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B03888E-A65E-42D8-AB6C-2D62E3482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2" i="1" l="1"/>
  <c r="E10" i="1" s="1"/>
  <c r="E11" i="1" s="1"/>
  <c r="E12" i="1" s="1"/>
  <c r="AH119" i="1"/>
  <c r="AI119" i="1" s="1"/>
  <c r="AJ119" i="1" s="1"/>
  <c r="AI118" i="1"/>
  <c r="AJ118" i="1" s="1"/>
  <c r="AL16" i="1"/>
  <c r="AK12" i="1"/>
  <c r="AK13" i="1" s="1"/>
  <c r="AK14" i="1" s="1"/>
  <c r="AK15" i="1" s="1"/>
  <c r="AK16" i="1" s="1"/>
  <c r="AC12" i="1"/>
  <c r="AC13" i="1" s="1"/>
  <c r="AC14" i="1" s="1"/>
  <c r="AJ11" i="1"/>
  <c r="AE11" i="1"/>
  <c r="AH12" i="1" s="1"/>
  <c r="AD11" i="1"/>
  <c r="T11" i="1"/>
  <c r="T12" i="1" s="1"/>
  <c r="A11" i="1"/>
  <c r="K11" i="1" s="1"/>
  <c r="W10" i="1"/>
  <c r="F10" i="1"/>
  <c r="D10" i="1"/>
  <c r="AG9" i="1"/>
  <c r="K3" i="1"/>
  <c r="K10" i="1"/>
  <c r="U11" i="1"/>
  <c r="U12" i="1" l="1"/>
  <c r="W12" i="1" s="1"/>
  <c r="A12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W11" i="1"/>
  <c r="G10" i="1"/>
  <c r="AE12" i="1"/>
  <c r="AH13" i="1" s="1"/>
  <c r="AE13" i="1" s="1"/>
  <c r="AH120" i="1"/>
  <c r="D11" i="1"/>
  <c r="G11" i="1" s="1"/>
  <c r="AC15" i="1"/>
  <c r="AC16" i="1" s="1"/>
  <c r="AL118" i="1"/>
  <c r="J10" i="1" s="1"/>
  <c r="AK118" i="1"/>
  <c r="H10" i="1" s="1"/>
  <c r="E13" i="1"/>
  <c r="K12" i="1" l="1"/>
  <c r="A13" i="1"/>
  <c r="U13" i="1"/>
  <c r="W13" i="1" s="1"/>
  <c r="D12" i="1"/>
  <c r="D13" i="1" s="1"/>
  <c r="G13" i="1" s="1"/>
  <c r="F11" i="1"/>
  <c r="AI120" i="1"/>
  <c r="AJ120" i="1" s="1"/>
  <c r="AH121" i="1"/>
  <c r="O10" i="1"/>
  <c r="P10" i="1" s="1"/>
  <c r="L10" i="1"/>
  <c r="I10" i="1"/>
  <c r="I11" i="1" s="1"/>
  <c r="H11" i="1"/>
  <c r="H12" i="1" s="1"/>
  <c r="AH14" i="1"/>
  <c r="AE14" i="1" s="1"/>
  <c r="T45" i="1"/>
  <c r="E14" i="1"/>
  <c r="F12" i="1" l="1"/>
  <c r="F13" i="1" s="1"/>
  <c r="K13" i="1"/>
  <c r="A14" i="1"/>
  <c r="U14" i="1"/>
  <c r="W14" i="1" s="1"/>
  <c r="H13" i="1"/>
  <c r="G12" i="1"/>
  <c r="AH122" i="1"/>
  <c r="AI121" i="1"/>
  <c r="AJ121" i="1" s="1"/>
  <c r="AK119" i="1"/>
  <c r="AL119" i="1"/>
  <c r="T46" i="1"/>
  <c r="AH15" i="1"/>
  <c r="AE15" i="1" s="1"/>
  <c r="J11" i="1"/>
  <c r="I12" i="1"/>
  <c r="M11" i="1"/>
  <c r="X10" i="1"/>
  <c r="B10" i="1" s="1"/>
  <c r="D14" i="1"/>
  <c r="G14" i="1" s="1"/>
  <c r="E15" i="1"/>
  <c r="K14" i="1" l="1"/>
  <c r="A15" i="1"/>
  <c r="U15" i="1"/>
  <c r="W15" i="1" s="1"/>
  <c r="H14" i="1"/>
  <c r="AL120" i="1"/>
  <c r="AK120" i="1"/>
  <c r="AI122" i="1"/>
  <c r="AJ122" i="1" s="1"/>
  <c r="AH123" i="1"/>
  <c r="AH16" i="1"/>
  <c r="AE16" i="1" s="1"/>
  <c r="L11" i="1"/>
  <c r="O11" i="1"/>
  <c r="J12" i="1"/>
  <c r="M12" i="1"/>
  <c r="I13" i="1"/>
  <c r="T47" i="1"/>
  <c r="D15" i="1"/>
  <c r="G15" i="1" s="1"/>
  <c r="E16" i="1"/>
  <c r="F14" i="1"/>
  <c r="K15" i="1" l="1"/>
  <c r="H15" i="1"/>
  <c r="A16" i="1"/>
  <c r="U16" i="1"/>
  <c r="W16" i="1" s="1"/>
  <c r="AI123" i="1"/>
  <c r="AJ123" i="1" s="1"/>
  <c r="AL122" i="1" s="1"/>
  <c r="AH124" i="1"/>
  <c r="AK121" i="1"/>
  <c r="AL121" i="1"/>
  <c r="O12" i="1"/>
  <c r="L12" i="1"/>
  <c r="T48" i="1"/>
  <c r="J13" i="1"/>
  <c r="I14" i="1"/>
  <c r="M13" i="1"/>
  <c r="F15" i="1"/>
  <c r="E17" i="1"/>
  <c r="D16" i="1"/>
  <c r="G16" i="1" s="1"/>
  <c r="K16" i="1" l="1"/>
  <c r="A17" i="1"/>
  <c r="U17" i="1"/>
  <c r="W17" i="1" s="1"/>
  <c r="H16" i="1"/>
  <c r="M14" i="1"/>
  <c r="AI124" i="1"/>
  <c r="AJ124" i="1" s="1"/>
  <c r="AL123" i="1" s="1"/>
  <c r="AH125" i="1"/>
  <c r="AK122" i="1"/>
  <c r="J14" i="1"/>
  <c r="I15" i="1"/>
  <c r="O13" i="1"/>
  <c r="L13" i="1"/>
  <c r="T49" i="1"/>
  <c r="F16" i="1"/>
  <c r="E18" i="1"/>
  <c r="D17" i="1"/>
  <c r="K17" i="1" l="1"/>
  <c r="H17" i="1"/>
  <c r="A18" i="1"/>
  <c r="U18" i="1"/>
  <c r="W18" i="1" s="1"/>
  <c r="AH126" i="1"/>
  <c r="AI125" i="1"/>
  <c r="AJ125" i="1" s="1"/>
  <c r="AK124" i="1" s="1"/>
  <c r="AK123" i="1"/>
  <c r="T50" i="1"/>
  <c r="J15" i="1"/>
  <c r="I16" i="1"/>
  <c r="O14" i="1"/>
  <c r="L14" i="1"/>
  <c r="M15" i="1"/>
  <c r="F17" i="1"/>
  <c r="G17" i="1"/>
  <c r="D18" i="1"/>
  <c r="G18" i="1" s="1"/>
  <c r="E19" i="1"/>
  <c r="A19" i="1" l="1"/>
  <c r="U19" i="1"/>
  <c r="W19" i="1" s="1"/>
  <c r="H18" i="1"/>
  <c r="K18" i="1"/>
  <c r="AL124" i="1"/>
  <c r="AI126" i="1"/>
  <c r="AJ126" i="1" s="1"/>
  <c r="AH127" i="1"/>
  <c r="T51" i="1"/>
  <c r="M16" i="1"/>
  <c r="J16" i="1"/>
  <c r="I17" i="1"/>
  <c r="L15" i="1"/>
  <c r="O15" i="1"/>
  <c r="F18" i="1"/>
  <c r="E20" i="1"/>
  <c r="D19" i="1"/>
  <c r="H19" i="1" l="1"/>
  <c r="A20" i="1"/>
  <c r="AL125" i="1"/>
  <c r="AK125" i="1"/>
  <c r="AI127" i="1"/>
  <c r="AJ127" i="1" s="1"/>
  <c r="AH128" i="1"/>
  <c r="T52" i="1"/>
  <c r="M17" i="1"/>
  <c r="J17" i="1"/>
  <c r="I18" i="1"/>
  <c r="O16" i="1"/>
  <c r="L16" i="1"/>
  <c r="E21" i="1"/>
  <c r="D20" i="1"/>
  <c r="F19" i="1"/>
  <c r="G19" i="1"/>
  <c r="H20" i="1" l="1"/>
  <c r="A21" i="1"/>
  <c r="AI128" i="1"/>
  <c r="AJ128" i="1" s="1"/>
  <c r="AL127" i="1" s="1"/>
  <c r="AH129" i="1"/>
  <c r="AK126" i="1"/>
  <c r="AL126" i="1"/>
  <c r="L17" i="1"/>
  <c r="O17" i="1"/>
  <c r="M18" i="1"/>
  <c r="T53" i="1"/>
  <c r="J18" i="1"/>
  <c r="I19" i="1"/>
  <c r="D21" i="1"/>
  <c r="G21" i="1" s="1"/>
  <c r="E22" i="1"/>
  <c r="F20" i="1"/>
  <c r="G20" i="1"/>
  <c r="A22" i="1" l="1"/>
  <c r="H21" i="1"/>
  <c r="AH130" i="1"/>
  <c r="AI129" i="1"/>
  <c r="AJ129" i="1" s="1"/>
  <c r="AL128" i="1" s="1"/>
  <c r="AK127" i="1"/>
  <c r="O18" i="1"/>
  <c r="L18" i="1"/>
  <c r="M19" i="1"/>
  <c r="T54" i="1"/>
  <c r="J19" i="1"/>
  <c r="K19" i="1" s="1"/>
  <c r="I20" i="1"/>
  <c r="D22" i="1"/>
  <c r="E23" i="1"/>
  <c r="F21" i="1"/>
  <c r="A23" i="1" l="1"/>
  <c r="H22" i="1"/>
  <c r="AH131" i="1"/>
  <c r="AI130" i="1"/>
  <c r="AJ130" i="1" s="1"/>
  <c r="AK129" i="1" s="1"/>
  <c r="AD12" i="1" s="1"/>
  <c r="AK128" i="1"/>
  <c r="L19" i="1"/>
  <c r="O19" i="1"/>
  <c r="J20" i="1"/>
  <c r="K20" i="1" s="1"/>
  <c r="I21" i="1"/>
  <c r="M20" i="1"/>
  <c r="T55" i="1"/>
  <c r="E24" i="1"/>
  <c r="D23" i="1"/>
  <c r="F22" i="1"/>
  <c r="G22" i="1"/>
  <c r="A24" i="1" l="1"/>
  <c r="H23" i="1"/>
  <c r="AH132" i="1"/>
  <c r="AI131" i="1"/>
  <c r="AJ131" i="1" s="1"/>
  <c r="M21" i="1"/>
  <c r="AL129" i="1"/>
  <c r="AL11" i="1"/>
  <c r="AA10" i="1" s="1"/>
  <c r="AF12" i="1"/>
  <c r="AG12" i="1" s="1"/>
  <c r="AJ12" i="1" s="1"/>
  <c r="J21" i="1"/>
  <c r="K21" i="1" s="1"/>
  <c r="I22" i="1"/>
  <c r="L20" i="1"/>
  <c r="O20" i="1"/>
  <c r="T56" i="1"/>
  <c r="F23" i="1"/>
  <c r="E25" i="1"/>
  <c r="D24" i="1"/>
  <c r="G24" i="1" s="1"/>
  <c r="G23" i="1"/>
  <c r="A25" i="1" l="1"/>
  <c r="H24" i="1"/>
  <c r="AL130" i="1"/>
  <c r="AK130" i="1"/>
  <c r="AH133" i="1"/>
  <c r="AI132" i="1"/>
  <c r="AJ132" i="1" s="1"/>
  <c r="AK131" i="1" s="1"/>
  <c r="L21" i="1"/>
  <c r="O21" i="1"/>
  <c r="T57" i="1"/>
  <c r="J22" i="1"/>
  <c r="K22" i="1" s="1"/>
  <c r="I23" i="1"/>
  <c r="M22" i="1"/>
  <c r="F24" i="1"/>
  <c r="E26" i="1"/>
  <c r="D25" i="1"/>
  <c r="M23" i="1" l="1"/>
  <c r="H25" i="1"/>
  <c r="A26" i="1"/>
  <c r="AH134" i="1"/>
  <c r="AI133" i="1"/>
  <c r="AJ133" i="1" s="1"/>
  <c r="AL131" i="1"/>
  <c r="J23" i="1"/>
  <c r="K23" i="1" s="1"/>
  <c r="I24" i="1"/>
  <c r="T58" i="1"/>
  <c r="O22" i="1"/>
  <c r="L22" i="1"/>
  <c r="E27" i="1"/>
  <c r="D26" i="1"/>
  <c r="F25" i="1"/>
  <c r="G25" i="1"/>
  <c r="A27" i="1" l="1"/>
  <c r="H26" i="1"/>
  <c r="AH135" i="1"/>
  <c r="AI134" i="1"/>
  <c r="AJ134" i="1" s="1"/>
  <c r="AL133" i="1" s="1"/>
  <c r="AL132" i="1"/>
  <c r="AK132" i="1"/>
  <c r="T59" i="1"/>
  <c r="J24" i="1"/>
  <c r="K24" i="1" s="1"/>
  <c r="I25" i="1"/>
  <c r="O23" i="1"/>
  <c r="L23" i="1"/>
  <c r="M24" i="1"/>
  <c r="E28" i="1"/>
  <c r="D27" i="1"/>
  <c r="F26" i="1"/>
  <c r="G26" i="1"/>
  <c r="A28" i="1" l="1"/>
  <c r="H27" i="1"/>
  <c r="M25" i="1"/>
  <c r="AK133" i="1"/>
  <c r="AI135" i="1"/>
  <c r="AJ135" i="1" s="1"/>
  <c r="AK134" i="1" s="1"/>
  <c r="AH136" i="1"/>
  <c r="J25" i="1"/>
  <c r="K25" i="1" s="1"/>
  <c r="I26" i="1"/>
  <c r="O24" i="1"/>
  <c r="L24" i="1"/>
  <c r="T60" i="1"/>
  <c r="G27" i="1"/>
  <c r="F27" i="1"/>
  <c r="E29" i="1"/>
  <c r="D28" i="1"/>
  <c r="M26" i="1" l="1"/>
  <c r="A29" i="1"/>
  <c r="H28" i="1"/>
  <c r="AI136" i="1"/>
  <c r="AJ136" i="1" s="1"/>
  <c r="AH137" i="1"/>
  <c r="AL134" i="1"/>
  <c r="T61" i="1"/>
  <c r="L25" i="1"/>
  <c r="O25" i="1"/>
  <c r="J26" i="1"/>
  <c r="K26" i="1" s="1"/>
  <c r="I27" i="1"/>
  <c r="E30" i="1"/>
  <c r="D29" i="1"/>
  <c r="G28" i="1"/>
  <c r="F28" i="1"/>
  <c r="M27" i="1" l="1"/>
  <c r="A30" i="1"/>
  <c r="H29" i="1"/>
  <c r="AI137" i="1"/>
  <c r="AJ137" i="1" s="1"/>
  <c r="AL136" i="1" s="1"/>
  <c r="AH138" i="1"/>
  <c r="AL135" i="1"/>
  <c r="AK135" i="1"/>
  <c r="L26" i="1"/>
  <c r="O26" i="1"/>
  <c r="T62" i="1"/>
  <c r="J27" i="1"/>
  <c r="K27" i="1" s="1"/>
  <c r="I28" i="1"/>
  <c r="G29" i="1"/>
  <c r="E31" i="1"/>
  <c r="D30" i="1"/>
  <c r="F29" i="1"/>
  <c r="A31" i="1" l="1"/>
  <c r="H30" i="1"/>
  <c r="AH139" i="1"/>
  <c r="AI138" i="1"/>
  <c r="AJ138" i="1" s="1"/>
  <c r="AL137" i="1" s="1"/>
  <c r="AK136" i="1"/>
  <c r="J28" i="1"/>
  <c r="K28" i="1" s="1"/>
  <c r="I29" i="1"/>
  <c r="L27" i="1"/>
  <c r="O27" i="1"/>
  <c r="T63" i="1"/>
  <c r="M28" i="1"/>
  <c r="F30" i="1"/>
  <c r="G30" i="1"/>
  <c r="D31" i="1"/>
  <c r="E32" i="1"/>
  <c r="A32" i="1" l="1"/>
  <c r="H31" i="1"/>
  <c r="M29" i="1"/>
  <c r="AK137" i="1"/>
  <c r="AH140" i="1"/>
  <c r="AI139" i="1"/>
  <c r="AJ139" i="1" s="1"/>
  <c r="T64" i="1"/>
  <c r="J29" i="1"/>
  <c r="K29" i="1" s="1"/>
  <c r="I30" i="1"/>
  <c r="L28" i="1"/>
  <c r="O28" i="1"/>
  <c r="F31" i="1"/>
  <c r="D32" i="1"/>
  <c r="E33" i="1"/>
  <c r="G31" i="1"/>
  <c r="H32" i="1" l="1"/>
  <c r="A33" i="1"/>
  <c r="M30" i="1"/>
  <c r="AK138" i="1"/>
  <c r="AI140" i="1"/>
  <c r="AJ140" i="1" s="1"/>
  <c r="AK139" i="1" s="1"/>
  <c r="AH141" i="1"/>
  <c r="AL138" i="1"/>
  <c r="G32" i="1"/>
  <c r="J30" i="1"/>
  <c r="K30" i="1" s="1"/>
  <c r="I31" i="1"/>
  <c r="O29" i="1"/>
  <c r="L29" i="1"/>
  <c r="T65" i="1"/>
  <c r="F32" i="1"/>
  <c r="E34" i="1"/>
  <c r="D33" i="1"/>
  <c r="G33" i="1" s="1"/>
  <c r="A34" i="1" l="1"/>
  <c r="H33" i="1"/>
  <c r="M31" i="1"/>
  <c r="AH142" i="1"/>
  <c r="AI141" i="1"/>
  <c r="AJ141" i="1" s="1"/>
  <c r="AL139" i="1"/>
  <c r="O30" i="1"/>
  <c r="L30" i="1"/>
  <c r="T66" i="1"/>
  <c r="J31" i="1"/>
  <c r="K31" i="1" s="1"/>
  <c r="N31" i="1"/>
  <c r="I32" i="1"/>
  <c r="E35" i="1"/>
  <c r="D34" i="1"/>
  <c r="G34" i="1" s="1"/>
  <c r="F33" i="1"/>
  <c r="M32" i="1" l="1"/>
  <c r="A35" i="1"/>
  <c r="H34" i="1"/>
  <c r="AL140" i="1"/>
  <c r="AK140" i="1"/>
  <c r="AH143" i="1"/>
  <c r="AI142" i="1"/>
  <c r="AJ142" i="1" s="1"/>
  <c r="L31" i="1"/>
  <c r="O31" i="1"/>
  <c r="J32" i="1"/>
  <c r="K32" i="1" s="1"/>
  <c r="N32" i="1"/>
  <c r="I33" i="1"/>
  <c r="T67" i="1"/>
  <c r="E36" i="1"/>
  <c r="D35" i="1"/>
  <c r="G35" i="1" s="1"/>
  <c r="F34" i="1"/>
  <c r="A36" i="1" l="1"/>
  <c r="H35" i="1"/>
  <c r="AL141" i="1"/>
  <c r="AK141" i="1"/>
  <c r="AD13" i="1" s="1"/>
  <c r="AI143" i="1"/>
  <c r="AJ143" i="1" s="1"/>
  <c r="AK142" i="1" s="1"/>
  <c r="AH144" i="1"/>
  <c r="L32" i="1"/>
  <c r="O32" i="1"/>
  <c r="T68" i="1"/>
  <c r="J33" i="1"/>
  <c r="K33" i="1" s="1"/>
  <c r="N33" i="1"/>
  <c r="I34" i="1"/>
  <c r="M33" i="1"/>
  <c r="D36" i="1"/>
  <c r="G36" i="1" s="1"/>
  <c r="E37" i="1"/>
  <c r="F35" i="1"/>
  <c r="M34" i="1" l="1"/>
  <c r="A37" i="1"/>
  <c r="H36" i="1"/>
  <c r="AI144" i="1"/>
  <c r="AJ144" i="1" s="1"/>
  <c r="AH145" i="1"/>
  <c r="AL142" i="1"/>
  <c r="AL12" i="1"/>
  <c r="AF13" i="1"/>
  <c r="AG13" i="1" s="1"/>
  <c r="AJ13" i="1" s="1"/>
  <c r="L33" i="1"/>
  <c r="O33" i="1"/>
  <c r="T69" i="1"/>
  <c r="N34" i="1"/>
  <c r="J34" i="1"/>
  <c r="K34" i="1" s="1"/>
  <c r="I35" i="1"/>
  <c r="D37" i="1"/>
  <c r="G37" i="1" s="1"/>
  <c r="E38" i="1"/>
  <c r="F36" i="1"/>
  <c r="A38" i="1" l="1"/>
  <c r="H37" i="1"/>
  <c r="N35" i="1"/>
  <c r="AI145" i="1"/>
  <c r="AJ145" i="1" s="1"/>
  <c r="AK144" i="1" s="1"/>
  <c r="AH146" i="1"/>
  <c r="AL143" i="1"/>
  <c r="AK143" i="1"/>
  <c r="J35" i="1"/>
  <c r="K35" i="1" s="1"/>
  <c r="I36" i="1"/>
  <c r="O34" i="1"/>
  <c r="L34" i="1"/>
  <c r="M35" i="1"/>
  <c r="T70" i="1"/>
  <c r="D38" i="1"/>
  <c r="E39" i="1"/>
  <c r="F37" i="1"/>
  <c r="M36" i="1" l="1"/>
  <c r="A39" i="1"/>
  <c r="H38" i="1"/>
  <c r="N36" i="1"/>
  <c r="AH147" i="1"/>
  <c r="AI146" i="1"/>
  <c r="AJ146" i="1" s="1"/>
  <c r="AL144" i="1"/>
  <c r="T71" i="1"/>
  <c r="J36" i="1"/>
  <c r="K36" i="1" s="1"/>
  <c r="I37" i="1"/>
  <c r="O35" i="1"/>
  <c r="L35" i="1"/>
  <c r="F38" i="1"/>
  <c r="G38" i="1"/>
  <c r="D39" i="1"/>
  <c r="G39" i="1" s="1"/>
  <c r="E40" i="1"/>
  <c r="M37" i="1" l="1"/>
  <c r="A40" i="1"/>
  <c r="H39" i="1"/>
  <c r="AL145" i="1"/>
  <c r="AK145" i="1"/>
  <c r="AH148" i="1"/>
  <c r="AI147" i="1"/>
  <c r="AJ147" i="1" s="1"/>
  <c r="AK146" i="1" s="1"/>
  <c r="T72" i="1"/>
  <c r="L36" i="1"/>
  <c r="O36" i="1"/>
  <c r="J37" i="1"/>
  <c r="K37" i="1" s="1"/>
  <c r="I38" i="1"/>
  <c r="N37" i="1"/>
  <c r="D40" i="1"/>
  <c r="E41" i="1"/>
  <c r="F39" i="1"/>
  <c r="A41" i="1" l="1"/>
  <c r="A42" i="1" s="1"/>
  <c r="A43" i="1" s="1"/>
  <c r="H40" i="1"/>
  <c r="AH149" i="1"/>
  <c r="AI148" i="1"/>
  <c r="AJ148" i="1" s="1"/>
  <c r="AL146" i="1"/>
  <c r="O37" i="1"/>
  <c r="L37" i="1"/>
  <c r="T73" i="1"/>
  <c r="J38" i="1"/>
  <c r="K38" i="1" s="1"/>
  <c r="I39" i="1"/>
  <c r="G40" i="1"/>
  <c r="N38" i="1"/>
  <c r="M38" i="1"/>
  <c r="D41" i="1"/>
  <c r="G41" i="1" s="1"/>
  <c r="F40" i="1"/>
  <c r="M39" i="1" l="1"/>
  <c r="N39" i="1"/>
  <c r="AL147" i="1"/>
  <c r="AK147" i="1"/>
  <c r="AH150" i="1"/>
  <c r="AI149" i="1"/>
  <c r="AJ149" i="1" s="1"/>
  <c r="T74" i="1"/>
  <c r="A44" i="1"/>
  <c r="O38" i="1"/>
  <c r="L38" i="1"/>
  <c r="J39" i="1"/>
  <c r="K39" i="1" s="1"/>
  <c r="I40" i="1"/>
  <c r="F41" i="1"/>
  <c r="AK148" i="1" l="1"/>
  <c r="AH151" i="1"/>
  <c r="AI150" i="1"/>
  <c r="AJ150" i="1" s="1"/>
  <c r="AL148" i="1"/>
  <c r="L39" i="1"/>
  <c r="O39" i="1"/>
  <c r="T75" i="1"/>
  <c r="J40" i="1"/>
  <c r="K40" i="1" s="1"/>
  <c r="N40" i="1"/>
  <c r="I41" i="1"/>
  <c r="A45" i="1"/>
  <c r="M40" i="1"/>
  <c r="AK149" i="1" l="1"/>
  <c r="AI151" i="1"/>
  <c r="AJ151" i="1" s="1"/>
  <c r="AK150" i="1" s="1"/>
  <c r="AH152" i="1"/>
  <c r="AL149" i="1"/>
  <c r="O40" i="1"/>
  <c r="L40" i="1"/>
  <c r="J41" i="1"/>
  <c r="K41" i="1" s="1"/>
  <c r="L41" i="1" s="1"/>
  <c r="I42" i="1"/>
  <c r="N41" i="1"/>
  <c r="T76" i="1"/>
  <c r="M41" i="1"/>
  <c r="A46" i="1"/>
  <c r="N42" i="1" l="1"/>
  <c r="AH153" i="1"/>
  <c r="AI152" i="1"/>
  <c r="AJ152" i="1" s="1"/>
  <c r="AL150" i="1"/>
  <c r="O41" i="1"/>
  <c r="T77" i="1"/>
  <c r="A47" i="1"/>
  <c r="M42" i="1"/>
  <c r="J42" i="1"/>
  <c r="K42" i="1" s="1"/>
  <c r="E42" i="1" s="1"/>
  <c r="AL151" i="1" l="1"/>
  <c r="AK151" i="1"/>
  <c r="AI153" i="1"/>
  <c r="AJ153" i="1" s="1"/>
  <c r="AH154" i="1"/>
  <c r="T78" i="1"/>
  <c r="D42" i="1"/>
  <c r="F42" i="1" s="1"/>
  <c r="A48" i="1"/>
  <c r="AL152" i="1" l="1"/>
  <c r="AK152" i="1"/>
  <c r="AH155" i="1"/>
  <c r="AI154" i="1"/>
  <c r="AJ154" i="1" s="1"/>
  <c r="L42" i="1"/>
  <c r="O42" i="1" s="1"/>
  <c r="T79" i="1"/>
  <c r="A49" i="1"/>
  <c r="G42" i="1"/>
  <c r="AH156" i="1" l="1"/>
  <c r="AI155" i="1"/>
  <c r="AJ155" i="1" s="1"/>
  <c r="AL153" i="1"/>
  <c r="AK153" i="1"/>
  <c r="AD14" i="1" s="1"/>
  <c r="T80" i="1"/>
  <c r="A50" i="1"/>
  <c r="AL13" i="1" l="1"/>
  <c r="AF14" i="1"/>
  <c r="AG14" i="1" s="1"/>
  <c r="AJ14" i="1" s="1"/>
  <c r="AL154" i="1"/>
  <c r="AK154" i="1"/>
  <c r="AH157" i="1"/>
  <c r="AI156" i="1"/>
  <c r="AJ156" i="1" s="1"/>
  <c r="A51" i="1"/>
  <c r="T81" i="1"/>
  <c r="AL155" i="1" l="1"/>
  <c r="AK155" i="1"/>
  <c r="AI157" i="1"/>
  <c r="AJ157" i="1" s="1"/>
  <c r="AH158" i="1"/>
  <c r="T82" i="1"/>
  <c r="A52" i="1"/>
  <c r="AI158" i="1" l="1"/>
  <c r="AJ158" i="1" s="1"/>
  <c r="AL157" i="1" s="1"/>
  <c r="AH159" i="1"/>
  <c r="AL156" i="1"/>
  <c r="AK156" i="1"/>
  <c r="A53" i="1"/>
  <c r="T83" i="1"/>
  <c r="AI159" i="1" l="1"/>
  <c r="AJ159" i="1" s="1"/>
  <c r="AK158" i="1" s="1"/>
  <c r="AH160" i="1"/>
  <c r="AK157" i="1"/>
  <c r="T84" i="1"/>
  <c r="A54" i="1"/>
  <c r="AL158" i="1" l="1"/>
  <c r="AH161" i="1"/>
  <c r="AI160" i="1"/>
  <c r="AJ160" i="1" s="1"/>
  <c r="A55" i="1"/>
  <c r="T85" i="1"/>
  <c r="AL159" i="1" l="1"/>
  <c r="AK159" i="1"/>
  <c r="AH162" i="1"/>
  <c r="AI161" i="1"/>
  <c r="AJ161" i="1" s="1"/>
  <c r="A56" i="1"/>
  <c r="T86" i="1"/>
  <c r="AL160" i="1" l="1"/>
  <c r="AK160" i="1"/>
  <c r="AH163" i="1"/>
  <c r="AI162" i="1"/>
  <c r="AJ162" i="1" s="1"/>
  <c r="A57" i="1"/>
  <c r="T87" i="1"/>
  <c r="AL161" i="1" l="1"/>
  <c r="AK161" i="1"/>
  <c r="AI163" i="1"/>
  <c r="AJ163" i="1" s="1"/>
  <c r="AK162" i="1" s="1"/>
  <c r="AH164" i="1"/>
  <c r="T88" i="1"/>
  <c r="A58" i="1"/>
  <c r="AI164" i="1" l="1"/>
  <c r="AJ164" i="1" s="1"/>
  <c r="AH165" i="1"/>
  <c r="AL162" i="1"/>
  <c r="T89" i="1"/>
  <c r="A59" i="1"/>
  <c r="AI165" i="1" l="1"/>
  <c r="AJ165" i="1" s="1"/>
  <c r="AH166" i="1"/>
  <c r="AL163" i="1"/>
  <c r="AK163" i="1"/>
  <c r="A60" i="1"/>
  <c r="T90" i="1"/>
  <c r="AH167" i="1" l="1"/>
  <c r="AI166" i="1"/>
  <c r="AJ166" i="1" s="1"/>
  <c r="AL165" i="1" s="1"/>
  <c r="AL164" i="1"/>
  <c r="AK164" i="1"/>
  <c r="A61" i="1"/>
  <c r="T91" i="1"/>
  <c r="AK165" i="1" l="1"/>
  <c r="AD15" i="1" s="1"/>
  <c r="Q61" i="1" s="1"/>
  <c r="AH168" i="1"/>
  <c r="AI167" i="1"/>
  <c r="AJ167" i="1" s="1"/>
  <c r="A62" i="1"/>
  <c r="T92" i="1"/>
  <c r="AK166" i="1" l="1"/>
  <c r="AI168" i="1"/>
  <c r="AJ168" i="1" s="1"/>
  <c r="AK167" i="1" s="1"/>
  <c r="AH169" i="1"/>
  <c r="AL166" i="1"/>
  <c r="Q58" i="1"/>
  <c r="Q11" i="1"/>
  <c r="Q16" i="1"/>
  <c r="Q24" i="1"/>
  <c r="Q32" i="1"/>
  <c r="Q40" i="1"/>
  <c r="Q47" i="1"/>
  <c r="Q55" i="1"/>
  <c r="Q17" i="1"/>
  <c r="Q25" i="1"/>
  <c r="Q10" i="1"/>
  <c r="Q18" i="1"/>
  <c r="Q26" i="1"/>
  <c r="Q34" i="1"/>
  <c r="Q42" i="1"/>
  <c r="Q49" i="1"/>
  <c r="Q57" i="1"/>
  <c r="Q15" i="1"/>
  <c r="Q54" i="1"/>
  <c r="AL14" i="1"/>
  <c r="Q19" i="1"/>
  <c r="Q27" i="1"/>
  <c r="Q35" i="1"/>
  <c r="Q43" i="1"/>
  <c r="Q50" i="1"/>
  <c r="Q45" i="1"/>
  <c r="AF15" i="1"/>
  <c r="AG15" i="1" s="1"/>
  <c r="AJ15" i="1" s="1"/>
  <c r="Q48" i="1"/>
  <c r="Q12" i="1"/>
  <c r="Q20" i="1"/>
  <c r="Q28" i="1"/>
  <c r="Q36" i="1"/>
  <c r="Q44" i="1"/>
  <c r="Q51" i="1"/>
  <c r="Q52" i="1"/>
  <c r="Q39" i="1"/>
  <c r="Q56" i="1"/>
  <c r="Q59" i="1"/>
  <c r="Q13" i="1"/>
  <c r="Q21" i="1"/>
  <c r="Q29" i="1"/>
  <c r="Q37" i="1"/>
  <c r="Q23" i="1"/>
  <c r="Q33" i="1"/>
  <c r="Q14" i="1"/>
  <c r="Q22" i="1"/>
  <c r="Q30" i="1"/>
  <c r="Q38" i="1"/>
  <c r="Q46" i="1"/>
  <c r="Q53" i="1"/>
  <c r="Q31" i="1"/>
  <c r="Q41" i="1"/>
  <c r="Q60" i="1"/>
  <c r="T93" i="1"/>
  <c r="Q62" i="1"/>
  <c r="A63" i="1"/>
  <c r="R61" i="1"/>
  <c r="S61" i="1" s="1"/>
  <c r="Y61" i="1"/>
  <c r="R30" i="1" l="1"/>
  <c r="S30" i="1" s="1"/>
  <c r="Y30" i="1"/>
  <c r="Y56" i="1"/>
  <c r="R56" i="1"/>
  <c r="S56" i="1" s="1"/>
  <c r="R23" i="1"/>
  <c r="S23" i="1" s="1"/>
  <c r="Y23" i="1"/>
  <c r="Y53" i="1"/>
  <c r="R53" i="1"/>
  <c r="S53" i="1" s="1"/>
  <c r="R37" i="1"/>
  <c r="S37" i="1" s="1"/>
  <c r="Y37" i="1"/>
  <c r="Y51" i="1"/>
  <c r="R51" i="1"/>
  <c r="S51" i="1" s="1"/>
  <c r="Y45" i="1"/>
  <c r="R45" i="1"/>
  <c r="S45" i="1" s="1"/>
  <c r="Y15" i="1"/>
  <c r="R15" i="1"/>
  <c r="S15" i="1" s="1"/>
  <c r="Y25" i="1"/>
  <c r="R25" i="1"/>
  <c r="S25" i="1" s="1"/>
  <c r="R16" i="1"/>
  <c r="S16" i="1" s="1"/>
  <c r="Y16" i="1"/>
  <c r="Y60" i="1"/>
  <c r="R60" i="1"/>
  <c r="S60" i="1" s="1"/>
  <c r="Y52" i="1"/>
  <c r="R52" i="1"/>
  <c r="S52" i="1" s="1"/>
  <c r="Y29" i="1"/>
  <c r="R29" i="1"/>
  <c r="S29" i="1" s="1"/>
  <c r="R44" i="1"/>
  <c r="S44" i="1" s="1"/>
  <c r="Y44" i="1"/>
  <c r="Y50" i="1"/>
  <c r="R50" i="1"/>
  <c r="S50" i="1" s="1"/>
  <c r="R57" i="1"/>
  <c r="S57" i="1" s="1"/>
  <c r="Y57" i="1"/>
  <c r="R17" i="1"/>
  <c r="S17" i="1" s="1"/>
  <c r="Y17" i="1"/>
  <c r="Y11" i="1"/>
  <c r="R11" i="1"/>
  <c r="S11" i="1" s="1"/>
  <c r="R14" i="1"/>
  <c r="S14" i="1" s="1"/>
  <c r="Y14" i="1"/>
  <c r="R31" i="1"/>
  <c r="S31" i="1" s="1"/>
  <c r="Y31" i="1"/>
  <c r="R46" i="1"/>
  <c r="S46" i="1" s="1"/>
  <c r="Y46" i="1"/>
  <c r="R38" i="1"/>
  <c r="S38" i="1" s="1"/>
  <c r="Y38" i="1"/>
  <c r="Y21" i="1"/>
  <c r="R21" i="1"/>
  <c r="S21" i="1" s="1"/>
  <c r="R36" i="1"/>
  <c r="S36" i="1" s="1"/>
  <c r="Y36" i="1"/>
  <c r="R43" i="1"/>
  <c r="S43" i="1" s="1"/>
  <c r="Y43" i="1"/>
  <c r="R49" i="1"/>
  <c r="S49" i="1" s="1"/>
  <c r="Y49" i="1"/>
  <c r="R58" i="1"/>
  <c r="S58" i="1" s="1"/>
  <c r="Y58" i="1"/>
  <c r="Y13" i="1"/>
  <c r="R13" i="1"/>
  <c r="S13" i="1" s="1"/>
  <c r="Y35" i="1"/>
  <c r="R35" i="1"/>
  <c r="S35" i="1" s="1"/>
  <c r="Y42" i="1"/>
  <c r="R42" i="1"/>
  <c r="S42" i="1" s="1"/>
  <c r="R55" i="1"/>
  <c r="S55" i="1" s="1"/>
  <c r="Y55" i="1"/>
  <c r="R22" i="1"/>
  <c r="S22" i="1" s="1"/>
  <c r="Y22" i="1"/>
  <c r="Y59" i="1"/>
  <c r="R59" i="1"/>
  <c r="S59" i="1" s="1"/>
  <c r="R20" i="1"/>
  <c r="S20" i="1" s="1"/>
  <c r="Y20" i="1"/>
  <c r="R27" i="1"/>
  <c r="S27" i="1" s="1"/>
  <c r="Y27" i="1"/>
  <c r="Y34" i="1"/>
  <c r="R34" i="1"/>
  <c r="S34" i="1" s="1"/>
  <c r="R47" i="1"/>
  <c r="S47" i="1" s="1"/>
  <c r="Y47" i="1"/>
  <c r="AH170" i="1"/>
  <c r="AI169" i="1"/>
  <c r="AJ169" i="1" s="1"/>
  <c r="Y28" i="1"/>
  <c r="R28" i="1"/>
  <c r="S28" i="1" s="1"/>
  <c r="Y12" i="1"/>
  <c r="R12" i="1"/>
  <c r="S12" i="1" s="1"/>
  <c r="U20" i="1"/>
  <c r="W20" i="1" s="1"/>
  <c r="R19" i="1"/>
  <c r="S19" i="1" s="1"/>
  <c r="Y19" i="1"/>
  <c r="Y26" i="1"/>
  <c r="R26" i="1"/>
  <c r="S26" i="1" s="1"/>
  <c r="Y40" i="1"/>
  <c r="R40" i="1"/>
  <c r="S40" i="1" s="1"/>
  <c r="Y41" i="1"/>
  <c r="R41" i="1"/>
  <c r="S41" i="1" s="1"/>
  <c r="Y33" i="1"/>
  <c r="R33" i="1"/>
  <c r="S33" i="1" s="1"/>
  <c r="R39" i="1"/>
  <c r="S39" i="1" s="1"/>
  <c r="Y39" i="1"/>
  <c r="R48" i="1"/>
  <c r="S48" i="1" s="1"/>
  <c r="Y48" i="1"/>
  <c r="R18" i="1"/>
  <c r="S18" i="1" s="1"/>
  <c r="Y18" i="1"/>
  <c r="R32" i="1"/>
  <c r="S32" i="1" s="1"/>
  <c r="Y32" i="1"/>
  <c r="AL167" i="1"/>
  <c r="R54" i="1"/>
  <c r="S54" i="1" s="1"/>
  <c r="Y54" i="1"/>
  <c r="Y10" i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C11" i="1"/>
  <c r="P11" i="1" s="1"/>
  <c r="X11" i="1" s="1"/>
  <c r="B11" i="1" s="1"/>
  <c r="Y24" i="1"/>
  <c r="R24" i="1"/>
  <c r="S24" i="1" s="1"/>
  <c r="A64" i="1"/>
  <c r="Q63" i="1"/>
  <c r="T94" i="1"/>
  <c r="Y62" i="1"/>
  <c r="R62" i="1"/>
  <c r="S62" i="1" s="1"/>
  <c r="C12" i="1" l="1"/>
  <c r="AL168" i="1"/>
  <c r="AK168" i="1"/>
  <c r="U21" i="1"/>
  <c r="AH171" i="1"/>
  <c r="AI170" i="1"/>
  <c r="AJ170" i="1" s="1"/>
  <c r="R63" i="1"/>
  <c r="S63" i="1" s="1"/>
  <c r="Y63" i="1"/>
  <c r="AA64" i="1"/>
  <c r="T95" i="1"/>
  <c r="A65" i="1"/>
  <c r="Q64" i="1"/>
  <c r="AI171" i="1" l="1"/>
  <c r="AJ171" i="1" s="1"/>
  <c r="AH172" i="1"/>
  <c r="W21" i="1"/>
  <c r="U22" i="1"/>
  <c r="AL169" i="1"/>
  <c r="AK169" i="1"/>
  <c r="P12" i="1"/>
  <c r="X12" i="1" s="1"/>
  <c r="B12" i="1" s="1"/>
  <c r="C13" i="1"/>
  <c r="T96" i="1"/>
  <c r="Y64" i="1"/>
  <c r="R64" i="1"/>
  <c r="S64" i="1" s="1"/>
  <c r="AA65" i="1"/>
  <c r="Q65" i="1"/>
  <c r="A66" i="1"/>
  <c r="P13" i="1" l="1"/>
  <c r="X13" i="1" s="1"/>
  <c r="B13" i="1" s="1"/>
  <c r="C14" i="1"/>
  <c r="W22" i="1"/>
  <c r="U23" i="1"/>
  <c r="AH173" i="1"/>
  <c r="AI172" i="1"/>
  <c r="AJ172" i="1" s="1"/>
  <c r="AL170" i="1"/>
  <c r="AK170" i="1"/>
  <c r="AA66" i="1"/>
  <c r="Y65" i="1"/>
  <c r="R65" i="1"/>
  <c r="S65" i="1" s="1"/>
  <c r="A67" i="1"/>
  <c r="Q66" i="1"/>
  <c r="T97" i="1"/>
  <c r="AH174" i="1" l="1"/>
  <c r="AI173" i="1"/>
  <c r="AJ173" i="1" s="1"/>
  <c r="AL171" i="1"/>
  <c r="AK171" i="1"/>
  <c r="W23" i="1"/>
  <c r="U24" i="1"/>
  <c r="C15" i="1"/>
  <c r="P14" i="1"/>
  <c r="X14" i="1" s="1"/>
  <c r="B14" i="1" s="1"/>
  <c r="R66" i="1"/>
  <c r="S66" i="1" s="1"/>
  <c r="AA67" i="1"/>
  <c r="Y66" i="1"/>
  <c r="A68" i="1"/>
  <c r="Q67" i="1"/>
  <c r="T98" i="1"/>
  <c r="W24" i="1" l="1"/>
  <c r="U25" i="1"/>
  <c r="C16" i="1"/>
  <c r="P15" i="1"/>
  <c r="X15" i="1" s="1"/>
  <c r="B15" i="1" s="1"/>
  <c r="AL172" i="1"/>
  <c r="AK172" i="1"/>
  <c r="AI174" i="1"/>
  <c r="AJ174" i="1" s="1"/>
  <c r="AH175" i="1"/>
  <c r="R67" i="1"/>
  <c r="S67" i="1" s="1"/>
  <c r="AA68" i="1"/>
  <c r="Y67" i="1"/>
  <c r="T99" i="1"/>
  <c r="Q68" i="1"/>
  <c r="A69" i="1"/>
  <c r="AK173" i="1" l="1"/>
  <c r="P16" i="1"/>
  <c r="C17" i="1"/>
  <c r="AL173" i="1"/>
  <c r="U26" i="1"/>
  <c r="W25" i="1"/>
  <c r="AH176" i="1"/>
  <c r="AI175" i="1"/>
  <c r="AJ175" i="1" s="1"/>
  <c r="AK174" i="1" s="1"/>
  <c r="Q69" i="1"/>
  <c r="A70" i="1"/>
  <c r="AA69" i="1"/>
  <c r="R68" i="1"/>
  <c r="S68" i="1" s="1"/>
  <c r="Y68" i="1"/>
  <c r="T100" i="1"/>
  <c r="AH177" i="1" l="1"/>
  <c r="AI176" i="1"/>
  <c r="AJ176" i="1" s="1"/>
  <c r="W26" i="1"/>
  <c r="U27" i="1"/>
  <c r="P17" i="1"/>
  <c r="C18" i="1"/>
  <c r="X16" i="1"/>
  <c r="B16" i="1" s="1"/>
  <c r="AL174" i="1"/>
  <c r="Q70" i="1"/>
  <c r="A71" i="1"/>
  <c r="R69" i="1"/>
  <c r="S69" i="1" s="1"/>
  <c r="AA70" i="1"/>
  <c r="Y69" i="1"/>
  <c r="T101" i="1"/>
  <c r="P18" i="1" l="1"/>
  <c r="X18" i="1" s="1"/>
  <c r="B18" i="1" s="1"/>
  <c r="C19" i="1"/>
  <c r="X17" i="1"/>
  <c r="B17" i="1" s="1"/>
  <c r="U28" i="1"/>
  <c r="W27" i="1"/>
  <c r="AL175" i="1"/>
  <c r="AK175" i="1"/>
  <c r="AH178" i="1"/>
  <c r="AI177" i="1"/>
  <c r="AJ177" i="1" s="1"/>
  <c r="Q71" i="1"/>
  <c r="A72" i="1"/>
  <c r="Y70" i="1"/>
  <c r="R70" i="1"/>
  <c r="S70" i="1" s="1"/>
  <c r="AA71" i="1"/>
  <c r="T102" i="1"/>
  <c r="W28" i="1" l="1"/>
  <c r="U29" i="1"/>
  <c r="AL176" i="1"/>
  <c r="AK176" i="1"/>
  <c r="P19" i="1"/>
  <c r="X19" i="1" s="1"/>
  <c r="B19" i="1" s="1"/>
  <c r="C20" i="1"/>
  <c r="AH179" i="1"/>
  <c r="AI178" i="1"/>
  <c r="AJ178" i="1" s="1"/>
  <c r="AK177" i="1" s="1"/>
  <c r="AD16" i="1" s="1"/>
  <c r="R71" i="1"/>
  <c r="S71" i="1" s="1"/>
  <c r="AA72" i="1"/>
  <c r="Y71" i="1"/>
  <c r="T103" i="1"/>
  <c r="Q72" i="1"/>
  <c r="A73" i="1"/>
  <c r="AI179" i="1" l="1"/>
  <c r="AJ179" i="1" s="1"/>
  <c r="AH180" i="1"/>
  <c r="P20" i="1"/>
  <c r="X20" i="1" s="1"/>
  <c r="B20" i="1" s="1"/>
  <c r="C21" i="1"/>
  <c r="AL177" i="1"/>
  <c r="W29" i="1"/>
  <c r="U30" i="1"/>
  <c r="AF16" i="1"/>
  <c r="AG16" i="1" s="1"/>
  <c r="AJ16" i="1" s="1"/>
  <c r="AL15" i="1"/>
  <c r="R72" i="1"/>
  <c r="S72" i="1" s="1"/>
  <c r="AA73" i="1"/>
  <c r="Y72" i="1"/>
  <c r="T104" i="1"/>
  <c r="A74" i="1"/>
  <c r="Q73" i="1"/>
  <c r="W30" i="1" l="1"/>
  <c r="U31" i="1"/>
  <c r="P21" i="1"/>
  <c r="X21" i="1" s="1"/>
  <c r="B21" i="1" s="1"/>
  <c r="C22" i="1"/>
  <c r="AH181" i="1"/>
  <c r="AI180" i="1"/>
  <c r="AJ180" i="1" s="1"/>
  <c r="AL179" i="1" s="1"/>
  <c r="AL178" i="1"/>
  <c r="AK178" i="1"/>
  <c r="T105" i="1"/>
  <c r="R73" i="1"/>
  <c r="S73" i="1" s="1"/>
  <c r="Y73" i="1"/>
  <c r="AA74" i="1"/>
  <c r="Q74" i="1"/>
  <c r="A75" i="1"/>
  <c r="AI181" i="1" l="1"/>
  <c r="AJ181" i="1" s="1"/>
  <c r="AL180" i="1" s="1"/>
  <c r="AH182" i="1"/>
  <c r="P22" i="1"/>
  <c r="X22" i="1" s="1"/>
  <c r="B22" i="1" s="1"/>
  <c r="C23" i="1"/>
  <c r="W31" i="1"/>
  <c r="U32" i="1"/>
  <c r="AK179" i="1"/>
  <c r="A76" i="1"/>
  <c r="Q75" i="1"/>
  <c r="AA75" i="1"/>
  <c r="Y74" i="1"/>
  <c r="R74" i="1"/>
  <c r="S74" i="1" s="1"/>
  <c r="T106" i="1"/>
  <c r="U33" i="1" l="1"/>
  <c r="W32" i="1"/>
  <c r="P23" i="1"/>
  <c r="C24" i="1"/>
  <c r="AH183" i="1"/>
  <c r="AI182" i="1"/>
  <c r="AJ182" i="1" s="1"/>
  <c r="AL181" i="1" s="1"/>
  <c r="AK180" i="1"/>
  <c r="T107" i="1"/>
  <c r="Y75" i="1"/>
  <c r="R75" i="1"/>
  <c r="S75" i="1" s="1"/>
  <c r="AA76" i="1"/>
  <c r="A77" i="1"/>
  <c r="Q76" i="1"/>
  <c r="AK181" i="1" l="1"/>
  <c r="AH184" i="1"/>
  <c r="AI183" i="1"/>
  <c r="AJ183" i="1" s="1"/>
  <c r="AK182" i="1" s="1"/>
  <c r="C25" i="1"/>
  <c r="P24" i="1"/>
  <c r="X24" i="1" s="1"/>
  <c r="B24" i="1" s="1"/>
  <c r="X23" i="1"/>
  <c r="B23" i="1" s="1"/>
  <c r="U34" i="1"/>
  <c r="W33" i="1"/>
  <c r="Y76" i="1"/>
  <c r="R76" i="1"/>
  <c r="S76" i="1" s="1"/>
  <c r="AA77" i="1"/>
  <c r="A78" i="1"/>
  <c r="Q77" i="1"/>
  <c r="T108" i="1"/>
  <c r="C26" i="1" l="1"/>
  <c r="P25" i="1"/>
  <c r="X25" i="1" s="1"/>
  <c r="B25" i="1" s="1"/>
  <c r="AI184" i="1"/>
  <c r="AJ184" i="1" s="1"/>
  <c r="AH185" i="1"/>
  <c r="AL182" i="1"/>
  <c r="U35" i="1"/>
  <c r="W34" i="1"/>
  <c r="Q78" i="1"/>
  <c r="A79" i="1"/>
  <c r="T109" i="1"/>
  <c r="R77" i="1"/>
  <c r="S77" i="1" s="1"/>
  <c r="AA78" i="1"/>
  <c r="Y77" i="1"/>
  <c r="W35" i="1" l="1"/>
  <c r="U36" i="1"/>
  <c r="AH186" i="1"/>
  <c r="AI185" i="1"/>
  <c r="AJ185" i="1" s="1"/>
  <c r="AL183" i="1"/>
  <c r="AK183" i="1"/>
  <c r="P26" i="1"/>
  <c r="X26" i="1" s="1"/>
  <c r="B26" i="1" s="1"/>
  <c r="C27" i="1"/>
  <c r="T110" i="1"/>
  <c r="Y78" i="1"/>
  <c r="R78" i="1"/>
  <c r="S78" i="1" s="1"/>
  <c r="AA79" i="1"/>
  <c r="Q79" i="1"/>
  <c r="A80" i="1"/>
  <c r="AK184" i="1" l="1"/>
  <c r="AH187" i="1"/>
  <c r="AI186" i="1"/>
  <c r="AJ186" i="1" s="1"/>
  <c r="AK185" i="1" s="1"/>
  <c r="W36" i="1"/>
  <c r="U37" i="1"/>
  <c r="AL184" i="1"/>
  <c r="C28" i="1"/>
  <c r="P27" i="1"/>
  <c r="Q80" i="1"/>
  <c r="A81" i="1"/>
  <c r="Y79" i="1"/>
  <c r="AA80" i="1"/>
  <c r="R79" i="1"/>
  <c r="S79" i="1" s="1"/>
  <c r="T111" i="1"/>
  <c r="P28" i="1" l="1"/>
  <c r="X28" i="1" s="1"/>
  <c r="B28" i="1" s="1"/>
  <c r="C29" i="1"/>
  <c r="AH188" i="1"/>
  <c r="AI187" i="1"/>
  <c r="AJ187" i="1" s="1"/>
  <c r="AL185" i="1"/>
  <c r="W37" i="1"/>
  <c r="U38" i="1"/>
  <c r="X27" i="1"/>
  <c r="B27" i="1" s="1"/>
  <c r="T112" i="1"/>
  <c r="Q81" i="1"/>
  <c r="A82" i="1"/>
  <c r="AA81" i="1"/>
  <c r="R80" i="1"/>
  <c r="S80" i="1" s="1"/>
  <c r="Y80" i="1"/>
  <c r="U39" i="1" l="1"/>
  <c r="W38" i="1"/>
  <c r="AL186" i="1"/>
  <c r="AK186" i="1"/>
  <c r="AH189" i="1"/>
  <c r="AI188" i="1"/>
  <c r="AJ188" i="1" s="1"/>
  <c r="P29" i="1"/>
  <c r="X29" i="1" s="1"/>
  <c r="B29" i="1" s="1"/>
  <c r="C30" i="1"/>
  <c r="R81" i="1"/>
  <c r="S81" i="1" s="1"/>
  <c r="AA82" i="1"/>
  <c r="Y81" i="1"/>
  <c r="T113" i="1"/>
  <c r="Q82" i="1"/>
  <c r="A83" i="1"/>
  <c r="P30" i="1" l="1"/>
  <c r="X30" i="1" s="1"/>
  <c r="B30" i="1" s="1"/>
  <c r="C31" i="1"/>
  <c r="AH190" i="1"/>
  <c r="AI189" i="1"/>
  <c r="AJ189" i="1" s="1"/>
  <c r="AL187" i="1"/>
  <c r="AK187" i="1"/>
  <c r="W39" i="1"/>
  <c r="U40" i="1"/>
  <c r="Q83" i="1"/>
  <c r="A84" i="1"/>
  <c r="T114" i="1"/>
  <c r="Y82" i="1"/>
  <c r="AA83" i="1"/>
  <c r="R82" i="1"/>
  <c r="S82" i="1" s="1"/>
  <c r="U41" i="1" l="1"/>
  <c r="W40" i="1"/>
  <c r="AL188" i="1"/>
  <c r="AK188" i="1"/>
  <c r="AH191" i="1"/>
  <c r="AI190" i="1"/>
  <c r="AJ190" i="1" s="1"/>
  <c r="AL189" i="1" s="1"/>
  <c r="P31" i="1"/>
  <c r="X31" i="1" s="1"/>
  <c r="B31" i="1" s="1"/>
  <c r="C32" i="1"/>
  <c r="Q84" i="1"/>
  <c r="A85" i="1"/>
  <c r="R83" i="1"/>
  <c r="S83" i="1" s="1"/>
  <c r="AA84" i="1"/>
  <c r="Y83" i="1"/>
  <c r="T115" i="1"/>
  <c r="AI191" i="1" l="1"/>
  <c r="AJ191" i="1" s="1"/>
  <c r="AL190" i="1" s="1"/>
  <c r="AH192" i="1"/>
  <c r="AK189" i="1"/>
  <c r="P32" i="1"/>
  <c r="X32" i="1" s="1"/>
  <c r="B32" i="1" s="1"/>
  <c r="C33" i="1"/>
  <c r="U42" i="1"/>
  <c r="W42" i="1" s="1"/>
  <c r="W41" i="1"/>
  <c r="A86" i="1"/>
  <c r="Q85" i="1"/>
  <c r="T116" i="1"/>
  <c r="Y84" i="1"/>
  <c r="AA85" i="1"/>
  <c r="R84" i="1"/>
  <c r="S84" i="1" s="1"/>
  <c r="P33" i="1" l="1"/>
  <c r="X33" i="1" s="1"/>
  <c r="B33" i="1" s="1"/>
  <c r="C34" i="1"/>
  <c r="AH193" i="1"/>
  <c r="AI192" i="1"/>
  <c r="AJ192" i="1" s="1"/>
  <c r="AK191" i="1" s="1"/>
  <c r="AK190" i="1"/>
  <c r="T117" i="1"/>
  <c r="R85" i="1"/>
  <c r="S85" i="1" s="1"/>
  <c r="Y85" i="1"/>
  <c r="AA86" i="1"/>
  <c r="Q86" i="1"/>
  <c r="A87" i="1"/>
  <c r="AL191" i="1" l="1"/>
  <c r="AH194" i="1"/>
  <c r="AI193" i="1"/>
  <c r="AJ193" i="1" s="1"/>
  <c r="C35" i="1"/>
  <c r="P34" i="1"/>
  <c r="A88" i="1"/>
  <c r="Q87" i="1"/>
  <c r="Y86" i="1"/>
  <c r="AA87" i="1"/>
  <c r="R86" i="1"/>
  <c r="S86" i="1" s="1"/>
  <c r="T118" i="1"/>
  <c r="X34" i="1" l="1"/>
  <c r="B34" i="1" s="1"/>
  <c r="P35" i="1"/>
  <c r="C36" i="1"/>
  <c r="AL192" i="1"/>
  <c r="AK192" i="1"/>
  <c r="AI194" i="1"/>
  <c r="AJ194" i="1" s="1"/>
  <c r="AH195" i="1"/>
  <c r="T119" i="1"/>
  <c r="Y87" i="1"/>
  <c r="R87" i="1"/>
  <c r="S87" i="1" s="1"/>
  <c r="AA88" i="1"/>
  <c r="A89" i="1"/>
  <c r="Q88" i="1"/>
  <c r="AH196" i="1" l="1"/>
  <c r="AI195" i="1"/>
  <c r="AJ195" i="1" s="1"/>
  <c r="P36" i="1"/>
  <c r="X36" i="1" s="1"/>
  <c r="B36" i="1" s="1"/>
  <c r="C37" i="1"/>
  <c r="AL193" i="1"/>
  <c r="AK193" i="1"/>
  <c r="X35" i="1"/>
  <c r="B35" i="1" s="1"/>
  <c r="R88" i="1"/>
  <c r="S88" i="1" s="1"/>
  <c r="AA89" i="1"/>
  <c r="Y88" i="1"/>
  <c r="Q89" i="1"/>
  <c r="A90" i="1"/>
  <c r="T120" i="1"/>
  <c r="P37" i="1" l="1"/>
  <c r="C38" i="1"/>
  <c r="AL194" i="1"/>
  <c r="AK194" i="1"/>
  <c r="AI196" i="1"/>
  <c r="AJ196" i="1" s="1"/>
  <c r="AH197" i="1"/>
  <c r="Q90" i="1"/>
  <c r="A91" i="1"/>
  <c r="AA90" i="1"/>
  <c r="Y89" i="1"/>
  <c r="R89" i="1"/>
  <c r="S89" i="1" s="1"/>
  <c r="T121" i="1"/>
  <c r="AL195" i="1" l="1"/>
  <c r="AK195" i="1"/>
  <c r="AH198" i="1"/>
  <c r="AI197" i="1"/>
  <c r="AJ197" i="1" s="1"/>
  <c r="P38" i="1"/>
  <c r="X38" i="1" s="1"/>
  <c r="B38" i="1" s="1"/>
  <c r="C39" i="1"/>
  <c r="X37" i="1"/>
  <c r="B37" i="1" s="1"/>
  <c r="T122" i="1"/>
  <c r="Y90" i="1"/>
  <c r="AA91" i="1"/>
  <c r="R90" i="1"/>
  <c r="S90" i="1" s="1"/>
  <c r="A92" i="1"/>
  <c r="Q91" i="1"/>
  <c r="AL196" i="1" l="1"/>
  <c r="AK196" i="1"/>
  <c r="C40" i="1"/>
  <c r="P39" i="1"/>
  <c r="X39" i="1" s="1"/>
  <c r="B39" i="1" s="1"/>
  <c r="AI198" i="1"/>
  <c r="AJ198" i="1" s="1"/>
  <c r="AH199" i="1"/>
  <c r="A93" i="1"/>
  <c r="Q92" i="1"/>
  <c r="R91" i="1"/>
  <c r="S91" i="1" s="1"/>
  <c r="Y91" i="1"/>
  <c r="AA92" i="1"/>
  <c r="T123" i="1"/>
  <c r="AL197" i="1" l="1"/>
  <c r="AK197" i="1"/>
  <c r="AI199" i="1"/>
  <c r="AJ199" i="1" s="1"/>
  <c r="AK198" i="1" s="1"/>
  <c r="AH200" i="1"/>
  <c r="P40" i="1"/>
  <c r="C41" i="1"/>
  <c r="R92" i="1"/>
  <c r="S92" i="1" s="1"/>
  <c r="AA93" i="1"/>
  <c r="Y92" i="1"/>
  <c r="T124" i="1"/>
  <c r="Q93" i="1"/>
  <c r="A94" i="1"/>
  <c r="P41" i="1" l="1"/>
  <c r="X41" i="1" s="1"/>
  <c r="B41" i="1" s="1"/>
  <c r="C42" i="1"/>
  <c r="AH201" i="1"/>
  <c r="AI200" i="1"/>
  <c r="AJ200" i="1" s="1"/>
  <c r="H41" i="1"/>
  <c r="H42" i="1" s="1"/>
  <c r="H43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AL198" i="1"/>
  <c r="X40" i="1"/>
  <c r="B40" i="1" s="1"/>
  <c r="Q94" i="1"/>
  <c r="A95" i="1"/>
  <c r="T125" i="1"/>
  <c r="Y93" i="1"/>
  <c r="R93" i="1"/>
  <c r="S93" i="1" s="1"/>
  <c r="AA94" i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AL199" i="1"/>
  <c r="AK199" i="1"/>
  <c r="AH202" i="1"/>
  <c r="AI201" i="1"/>
  <c r="AJ201" i="1" s="1"/>
  <c r="P42" i="1"/>
  <c r="X42" i="1" s="1"/>
  <c r="B42" i="1" s="1"/>
  <c r="C43" i="1"/>
  <c r="C44" i="1" s="1"/>
  <c r="C45" i="1" s="1"/>
  <c r="C46" i="1" s="1"/>
  <c r="T126" i="1"/>
  <c r="A96" i="1"/>
  <c r="Q95" i="1"/>
  <c r="H95" i="1"/>
  <c r="Y94" i="1"/>
  <c r="R94" i="1"/>
  <c r="S94" i="1" s="1"/>
  <c r="AA95" i="1"/>
  <c r="AH203" i="1" l="1"/>
  <c r="AI202" i="1"/>
  <c r="AJ202" i="1" s="1"/>
  <c r="AK201" i="1" s="1"/>
  <c r="AK200" i="1"/>
  <c r="AL200" i="1"/>
  <c r="J43" i="1"/>
  <c r="K43" i="1" s="1"/>
  <c r="I44" i="1"/>
  <c r="M43" i="1"/>
  <c r="N43" i="1" s="1"/>
  <c r="Q96" i="1"/>
  <c r="A97" i="1"/>
  <c r="H96" i="1"/>
  <c r="C47" i="1"/>
  <c r="R95" i="1"/>
  <c r="S95" i="1" s="1"/>
  <c r="AA96" i="1"/>
  <c r="Y95" i="1"/>
  <c r="T127" i="1"/>
  <c r="I45" i="1" l="1"/>
  <c r="M44" i="1"/>
  <c r="J44" i="1"/>
  <c r="K44" i="1" s="1"/>
  <c r="N44" i="1"/>
  <c r="E43" i="1"/>
  <c r="U43" i="1"/>
  <c r="W43" i="1" s="1"/>
  <c r="AL201" i="1"/>
  <c r="AH204" i="1"/>
  <c r="AI203" i="1"/>
  <c r="AJ203" i="1" s="1"/>
  <c r="C48" i="1"/>
  <c r="A98" i="1"/>
  <c r="Q97" i="1"/>
  <c r="H97" i="1"/>
  <c r="T128" i="1"/>
  <c r="Y96" i="1"/>
  <c r="R96" i="1"/>
  <c r="S96" i="1" s="1"/>
  <c r="AA97" i="1"/>
  <c r="M45" i="1" l="1"/>
  <c r="AI204" i="1"/>
  <c r="AJ204" i="1" s="1"/>
  <c r="AH205" i="1"/>
  <c r="D43" i="1"/>
  <c r="F43" i="1" s="1"/>
  <c r="E44" i="1"/>
  <c r="U44" i="1"/>
  <c r="W44" i="1" s="1"/>
  <c r="AL202" i="1"/>
  <c r="AK202" i="1"/>
  <c r="I46" i="1"/>
  <c r="N45" i="1"/>
  <c r="J45" i="1"/>
  <c r="K45" i="1" s="1"/>
  <c r="A99" i="1"/>
  <c r="Q98" i="1"/>
  <c r="H98" i="1"/>
  <c r="C49" i="1"/>
  <c r="T129" i="1"/>
  <c r="R97" i="1"/>
  <c r="S97" i="1" s="1"/>
  <c r="AA98" i="1"/>
  <c r="Y97" i="1"/>
  <c r="L43" i="1" l="1"/>
  <c r="O43" i="1" s="1"/>
  <c r="P43" i="1" s="1"/>
  <c r="X43" i="1" s="1"/>
  <c r="B43" i="1" s="1"/>
  <c r="G43" i="1"/>
  <c r="D44" i="1"/>
  <c r="F44" i="1" s="1"/>
  <c r="E45" i="1"/>
  <c r="U45" i="1"/>
  <c r="W45" i="1" s="1"/>
  <c r="M46" i="1"/>
  <c r="J46" i="1"/>
  <c r="K46" i="1" s="1"/>
  <c r="I47" i="1"/>
  <c r="N46" i="1"/>
  <c r="AI205" i="1"/>
  <c r="AJ205" i="1" s="1"/>
  <c r="AH206" i="1"/>
  <c r="AL203" i="1"/>
  <c r="AK203" i="1"/>
  <c r="T130" i="1"/>
  <c r="C50" i="1"/>
  <c r="AA99" i="1"/>
  <c r="R98" i="1"/>
  <c r="S98" i="1" s="1"/>
  <c r="Y98" i="1"/>
  <c r="H99" i="1"/>
  <c r="Q99" i="1"/>
  <c r="A100" i="1"/>
  <c r="L44" i="1" l="1"/>
  <c r="O44" i="1" s="1"/>
  <c r="P44" i="1" s="1"/>
  <c r="X44" i="1" s="1"/>
  <c r="G44" i="1"/>
  <c r="M47" i="1"/>
  <c r="J47" i="1"/>
  <c r="K47" i="1" s="1"/>
  <c r="I48" i="1"/>
  <c r="N47" i="1"/>
  <c r="E46" i="1"/>
  <c r="U46" i="1"/>
  <c r="W46" i="1" s="1"/>
  <c r="D45" i="1"/>
  <c r="F45" i="1" s="1"/>
  <c r="AI206" i="1"/>
  <c r="AJ206" i="1" s="1"/>
  <c r="AH207" i="1"/>
  <c r="AL204" i="1"/>
  <c r="AK204" i="1"/>
  <c r="C51" i="1"/>
  <c r="R99" i="1"/>
  <c r="S99" i="1" s="1"/>
  <c r="AA100" i="1"/>
  <c r="Y99" i="1"/>
  <c r="A101" i="1"/>
  <c r="H100" i="1"/>
  <c r="Q100" i="1"/>
  <c r="T131" i="1"/>
  <c r="B44" i="1" l="1"/>
  <c r="L45" i="1"/>
  <c r="O45" i="1" s="1"/>
  <c r="P45" i="1" s="1"/>
  <c r="X45" i="1" s="1"/>
  <c r="B45" i="1" s="1"/>
  <c r="D46" i="1"/>
  <c r="F46" i="1" s="1"/>
  <c r="AH208" i="1"/>
  <c r="AI207" i="1"/>
  <c r="AJ207" i="1" s="1"/>
  <c r="J48" i="1"/>
  <c r="K48" i="1" s="1"/>
  <c r="I49" i="1"/>
  <c r="N48" i="1"/>
  <c r="U47" i="1"/>
  <c r="W47" i="1" s="1"/>
  <c r="E47" i="1"/>
  <c r="AL205" i="1"/>
  <c r="AK205" i="1"/>
  <c r="G45" i="1"/>
  <c r="M48" i="1"/>
  <c r="T132" i="1"/>
  <c r="C52" i="1"/>
  <c r="R100" i="1"/>
  <c r="S100" i="1" s="1"/>
  <c r="Y100" i="1"/>
  <c r="AA101" i="1"/>
  <c r="H101" i="1"/>
  <c r="Q101" i="1"/>
  <c r="A102" i="1"/>
  <c r="L46" i="1" l="1"/>
  <c r="O46" i="1" s="1"/>
  <c r="P46" i="1" s="1"/>
  <c r="X46" i="1" s="1"/>
  <c r="B46" i="1" s="1"/>
  <c r="N49" i="1"/>
  <c r="M49" i="1"/>
  <c r="I50" i="1"/>
  <c r="J49" i="1"/>
  <c r="K49" i="1" s="1"/>
  <c r="E48" i="1"/>
  <c r="U48" i="1"/>
  <c r="W48" i="1" s="1"/>
  <c r="AL206" i="1"/>
  <c r="AK206" i="1"/>
  <c r="AH209" i="1"/>
  <c r="AI208" i="1"/>
  <c r="AJ208" i="1" s="1"/>
  <c r="AK207" i="1" s="1"/>
  <c r="D47" i="1"/>
  <c r="F47" i="1" s="1"/>
  <c r="G46" i="1"/>
  <c r="C53" i="1"/>
  <c r="R101" i="1"/>
  <c r="S101" i="1" s="1"/>
  <c r="AA102" i="1"/>
  <c r="Y101" i="1"/>
  <c r="A103" i="1"/>
  <c r="Q102" i="1"/>
  <c r="H102" i="1"/>
  <c r="T133" i="1"/>
  <c r="M50" i="1" l="1"/>
  <c r="G47" i="1"/>
  <c r="L47" i="1"/>
  <c r="O47" i="1" s="1"/>
  <c r="P47" i="1" s="1"/>
  <c r="X47" i="1" s="1"/>
  <c r="B47" i="1" s="1"/>
  <c r="D48" i="1"/>
  <c r="F48" i="1" s="1"/>
  <c r="E49" i="1"/>
  <c r="U49" i="1"/>
  <c r="W49" i="1" s="1"/>
  <c r="J50" i="1"/>
  <c r="K50" i="1" s="1"/>
  <c r="N50" i="1"/>
  <c r="I51" i="1"/>
  <c r="AH210" i="1"/>
  <c r="AI209" i="1"/>
  <c r="AJ209" i="1" s="1"/>
  <c r="AL207" i="1"/>
  <c r="Y102" i="1"/>
  <c r="R102" i="1"/>
  <c r="S102" i="1" s="1"/>
  <c r="AA103" i="1"/>
  <c r="Q103" i="1"/>
  <c r="H103" i="1"/>
  <c r="A104" i="1"/>
  <c r="T134" i="1"/>
  <c r="C54" i="1"/>
  <c r="G48" i="1" l="1"/>
  <c r="L48" i="1"/>
  <c r="O48" i="1" s="1"/>
  <c r="P48" i="1" s="1"/>
  <c r="X48" i="1" s="1"/>
  <c r="E50" i="1"/>
  <c r="U50" i="1"/>
  <c r="W50" i="1" s="1"/>
  <c r="D49" i="1"/>
  <c r="F49" i="1" s="1"/>
  <c r="AI210" i="1"/>
  <c r="AJ210" i="1" s="1"/>
  <c r="AH211" i="1"/>
  <c r="AL208" i="1"/>
  <c r="AK208" i="1"/>
  <c r="J51" i="1"/>
  <c r="K51" i="1" s="1"/>
  <c r="I52" i="1"/>
  <c r="M51" i="1"/>
  <c r="N51" i="1"/>
  <c r="A105" i="1"/>
  <c r="Q104" i="1"/>
  <c r="H104" i="1"/>
  <c r="C55" i="1"/>
  <c r="T135" i="1"/>
  <c r="Y103" i="1"/>
  <c r="R103" i="1"/>
  <c r="S103" i="1" s="1"/>
  <c r="AA104" i="1"/>
  <c r="B48" i="1" l="1"/>
  <c r="L49" i="1"/>
  <c r="O49" i="1" s="1"/>
  <c r="P49" i="1" s="1"/>
  <c r="X49" i="1" s="1"/>
  <c r="G49" i="1"/>
  <c r="AI211" i="1"/>
  <c r="AJ211" i="1" s="1"/>
  <c r="AL210" i="1" s="1"/>
  <c r="AH212" i="1"/>
  <c r="AK209" i="1"/>
  <c r="J52" i="1"/>
  <c r="K52" i="1" s="1"/>
  <c r="I53" i="1"/>
  <c r="M52" i="1"/>
  <c r="N52" i="1"/>
  <c r="E51" i="1"/>
  <c r="U51" i="1"/>
  <c r="W51" i="1" s="1"/>
  <c r="AL209" i="1"/>
  <c r="D50" i="1"/>
  <c r="F50" i="1" s="1"/>
  <c r="R104" i="1"/>
  <c r="S104" i="1" s="1"/>
  <c r="Y104" i="1"/>
  <c r="AA105" i="1"/>
  <c r="T136" i="1"/>
  <c r="A106" i="1"/>
  <c r="Q105" i="1"/>
  <c r="H105" i="1"/>
  <c r="C56" i="1"/>
  <c r="M53" i="1" l="1"/>
  <c r="B49" i="1"/>
  <c r="L50" i="1"/>
  <c r="O50" i="1" s="1"/>
  <c r="P50" i="1" s="1"/>
  <c r="X50" i="1" s="1"/>
  <c r="B50" i="1" s="1"/>
  <c r="G50" i="1"/>
  <c r="D51" i="1"/>
  <c r="F51" i="1" s="1"/>
  <c r="J53" i="1"/>
  <c r="K53" i="1" s="1"/>
  <c r="I54" i="1"/>
  <c r="N53" i="1"/>
  <c r="U52" i="1"/>
  <c r="W52" i="1" s="1"/>
  <c r="E52" i="1"/>
  <c r="AI212" i="1"/>
  <c r="AJ212" i="1" s="1"/>
  <c r="AL211" i="1" s="1"/>
  <c r="AH213" i="1"/>
  <c r="AK210" i="1"/>
  <c r="T137" i="1"/>
  <c r="Y105" i="1"/>
  <c r="R105" i="1"/>
  <c r="S105" i="1" s="1"/>
  <c r="AA106" i="1"/>
  <c r="C57" i="1"/>
  <c r="A107" i="1"/>
  <c r="Q106" i="1"/>
  <c r="H106" i="1"/>
  <c r="G51" i="1" l="1"/>
  <c r="L51" i="1"/>
  <c r="O51" i="1" s="1"/>
  <c r="P51" i="1" s="1"/>
  <c r="X51" i="1" s="1"/>
  <c r="B51" i="1" s="1"/>
  <c r="M54" i="1"/>
  <c r="N54" i="1"/>
  <c r="I55" i="1"/>
  <c r="J54" i="1"/>
  <c r="K54" i="1" s="1"/>
  <c r="E53" i="1"/>
  <c r="U53" i="1"/>
  <c r="W53" i="1" s="1"/>
  <c r="AH214" i="1"/>
  <c r="AI213" i="1"/>
  <c r="AJ213" i="1" s="1"/>
  <c r="AK211" i="1"/>
  <c r="D52" i="1"/>
  <c r="F52" i="1" s="1"/>
  <c r="T138" i="1"/>
  <c r="AA107" i="1"/>
  <c r="R106" i="1"/>
  <c r="S106" i="1" s="1"/>
  <c r="Y106" i="1"/>
  <c r="C58" i="1"/>
  <c r="Q107" i="1"/>
  <c r="H107" i="1"/>
  <c r="A108" i="1"/>
  <c r="G52" i="1" l="1"/>
  <c r="L52" i="1"/>
  <c r="O52" i="1" s="1"/>
  <c r="P52" i="1" s="1"/>
  <c r="X52" i="1" s="1"/>
  <c r="B52" i="1" s="1"/>
  <c r="AK212" i="1"/>
  <c r="AH215" i="1"/>
  <c r="AI214" i="1"/>
  <c r="AJ214" i="1" s="1"/>
  <c r="D53" i="1"/>
  <c r="F53" i="1" s="1"/>
  <c r="E54" i="1"/>
  <c r="U54" i="1"/>
  <c r="W54" i="1" s="1"/>
  <c r="J55" i="1"/>
  <c r="K55" i="1" s="1"/>
  <c r="I56" i="1"/>
  <c r="N55" i="1"/>
  <c r="M55" i="1"/>
  <c r="AL212" i="1"/>
  <c r="Y107" i="1"/>
  <c r="AA108" i="1"/>
  <c r="R107" i="1"/>
  <c r="S107" i="1" s="1"/>
  <c r="C59" i="1"/>
  <c r="T139" i="1"/>
  <c r="A109" i="1"/>
  <c r="Q108" i="1"/>
  <c r="H108" i="1"/>
  <c r="M56" i="1" l="1"/>
  <c r="G53" i="1"/>
  <c r="L53" i="1"/>
  <c r="O53" i="1" s="1"/>
  <c r="P53" i="1" s="1"/>
  <c r="X53" i="1" s="1"/>
  <c r="D54" i="1"/>
  <c r="F54" i="1" s="1"/>
  <c r="AK213" i="1"/>
  <c r="J56" i="1"/>
  <c r="K56" i="1" s="1"/>
  <c r="I57" i="1"/>
  <c r="N56" i="1"/>
  <c r="AI215" i="1"/>
  <c r="AJ215" i="1" s="1"/>
  <c r="AL214" i="1" s="1"/>
  <c r="AH216" i="1"/>
  <c r="E55" i="1"/>
  <c r="U55" i="1"/>
  <c r="W55" i="1" s="1"/>
  <c r="AL213" i="1"/>
  <c r="C60" i="1"/>
  <c r="H109" i="1"/>
  <c r="Q109" i="1"/>
  <c r="A110" i="1"/>
  <c r="Y108" i="1"/>
  <c r="AA109" i="1"/>
  <c r="R108" i="1"/>
  <c r="S108" i="1" s="1"/>
  <c r="T140" i="1"/>
  <c r="B53" i="1" l="1"/>
  <c r="G54" i="1"/>
  <c r="L54" i="1"/>
  <c r="O54" i="1" s="1"/>
  <c r="P54" i="1" s="1"/>
  <c r="X54" i="1" s="1"/>
  <c r="J57" i="1"/>
  <c r="K57" i="1" s="1"/>
  <c r="I58" i="1"/>
  <c r="M57" i="1"/>
  <c r="N57" i="1"/>
  <c r="E56" i="1"/>
  <c r="U56" i="1"/>
  <c r="W56" i="1" s="1"/>
  <c r="D55" i="1"/>
  <c r="F55" i="1" s="1"/>
  <c r="AI216" i="1"/>
  <c r="AJ216" i="1" s="1"/>
  <c r="AK215" i="1" s="1"/>
  <c r="AH217" i="1"/>
  <c r="AK214" i="1"/>
  <c r="T141" i="1"/>
  <c r="A111" i="1"/>
  <c r="H110" i="1"/>
  <c r="Q110" i="1"/>
  <c r="Y109" i="1"/>
  <c r="R109" i="1"/>
  <c r="S109" i="1" s="1"/>
  <c r="AA110" i="1"/>
  <c r="C61" i="1"/>
  <c r="M58" i="1" l="1"/>
  <c r="B54" i="1"/>
  <c r="L55" i="1"/>
  <c r="O55" i="1" s="1"/>
  <c r="P55" i="1" s="1"/>
  <c r="X55" i="1" s="1"/>
  <c r="B55" i="1" s="1"/>
  <c r="G55" i="1"/>
  <c r="AL215" i="1"/>
  <c r="D56" i="1"/>
  <c r="F56" i="1" s="1"/>
  <c r="AI217" i="1"/>
  <c r="AJ217" i="1" s="1"/>
  <c r="AH218" i="1"/>
  <c r="J58" i="1"/>
  <c r="K58" i="1" s="1"/>
  <c r="I59" i="1"/>
  <c r="N58" i="1"/>
  <c r="E57" i="1"/>
  <c r="U57" i="1"/>
  <c r="W57" i="1" s="1"/>
  <c r="R110" i="1"/>
  <c r="S110" i="1" s="1"/>
  <c r="AA111" i="1"/>
  <c r="Y110" i="1"/>
  <c r="T142" i="1"/>
  <c r="Q111" i="1"/>
  <c r="H111" i="1"/>
  <c r="A112" i="1"/>
  <c r="C62" i="1"/>
  <c r="G56" i="1" l="1"/>
  <c r="L56" i="1"/>
  <c r="O56" i="1" s="1"/>
  <c r="P56" i="1" s="1"/>
  <c r="X56" i="1" s="1"/>
  <c r="B56" i="1" s="1"/>
  <c r="AL216" i="1"/>
  <c r="AK216" i="1"/>
  <c r="D57" i="1"/>
  <c r="F57" i="1" s="1"/>
  <c r="M59" i="1"/>
  <c r="J59" i="1"/>
  <c r="K59" i="1" s="1"/>
  <c r="I60" i="1"/>
  <c r="N59" i="1"/>
  <c r="E58" i="1"/>
  <c r="U58" i="1"/>
  <c r="W58" i="1" s="1"/>
  <c r="AH219" i="1"/>
  <c r="AI218" i="1"/>
  <c r="AJ218" i="1" s="1"/>
  <c r="AK217" i="1" s="1"/>
  <c r="C63" i="1"/>
  <c r="AA112" i="1"/>
  <c r="Y111" i="1"/>
  <c r="R111" i="1"/>
  <c r="S111" i="1" s="1"/>
  <c r="T143" i="1"/>
  <c r="H112" i="1"/>
  <c r="Q112" i="1"/>
  <c r="A113" i="1"/>
  <c r="AH220" i="1" l="1"/>
  <c r="AI219" i="1"/>
  <c r="AJ219" i="1" s="1"/>
  <c r="G57" i="1"/>
  <c r="D58" i="1"/>
  <c r="F58" i="1" s="1"/>
  <c r="L57" i="1"/>
  <c r="O57" i="1" s="1"/>
  <c r="P57" i="1" s="1"/>
  <c r="J60" i="1"/>
  <c r="K60" i="1" s="1"/>
  <c r="M60" i="1"/>
  <c r="I61" i="1"/>
  <c r="N60" i="1"/>
  <c r="AL217" i="1"/>
  <c r="E59" i="1"/>
  <c r="U59" i="1"/>
  <c r="W59" i="1" s="1"/>
  <c r="AA113" i="1"/>
  <c r="R112" i="1"/>
  <c r="S112" i="1" s="1"/>
  <c r="Y112" i="1"/>
  <c r="C64" i="1"/>
  <c r="T144" i="1"/>
  <c r="H113" i="1"/>
  <c r="Q113" i="1"/>
  <c r="A114" i="1"/>
  <c r="G58" i="1" l="1"/>
  <c r="U60" i="1"/>
  <c r="W60" i="1" s="1"/>
  <c r="E60" i="1"/>
  <c r="X57" i="1"/>
  <c r="B57" i="1" s="1"/>
  <c r="D59" i="1"/>
  <c r="F59" i="1" s="1"/>
  <c r="L58" i="1"/>
  <c r="O58" i="1" s="1"/>
  <c r="P58" i="1" s="1"/>
  <c r="AL218" i="1"/>
  <c r="AK218" i="1"/>
  <c r="J61" i="1"/>
  <c r="K61" i="1" s="1"/>
  <c r="N61" i="1"/>
  <c r="I62" i="1"/>
  <c r="M61" i="1"/>
  <c r="AI220" i="1"/>
  <c r="AJ220" i="1" s="1"/>
  <c r="AL219" i="1" s="1"/>
  <c r="AH221" i="1"/>
  <c r="Q114" i="1"/>
  <c r="H114" i="1"/>
  <c r="A115" i="1"/>
  <c r="R113" i="1"/>
  <c r="S113" i="1" s="1"/>
  <c r="AA114" i="1"/>
  <c r="Y113" i="1"/>
  <c r="T145" i="1"/>
  <c r="C65" i="1"/>
  <c r="L59" i="1" l="1"/>
  <c r="O59" i="1" s="1"/>
  <c r="P59" i="1" s="1"/>
  <c r="X59" i="1" s="1"/>
  <c r="B59" i="1" s="1"/>
  <c r="G59" i="1"/>
  <c r="X58" i="1"/>
  <c r="B58" i="1" s="1"/>
  <c r="AI221" i="1"/>
  <c r="AJ221" i="1" s="1"/>
  <c r="AL220" i="1" s="1"/>
  <c r="AH222" i="1"/>
  <c r="J62" i="1"/>
  <c r="K62" i="1" s="1"/>
  <c r="N62" i="1"/>
  <c r="I63" i="1"/>
  <c r="M62" i="1"/>
  <c r="E61" i="1"/>
  <c r="U61" i="1"/>
  <c r="W61" i="1" s="1"/>
  <c r="AK219" i="1"/>
  <c r="D60" i="1"/>
  <c r="F60" i="1" s="1"/>
  <c r="Q115" i="1"/>
  <c r="H115" i="1"/>
  <c r="A116" i="1"/>
  <c r="T146" i="1"/>
  <c r="C66" i="1"/>
  <c r="AA115" i="1"/>
  <c r="R114" i="1"/>
  <c r="S114" i="1" s="1"/>
  <c r="Y114" i="1"/>
  <c r="L60" i="1" l="1"/>
  <c r="O60" i="1" s="1"/>
  <c r="P60" i="1" s="1"/>
  <c r="X60" i="1" s="1"/>
  <c r="B60" i="1" s="1"/>
  <c r="G60" i="1"/>
  <c r="M63" i="1"/>
  <c r="N63" i="1"/>
  <c r="J63" i="1"/>
  <c r="K63" i="1" s="1"/>
  <c r="I64" i="1"/>
  <c r="U62" i="1"/>
  <c r="W62" i="1" s="1"/>
  <c r="E62" i="1"/>
  <c r="AI222" i="1"/>
  <c r="AJ222" i="1" s="1"/>
  <c r="AH223" i="1"/>
  <c r="AK220" i="1"/>
  <c r="D61" i="1"/>
  <c r="F61" i="1" s="1"/>
  <c r="C67" i="1"/>
  <c r="A117" i="1"/>
  <c r="H116" i="1"/>
  <c r="Q116" i="1"/>
  <c r="T147" i="1"/>
  <c r="R115" i="1"/>
  <c r="S115" i="1" s="1"/>
  <c r="Y115" i="1"/>
  <c r="AA116" i="1"/>
  <c r="G61" i="1" l="1"/>
  <c r="AI223" i="1"/>
  <c r="AJ223" i="1" s="1"/>
  <c r="AL222" i="1" s="1"/>
  <c r="AH224" i="1"/>
  <c r="AK221" i="1"/>
  <c r="D62" i="1"/>
  <c r="F62" i="1" s="1"/>
  <c r="L61" i="1"/>
  <c r="O61" i="1" s="1"/>
  <c r="P61" i="1" s="1"/>
  <c r="X61" i="1" s="1"/>
  <c r="B61" i="1" s="1"/>
  <c r="I65" i="1"/>
  <c r="N64" i="1"/>
  <c r="M64" i="1"/>
  <c r="J64" i="1"/>
  <c r="K64" i="1" s="1"/>
  <c r="E63" i="1"/>
  <c r="U63" i="1"/>
  <c r="W63" i="1" s="1"/>
  <c r="AL221" i="1"/>
  <c r="T148" i="1"/>
  <c r="R116" i="1"/>
  <c r="S116" i="1" s="1"/>
  <c r="AA117" i="1"/>
  <c r="Y116" i="1"/>
  <c r="C68" i="1"/>
  <c r="Q117" i="1"/>
  <c r="H117" i="1"/>
  <c r="A118" i="1"/>
  <c r="L62" i="1" l="1"/>
  <c r="O62" i="1" s="1"/>
  <c r="P62" i="1" s="1"/>
  <c r="X62" i="1" s="1"/>
  <c r="B62" i="1" s="1"/>
  <c r="D63" i="1"/>
  <c r="F63" i="1" s="1"/>
  <c r="G62" i="1"/>
  <c r="E64" i="1"/>
  <c r="U64" i="1"/>
  <c r="W64" i="1" s="1"/>
  <c r="M65" i="1"/>
  <c r="J65" i="1"/>
  <c r="K65" i="1" s="1"/>
  <c r="N65" i="1"/>
  <c r="I66" i="1"/>
  <c r="AI224" i="1"/>
  <c r="AJ224" i="1" s="1"/>
  <c r="AL223" i="1" s="1"/>
  <c r="AH225" i="1"/>
  <c r="AK222" i="1"/>
  <c r="H118" i="1"/>
  <c r="Q118" i="1"/>
  <c r="A119" i="1"/>
  <c r="Y117" i="1"/>
  <c r="AA118" i="1"/>
  <c r="R117" i="1"/>
  <c r="S117" i="1" s="1"/>
  <c r="C69" i="1"/>
  <c r="T149" i="1"/>
  <c r="G63" i="1" l="1"/>
  <c r="D64" i="1"/>
  <c r="F64" i="1" s="1"/>
  <c r="AH226" i="1"/>
  <c r="AI225" i="1"/>
  <c r="AJ225" i="1" s="1"/>
  <c r="AK224" i="1" s="1"/>
  <c r="AK223" i="1"/>
  <c r="M66" i="1"/>
  <c r="N66" i="1"/>
  <c r="J66" i="1"/>
  <c r="K66" i="1" s="1"/>
  <c r="I67" i="1"/>
  <c r="L63" i="1"/>
  <c r="O63" i="1" s="1"/>
  <c r="P63" i="1" s="1"/>
  <c r="E65" i="1"/>
  <c r="U65" i="1"/>
  <c r="W65" i="1" s="1"/>
  <c r="C70" i="1"/>
  <c r="Q119" i="1"/>
  <c r="A120" i="1"/>
  <c r="H119" i="1"/>
  <c r="T150" i="1"/>
  <c r="R118" i="1"/>
  <c r="S118" i="1" s="1"/>
  <c r="AA119" i="1"/>
  <c r="Y118" i="1"/>
  <c r="G64" i="1" l="1"/>
  <c r="L64" i="1"/>
  <c r="O64" i="1" s="1"/>
  <c r="P64" i="1" s="1"/>
  <c r="X64" i="1" s="1"/>
  <c r="B64" i="1" s="1"/>
  <c r="AL224" i="1"/>
  <c r="X63" i="1"/>
  <c r="B63" i="1" s="1"/>
  <c r="AI226" i="1"/>
  <c r="AJ226" i="1" s="1"/>
  <c r="AH227" i="1"/>
  <c r="D65" i="1"/>
  <c r="F65" i="1" s="1"/>
  <c r="M67" i="1"/>
  <c r="N67" i="1"/>
  <c r="J67" i="1"/>
  <c r="K67" i="1" s="1"/>
  <c r="I68" i="1"/>
  <c r="E66" i="1"/>
  <c r="U66" i="1"/>
  <c r="W66" i="1" s="1"/>
  <c r="C71" i="1"/>
  <c r="H120" i="1"/>
  <c r="Q120" i="1"/>
  <c r="A121" i="1"/>
  <c r="T151" i="1"/>
  <c r="Y119" i="1"/>
  <c r="AA120" i="1"/>
  <c r="R119" i="1"/>
  <c r="S119" i="1" s="1"/>
  <c r="L65" i="1" l="1"/>
  <c r="O65" i="1" s="1"/>
  <c r="P65" i="1" s="1"/>
  <c r="X65" i="1" s="1"/>
  <c r="B65" i="1" s="1"/>
  <c r="G65" i="1"/>
  <c r="N68" i="1"/>
  <c r="M68" i="1"/>
  <c r="J68" i="1"/>
  <c r="K68" i="1" s="1"/>
  <c r="I69" i="1"/>
  <c r="D66" i="1"/>
  <c r="F66" i="1" s="1"/>
  <c r="AH228" i="1"/>
  <c r="AI227" i="1"/>
  <c r="AJ227" i="1" s="1"/>
  <c r="AL226" i="1" s="1"/>
  <c r="AL225" i="1"/>
  <c r="AK225" i="1"/>
  <c r="U67" i="1"/>
  <c r="W67" i="1" s="1"/>
  <c r="E67" i="1"/>
  <c r="Q121" i="1"/>
  <c r="H121" i="1"/>
  <c r="A122" i="1"/>
  <c r="T152" i="1"/>
  <c r="C72" i="1"/>
  <c r="Y120" i="1"/>
  <c r="R120" i="1"/>
  <c r="S120" i="1" s="1"/>
  <c r="AA121" i="1"/>
  <c r="L66" i="1" l="1"/>
  <c r="O66" i="1" s="1"/>
  <c r="P66" i="1" s="1"/>
  <c r="X66" i="1" s="1"/>
  <c r="B66" i="1" s="1"/>
  <c r="G66" i="1"/>
  <c r="AH229" i="1"/>
  <c r="AI228" i="1"/>
  <c r="AJ228" i="1" s="1"/>
  <c r="AL227" i="1" s="1"/>
  <c r="D67" i="1"/>
  <c r="F67" i="1" s="1"/>
  <c r="J69" i="1"/>
  <c r="K69" i="1" s="1"/>
  <c r="I70" i="1"/>
  <c r="N69" i="1"/>
  <c r="E68" i="1"/>
  <c r="U68" i="1"/>
  <c r="W68" i="1" s="1"/>
  <c r="M69" i="1"/>
  <c r="AK226" i="1"/>
  <c r="R121" i="1"/>
  <c r="S121" i="1" s="1"/>
  <c r="Y121" i="1"/>
  <c r="AA122" i="1"/>
  <c r="Q122" i="1"/>
  <c r="H122" i="1"/>
  <c r="A123" i="1"/>
  <c r="T153" i="1"/>
  <c r="C73" i="1"/>
  <c r="J70" i="1" l="1"/>
  <c r="K70" i="1" s="1"/>
  <c r="I71" i="1"/>
  <c r="N70" i="1"/>
  <c r="M70" i="1"/>
  <c r="U69" i="1"/>
  <c r="W69" i="1" s="1"/>
  <c r="E69" i="1"/>
  <c r="L67" i="1"/>
  <c r="O67" i="1" s="1"/>
  <c r="P67" i="1" s="1"/>
  <c r="X67" i="1" s="1"/>
  <c r="B67" i="1" s="1"/>
  <c r="G67" i="1"/>
  <c r="AK227" i="1"/>
  <c r="D68" i="1"/>
  <c r="F68" i="1" s="1"/>
  <c r="AH230" i="1"/>
  <c r="AI229" i="1"/>
  <c r="AJ229" i="1" s="1"/>
  <c r="C74" i="1"/>
  <c r="T154" i="1"/>
  <c r="Q123" i="1"/>
  <c r="H123" i="1"/>
  <c r="A124" i="1"/>
  <c r="AA123" i="1"/>
  <c r="Y122" i="1"/>
  <c r="R122" i="1"/>
  <c r="S122" i="1" s="1"/>
  <c r="M71" i="1" l="1"/>
  <c r="G68" i="1"/>
  <c r="L68" i="1"/>
  <c r="O68" i="1" s="1"/>
  <c r="P68" i="1" s="1"/>
  <c r="X68" i="1" s="1"/>
  <c r="B68" i="1" s="1"/>
  <c r="AI230" i="1"/>
  <c r="AJ230" i="1" s="1"/>
  <c r="AK229" i="1" s="1"/>
  <c r="AH231" i="1"/>
  <c r="D69" i="1"/>
  <c r="F69" i="1" s="1"/>
  <c r="AK228" i="1"/>
  <c r="AL228" i="1"/>
  <c r="J71" i="1"/>
  <c r="K71" i="1" s="1"/>
  <c r="I72" i="1"/>
  <c r="N71" i="1"/>
  <c r="U70" i="1"/>
  <c r="W70" i="1" s="1"/>
  <c r="E70" i="1"/>
  <c r="Q124" i="1"/>
  <c r="A125" i="1"/>
  <c r="H124" i="1"/>
  <c r="T155" i="1"/>
  <c r="Y123" i="1"/>
  <c r="R123" i="1"/>
  <c r="S123" i="1" s="1"/>
  <c r="AA124" i="1"/>
  <c r="C75" i="1"/>
  <c r="L69" i="1" l="1"/>
  <c r="O69" i="1" s="1"/>
  <c r="P69" i="1" s="1"/>
  <c r="X69" i="1" s="1"/>
  <c r="B69" i="1" s="1"/>
  <c r="G69" i="1"/>
  <c r="AL229" i="1"/>
  <c r="E71" i="1"/>
  <c r="U71" i="1"/>
  <c r="W71" i="1" s="1"/>
  <c r="D70" i="1"/>
  <c r="F70" i="1" s="1"/>
  <c r="J72" i="1"/>
  <c r="K72" i="1" s="1"/>
  <c r="I73" i="1"/>
  <c r="AI231" i="1"/>
  <c r="AJ231" i="1" s="1"/>
  <c r="AH232" i="1"/>
  <c r="A126" i="1"/>
  <c r="Q125" i="1"/>
  <c r="H125" i="1"/>
  <c r="T156" i="1"/>
  <c r="C76" i="1"/>
  <c r="Y124" i="1"/>
  <c r="AA125" i="1"/>
  <c r="R124" i="1"/>
  <c r="S124" i="1" s="1"/>
  <c r="L70" i="1" l="1"/>
  <c r="O70" i="1" s="1"/>
  <c r="P70" i="1" s="1"/>
  <c r="X70" i="1" s="1"/>
  <c r="I74" i="1"/>
  <c r="J73" i="1"/>
  <c r="K73" i="1" s="1"/>
  <c r="U72" i="1"/>
  <c r="W72" i="1" s="1"/>
  <c r="E72" i="1"/>
  <c r="G70" i="1"/>
  <c r="AL230" i="1"/>
  <c r="AK230" i="1"/>
  <c r="AI232" i="1"/>
  <c r="AJ232" i="1" s="1"/>
  <c r="AH233" i="1"/>
  <c r="D71" i="1"/>
  <c r="F71" i="1" s="1"/>
  <c r="R125" i="1"/>
  <c r="S125" i="1" s="1"/>
  <c r="AA126" i="1"/>
  <c r="Y125" i="1"/>
  <c r="C77" i="1"/>
  <c r="T157" i="1"/>
  <c r="Q126" i="1"/>
  <c r="H126" i="1"/>
  <c r="A127" i="1"/>
  <c r="B70" i="1" l="1"/>
  <c r="G71" i="1"/>
  <c r="AH234" i="1"/>
  <c r="AI233" i="1"/>
  <c r="AJ233" i="1" s="1"/>
  <c r="L71" i="1"/>
  <c r="D72" i="1"/>
  <c r="F72" i="1" s="1"/>
  <c r="E73" i="1"/>
  <c r="U73" i="1"/>
  <c r="W73" i="1" s="1"/>
  <c r="AL231" i="1"/>
  <c r="AK231" i="1"/>
  <c r="I75" i="1"/>
  <c r="J74" i="1"/>
  <c r="K74" i="1" s="1"/>
  <c r="T158" i="1"/>
  <c r="C78" i="1"/>
  <c r="AA127" i="1"/>
  <c r="Y126" i="1"/>
  <c r="R126" i="1"/>
  <c r="S126" i="1" s="1"/>
  <c r="H127" i="1"/>
  <c r="Q127" i="1"/>
  <c r="A128" i="1"/>
  <c r="G72" i="1" l="1"/>
  <c r="D73" i="1"/>
  <c r="F73" i="1" s="1"/>
  <c r="L72" i="1"/>
  <c r="U74" i="1"/>
  <c r="W74" i="1" s="1"/>
  <c r="E74" i="1"/>
  <c r="I76" i="1"/>
  <c r="J75" i="1"/>
  <c r="K75" i="1" s="1"/>
  <c r="O71" i="1"/>
  <c r="P71" i="1" s="1"/>
  <c r="M72" i="1"/>
  <c r="AL232" i="1"/>
  <c r="AK232" i="1"/>
  <c r="AI234" i="1"/>
  <c r="AJ234" i="1" s="1"/>
  <c r="AH235" i="1"/>
  <c r="C79" i="1"/>
  <c r="H128" i="1"/>
  <c r="Q128" i="1"/>
  <c r="A129" i="1"/>
  <c r="R127" i="1"/>
  <c r="S127" i="1" s="1"/>
  <c r="AA128" i="1"/>
  <c r="Y127" i="1"/>
  <c r="T159" i="1"/>
  <c r="G73" i="1" l="1"/>
  <c r="L73" i="1"/>
  <c r="U75" i="1"/>
  <c r="W75" i="1" s="1"/>
  <c r="E75" i="1"/>
  <c r="I77" i="1"/>
  <c r="J76" i="1"/>
  <c r="K76" i="1" s="1"/>
  <c r="D74" i="1"/>
  <c r="F74" i="1" s="1"/>
  <c r="AL233" i="1"/>
  <c r="AK233" i="1"/>
  <c r="AH236" i="1"/>
  <c r="AI235" i="1"/>
  <c r="AJ235" i="1" s="1"/>
  <c r="N72" i="1"/>
  <c r="N73" i="1" s="1"/>
  <c r="N74" i="1" s="1"/>
  <c r="N75" i="1" s="1"/>
  <c r="N76" i="1" s="1"/>
  <c r="M73" i="1"/>
  <c r="M74" i="1" s="1"/>
  <c r="M75" i="1" s="1"/>
  <c r="M76" i="1" s="1"/>
  <c r="X71" i="1"/>
  <c r="B71" i="1" s="1"/>
  <c r="T160" i="1"/>
  <c r="H129" i="1"/>
  <c r="Q129" i="1"/>
  <c r="A130" i="1"/>
  <c r="AA129" i="1"/>
  <c r="Y128" i="1"/>
  <c r="R128" i="1"/>
  <c r="S128" i="1" s="1"/>
  <c r="C80" i="1"/>
  <c r="G74" i="1" l="1"/>
  <c r="O73" i="1"/>
  <c r="P73" i="1" s="1"/>
  <c r="X73" i="1" s="1"/>
  <c r="B73" i="1" s="1"/>
  <c r="L74" i="1"/>
  <c r="O74" i="1" s="1"/>
  <c r="P74" i="1" s="1"/>
  <c r="X74" i="1" s="1"/>
  <c r="B74" i="1" s="1"/>
  <c r="O72" i="1"/>
  <c r="P72" i="1" s="1"/>
  <c r="X72" i="1" s="1"/>
  <c r="B72" i="1" s="1"/>
  <c r="E76" i="1"/>
  <c r="U76" i="1"/>
  <c r="W76" i="1" s="1"/>
  <c r="AI236" i="1"/>
  <c r="AJ236" i="1" s="1"/>
  <c r="AK235" i="1" s="1"/>
  <c r="AH237" i="1"/>
  <c r="J77" i="1"/>
  <c r="K77" i="1" s="1"/>
  <c r="N77" i="1"/>
  <c r="I78" i="1"/>
  <c r="M77" i="1"/>
  <c r="AK234" i="1"/>
  <c r="AL234" i="1"/>
  <c r="D75" i="1"/>
  <c r="F75" i="1" s="1"/>
  <c r="C81" i="1"/>
  <c r="Q130" i="1"/>
  <c r="H130" i="1"/>
  <c r="A131" i="1"/>
  <c r="AA130" i="1"/>
  <c r="Y129" i="1"/>
  <c r="R129" i="1"/>
  <c r="S129" i="1" s="1"/>
  <c r="T161" i="1"/>
  <c r="M78" i="1" l="1"/>
  <c r="L75" i="1"/>
  <c r="O75" i="1" s="1"/>
  <c r="P75" i="1" s="1"/>
  <c r="X75" i="1" s="1"/>
  <c r="B75" i="1" s="1"/>
  <c r="G75" i="1"/>
  <c r="E77" i="1"/>
  <c r="U77" i="1"/>
  <c r="W77" i="1" s="1"/>
  <c r="AI237" i="1"/>
  <c r="AJ237" i="1" s="1"/>
  <c r="AH238" i="1"/>
  <c r="AI238" i="1" s="1"/>
  <c r="AJ238" i="1" s="1"/>
  <c r="AK237" i="1" s="1"/>
  <c r="AL235" i="1"/>
  <c r="D76" i="1"/>
  <c r="F76" i="1" s="1"/>
  <c r="J78" i="1"/>
  <c r="K78" i="1" s="1"/>
  <c r="I79" i="1"/>
  <c r="N78" i="1"/>
  <c r="Q131" i="1"/>
  <c r="A132" i="1"/>
  <c r="H131" i="1"/>
  <c r="T162" i="1"/>
  <c r="C82" i="1"/>
  <c r="Y130" i="1"/>
  <c r="R130" i="1"/>
  <c r="S130" i="1" s="1"/>
  <c r="AA131" i="1"/>
  <c r="L76" i="1" l="1"/>
  <c r="O76" i="1" s="1"/>
  <c r="P76" i="1" s="1"/>
  <c r="X76" i="1" s="1"/>
  <c r="B76" i="1" s="1"/>
  <c r="AL236" i="1"/>
  <c r="AK236" i="1"/>
  <c r="AL237" i="1"/>
  <c r="N79" i="1"/>
  <c r="J79" i="1"/>
  <c r="K79" i="1" s="1"/>
  <c r="M79" i="1"/>
  <c r="I80" i="1"/>
  <c r="E78" i="1"/>
  <c r="U78" i="1"/>
  <c r="W78" i="1" s="1"/>
  <c r="D77" i="1"/>
  <c r="F77" i="1" s="1"/>
  <c r="G76" i="1"/>
  <c r="A133" i="1"/>
  <c r="Q132" i="1"/>
  <c r="H132" i="1"/>
  <c r="C83" i="1"/>
  <c r="T163" i="1"/>
  <c r="Y131" i="1"/>
  <c r="R131" i="1"/>
  <c r="S131" i="1" s="1"/>
  <c r="AA132" i="1"/>
  <c r="L77" i="1" l="1"/>
  <c r="O77" i="1" s="1"/>
  <c r="P77" i="1" s="1"/>
  <c r="X77" i="1" s="1"/>
  <c r="B77" i="1" s="1"/>
  <c r="G77" i="1"/>
  <c r="I81" i="1"/>
  <c r="N80" i="1"/>
  <c r="J80" i="1"/>
  <c r="K80" i="1" s="1"/>
  <c r="M80" i="1"/>
  <c r="E79" i="1"/>
  <c r="U79" i="1"/>
  <c r="W79" i="1" s="1"/>
  <c r="D78" i="1"/>
  <c r="F78" i="1" s="1"/>
  <c r="H133" i="1"/>
  <c r="Q133" i="1"/>
  <c r="A134" i="1"/>
  <c r="C84" i="1"/>
  <c r="T164" i="1"/>
  <c r="R132" i="1"/>
  <c r="S132" i="1" s="1"/>
  <c r="Y132" i="1"/>
  <c r="AA133" i="1"/>
  <c r="G78" i="1" l="1"/>
  <c r="U80" i="1"/>
  <c r="W80" i="1" s="1"/>
  <c r="E80" i="1"/>
  <c r="D79" i="1"/>
  <c r="F79" i="1" s="1"/>
  <c r="L78" i="1"/>
  <c r="O78" i="1" s="1"/>
  <c r="P78" i="1" s="1"/>
  <c r="X78" i="1" s="1"/>
  <c r="B78" i="1" s="1"/>
  <c r="M81" i="1"/>
  <c r="J81" i="1"/>
  <c r="K81" i="1" s="1"/>
  <c r="I82" i="1"/>
  <c r="N81" i="1"/>
  <c r="T165" i="1"/>
  <c r="A135" i="1"/>
  <c r="Q134" i="1"/>
  <c r="H134" i="1"/>
  <c r="C85" i="1"/>
  <c r="Y133" i="1"/>
  <c r="R133" i="1"/>
  <c r="S133" i="1" s="1"/>
  <c r="AA134" i="1"/>
  <c r="M82" i="1" l="1"/>
  <c r="L79" i="1"/>
  <c r="O79" i="1" s="1"/>
  <c r="P79" i="1" s="1"/>
  <c r="X79" i="1" s="1"/>
  <c r="B79" i="1" s="1"/>
  <c r="E81" i="1"/>
  <c r="U81" i="1"/>
  <c r="W81" i="1" s="1"/>
  <c r="G79" i="1"/>
  <c r="D80" i="1"/>
  <c r="F80" i="1" s="1"/>
  <c r="J82" i="1"/>
  <c r="K82" i="1" s="1"/>
  <c r="I83" i="1"/>
  <c r="N82" i="1"/>
  <c r="A136" i="1"/>
  <c r="Q135" i="1"/>
  <c r="H135" i="1"/>
  <c r="T166" i="1"/>
  <c r="C86" i="1"/>
  <c r="Y134" i="1"/>
  <c r="AA135" i="1"/>
  <c r="R134" i="1"/>
  <c r="S134" i="1" s="1"/>
  <c r="G80" i="1" l="1"/>
  <c r="L80" i="1"/>
  <c r="O80" i="1" s="1"/>
  <c r="P80" i="1" s="1"/>
  <c r="X80" i="1" s="1"/>
  <c r="B80" i="1" s="1"/>
  <c r="E82" i="1"/>
  <c r="U82" i="1"/>
  <c r="W82" i="1" s="1"/>
  <c r="N83" i="1"/>
  <c r="M83" i="1"/>
  <c r="I84" i="1"/>
  <c r="J83" i="1"/>
  <c r="K83" i="1" s="1"/>
  <c r="D81" i="1"/>
  <c r="F81" i="1" s="1"/>
  <c r="H136" i="1"/>
  <c r="Q136" i="1"/>
  <c r="A137" i="1"/>
  <c r="T167" i="1"/>
  <c r="C87" i="1"/>
  <c r="Y135" i="1"/>
  <c r="AA136" i="1"/>
  <c r="R135" i="1"/>
  <c r="S135" i="1" s="1"/>
  <c r="M84" i="1" l="1"/>
  <c r="I85" i="1"/>
  <c r="J84" i="1"/>
  <c r="K84" i="1" s="1"/>
  <c r="N84" i="1"/>
  <c r="E83" i="1"/>
  <c r="U83" i="1"/>
  <c r="W83" i="1" s="1"/>
  <c r="G81" i="1"/>
  <c r="D82" i="1"/>
  <c r="F82" i="1" s="1"/>
  <c r="L81" i="1"/>
  <c r="O81" i="1" s="1"/>
  <c r="P81" i="1" s="1"/>
  <c r="X81" i="1" s="1"/>
  <c r="B81" i="1" s="1"/>
  <c r="R136" i="1"/>
  <c r="S136" i="1" s="1"/>
  <c r="Y136" i="1"/>
  <c r="AA137" i="1"/>
  <c r="T168" i="1"/>
  <c r="Q137" i="1"/>
  <c r="A138" i="1"/>
  <c r="H137" i="1"/>
  <c r="C88" i="1"/>
  <c r="D83" i="1" l="1"/>
  <c r="F83" i="1" s="1"/>
  <c r="E84" i="1"/>
  <c r="U84" i="1"/>
  <c r="W84" i="1" s="1"/>
  <c r="L82" i="1"/>
  <c r="O82" i="1" s="1"/>
  <c r="P82" i="1" s="1"/>
  <c r="X82" i="1" s="1"/>
  <c r="B82" i="1" s="1"/>
  <c r="M85" i="1"/>
  <c r="I86" i="1"/>
  <c r="N85" i="1"/>
  <c r="J85" i="1"/>
  <c r="K85" i="1" s="1"/>
  <c r="G82" i="1"/>
  <c r="T169" i="1"/>
  <c r="C89" i="1"/>
  <c r="AA138" i="1"/>
  <c r="Y137" i="1"/>
  <c r="R137" i="1"/>
  <c r="S137" i="1" s="1"/>
  <c r="H138" i="1"/>
  <c r="Q138" i="1"/>
  <c r="A139" i="1"/>
  <c r="L83" i="1" l="1"/>
  <c r="O83" i="1" s="1"/>
  <c r="P83" i="1" s="1"/>
  <c r="X83" i="1" s="1"/>
  <c r="B83" i="1" s="1"/>
  <c r="G83" i="1"/>
  <c r="N86" i="1"/>
  <c r="M86" i="1"/>
  <c r="J86" i="1"/>
  <c r="K86" i="1" s="1"/>
  <c r="I87" i="1"/>
  <c r="D84" i="1"/>
  <c r="F84" i="1" s="1"/>
  <c r="E85" i="1"/>
  <c r="U85" i="1"/>
  <c r="W85" i="1" s="1"/>
  <c r="Y138" i="1"/>
  <c r="R138" i="1"/>
  <c r="S138" i="1" s="1"/>
  <c r="AA139" i="1"/>
  <c r="C90" i="1"/>
  <c r="T170" i="1"/>
  <c r="Q139" i="1"/>
  <c r="H139" i="1"/>
  <c r="A140" i="1"/>
  <c r="L84" i="1" l="1"/>
  <c r="O84" i="1" s="1"/>
  <c r="P84" i="1" s="1"/>
  <c r="X84" i="1" s="1"/>
  <c r="B84" i="1" s="1"/>
  <c r="G84" i="1"/>
  <c r="J87" i="1"/>
  <c r="K87" i="1" s="1"/>
  <c r="I88" i="1"/>
  <c r="N87" i="1"/>
  <c r="U86" i="1"/>
  <c r="W86" i="1" s="1"/>
  <c r="E86" i="1"/>
  <c r="D85" i="1"/>
  <c r="F85" i="1" s="1"/>
  <c r="M87" i="1"/>
  <c r="A141" i="1"/>
  <c r="H140" i="1"/>
  <c r="Q140" i="1"/>
  <c r="T171" i="1"/>
  <c r="C91" i="1"/>
  <c r="Y139" i="1"/>
  <c r="R139" i="1"/>
  <c r="S139" i="1" s="1"/>
  <c r="AA140" i="1"/>
  <c r="M88" i="1" l="1"/>
  <c r="N88" i="1"/>
  <c r="J88" i="1"/>
  <c r="K88" i="1" s="1"/>
  <c r="I89" i="1"/>
  <c r="U87" i="1"/>
  <c r="W87" i="1" s="1"/>
  <c r="E87" i="1"/>
  <c r="D86" i="1"/>
  <c r="F86" i="1" s="1"/>
  <c r="L85" i="1"/>
  <c r="O85" i="1" s="1"/>
  <c r="P85" i="1" s="1"/>
  <c r="G85" i="1"/>
  <c r="T172" i="1"/>
  <c r="H141" i="1"/>
  <c r="Q141" i="1"/>
  <c r="A142" i="1"/>
  <c r="C92" i="1"/>
  <c r="Y140" i="1"/>
  <c r="R140" i="1"/>
  <c r="S140" i="1" s="1"/>
  <c r="AA141" i="1"/>
  <c r="L86" i="1" l="1"/>
  <c r="O86" i="1" s="1"/>
  <c r="P86" i="1" s="1"/>
  <c r="X86" i="1" s="1"/>
  <c r="B86" i="1" s="1"/>
  <c r="D87" i="1"/>
  <c r="F87" i="1" s="1"/>
  <c r="M89" i="1"/>
  <c r="I90" i="1"/>
  <c r="N89" i="1"/>
  <c r="J89" i="1"/>
  <c r="K89" i="1" s="1"/>
  <c r="E88" i="1"/>
  <c r="U88" i="1"/>
  <c r="W88" i="1" s="1"/>
  <c r="X85" i="1"/>
  <c r="B85" i="1" s="1"/>
  <c r="G86" i="1"/>
  <c r="Y141" i="1"/>
  <c r="AA142" i="1"/>
  <c r="R141" i="1"/>
  <c r="S141" i="1" s="1"/>
  <c r="T173" i="1"/>
  <c r="C93" i="1"/>
  <c r="H142" i="1"/>
  <c r="A143" i="1"/>
  <c r="Q142" i="1"/>
  <c r="G87" i="1" l="1"/>
  <c r="L87" i="1"/>
  <c r="O87" i="1" s="1"/>
  <c r="P87" i="1" s="1"/>
  <c r="X87" i="1" s="1"/>
  <c r="U89" i="1"/>
  <c r="W89" i="1" s="1"/>
  <c r="E89" i="1"/>
  <c r="J90" i="1"/>
  <c r="K90" i="1" s="1"/>
  <c r="M90" i="1"/>
  <c r="I91" i="1"/>
  <c r="N90" i="1"/>
  <c r="D88" i="1"/>
  <c r="F88" i="1" s="1"/>
  <c r="Y142" i="1"/>
  <c r="R142" i="1"/>
  <c r="S142" i="1" s="1"/>
  <c r="AA143" i="1"/>
  <c r="Q143" i="1"/>
  <c r="A144" i="1"/>
  <c r="H143" i="1"/>
  <c r="T174" i="1"/>
  <c r="C94" i="1"/>
  <c r="B87" i="1" l="1"/>
  <c r="G88" i="1"/>
  <c r="J91" i="1"/>
  <c r="K91" i="1" s="1"/>
  <c r="I92" i="1"/>
  <c r="M91" i="1"/>
  <c r="N91" i="1"/>
  <c r="U90" i="1"/>
  <c r="W90" i="1" s="1"/>
  <c r="E90" i="1"/>
  <c r="D89" i="1"/>
  <c r="F89" i="1" s="1"/>
  <c r="L88" i="1"/>
  <c r="O88" i="1" s="1"/>
  <c r="P88" i="1" s="1"/>
  <c r="C95" i="1"/>
  <c r="T175" i="1"/>
  <c r="H144" i="1"/>
  <c r="Q144" i="1"/>
  <c r="A145" i="1"/>
  <c r="Y143" i="1"/>
  <c r="AA144" i="1"/>
  <c r="R143" i="1"/>
  <c r="S143" i="1" s="1"/>
  <c r="L89" i="1" l="1"/>
  <c r="O89" i="1" s="1"/>
  <c r="P89" i="1" s="1"/>
  <c r="G89" i="1"/>
  <c r="D90" i="1"/>
  <c r="F90" i="1" s="1"/>
  <c r="X88" i="1"/>
  <c r="B88" i="1" s="1"/>
  <c r="M92" i="1"/>
  <c r="J92" i="1"/>
  <c r="K92" i="1" s="1"/>
  <c r="I93" i="1"/>
  <c r="N92" i="1"/>
  <c r="E91" i="1"/>
  <c r="U91" i="1"/>
  <c r="W91" i="1" s="1"/>
  <c r="T176" i="1"/>
  <c r="R144" i="1"/>
  <c r="S144" i="1" s="1"/>
  <c r="AA145" i="1"/>
  <c r="Y144" i="1"/>
  <c r="C96" i="1"/>
  <c r="Q145" i="1"/>
  <c r="H145" i="1"/>
  <c r="A146" i="1"/>
  <c r="L90" i="1" l="1"/>
  <c r="O90" i="1" s="1"/>
  <c r="P90" i="1" s="1"/>
  <c r="X90" i="1" s="1"/>
  <c r="B90" i="1" s="1"/>
  <c r="G90" i="1"/>
  <c r="D91" i="1"/>
  <c r="F91" i="1" s="1"/>
  <c r="J93" i="1"/>
  <c r="K93" i="1" s="1"/>
  <c r="I94" i="1"/>
  <c r="N93" i="1"/>
  <c r="M93" i="1"/>
  <c r="U92" i="1"/>
  <c r="W92" i="1" s="1"/>
  <c r="E92" i="1"/>
  <c r="X89" i="1"/>
  <c r="B89" i="1" s="1"/>
  <c r="H146" i="1"/>
  <c r="A147" i="1"/>
  <c r="Q146" i="1"/>
  <c r="C97" i="1"/>
  <c r="Y145" i="1"/>
  <c r="R145" i="1"/>
  <c r="S145" i="1" s="1"/>
  <c r="AA146" i="1"/>
  <c r="T177" i="1"/>
  <c r="M94" i="1" l="1"/>
  <c r="L91" i="1"/>
  <c r="O91" i="1" s="1"/>
  <c r="P91" i="1" s="1"/>
  <c r="X91" i="1" s="1"/>
  <c r="B91" i="1" s="1"/>
  <c r="G91" i="1"/>
  <c r="J94" i="1"/>
  <c r="K94" i="1" s="1"/>
  <c r="I95" i="1"/>
  <c r="N94" i="1"/>
  <c r="U93" i="1"/>
  <c r="W93" i="1" s="1"/>
  <c r="E93" i="1"/>
  <c r="D92" i="1"/>
  <c r="F92" i="1" s="1"/>
  <c r="C98" i="1"/>
  <c r="T178" i="1"/>
  <c r="Y146" i="1"/>
  <c r="R146" i="1"/>
  <c r="S146" i="1" s="1"/>
  <c r="AA147" i="1"/>
  <c r="H147" i="1"/>
  <c r="A148" i="1"/>
  <c r="Q147" i="1"/>
  <c r="L92" i="1" l="1"/>
  <c r="O92" i="1" s="1"/>
  <c r="P92" i="1" s="1"/>
  <c r="X92" i="1" s="1"/>
  <c r="B92" i="1" s="1"/>
  <c r="G92" i="1"/>
  <c r="D93" i="1"/>
  <c r="F93" i="1" s="1"/>
  <c r="J95" i="1"/>
  <c r="K95" i="1" s="1"/>
  <c r="I96" i="1"/>
  <c r="N95" i="1"/>
  <c r="M95" i="1"/>
  <c r="U94" i="1"/>
  <c r="W94" i="1" s="1"/>
  <c r="E94" i="1"/>
  <c r="T179" i="1"/>
  <c r="Y147" i="1"/>
  <c r="AA148" i="1"/>
  <c r="R147" i="1"/>
  <c r="S147" i="1" s="1"/>
  <c r="Q148" i="1"/>
  <c r="H148" i="1"/>
  <c r="A149" i="1"/>
  <c r="C99" i="1"/>
  <c r="G93" i="1" l="1"/>
  <c r="L93" i="1"/>
  <c r="O93" i="1" s="1"/>
  <c r="P93" i="1" s="1"/>
  <c r="X93" i="1" s="1"/>
  <c r="B93" i="1" s="1"/>
  <c r="M96" i="1"/>
  <c r="J96" i="1"/>
  <c r="K96" i="1" s="1"/>
  <c r="I97" i="1"/>
  <c r="N96" i="1"/>
  <c r="U95" i="1"/>
  <c r="W95" i="1" s="1"/>
  <c r="E95" i="1"/>
  <c r="D94" i="1"/>
  <c r="F94" i="1" s="1"/>
  <c r="C100" i="1"/>
  <c r="R148" i="1"/>
  <c r="S148" i="1" s="1"/>
  <c r="Y148" i="1"/>
  <c r="AA149" i="1"/>
  <c r="Q149" i="1"/>
  <c r="A150" i="1"/>
  <c r="H149" i="1"/>
  <c r="T180" i="1"/>
  <c r="L94" i="1" l="1"/>
  <c r="O94" i="1" s="1"/>
  <c r="P94" i="1" s="1"/>
  <c r="X94" i="1" s="1"/>
  <c r="B94" i="1" s="1"/>
  <c r="G94" i="1"/>
  <c r="D95" i="1"/>
  <c r="F95" i="1" s="1"/>
  <c r="M97" i="1"/>
  <c r="I98" i="1"/>
  <c r="N97" i="1"/>
  <c r="J97" i="1"/>
  <c r="K97" i="1" s="1"/>
  <c r="U96" i="1"/>
  <c r="W96" i="1" s="1"/>
  <c r="E96" i="1"/>
  <c r="T181" i="1"/>
  <c r="AA150" i="1"/>
  <c r="Y149" i="1"/>
  <c r="R149" i="1"/>
  <c r="S149" i="1" s="1"/>
  <c r="H150" i="1"/>
  <c r="Q150" i="1"/>
  <c r="A151" i="1"/>
  <c r="C101" i="1"/>
  <c r="L95" i="1" l="1"/>
  <c r="O95" i="1" s="1"/>
  <c r="P95" i="1" s="1"/>
  <c r="X95" i="1" s="1"/>
  <c r="B95" i="1" s="1"/>
  <c r="G95" i="1"/>
  <c r="D96" i="1"/>
  <c r="F96" i="1" s="1"/>
  <c r="M98" i="1"/>
  <c r="J98" i="1"/>
  <c r="K98" i="1" s="1"/>
  <c r="I99" i="1"/>
  <c r="N98" i="1"/>
  <c r="E97" i="1"/>
  <c r="U97" i="1"/>
  <c r="W97" i="1" s="1"/>
  <c r="A152" i="1"/>
  <c r="Q151" i="1"/>
  <c r="H151" i="1"/>
  <c r="Y150" i="1"/>
  <c r="AA151" i="1"/>
  <c r="R150" i="1"/>
  <c r="S150" i="1" s="1"/>
  <c r="C102" i="1"/>
  <c r="T182" i="1"/>
  <c r="L96" i="1" l="1"/>
  <c r="O96" i="1" s="1"/>
  <c r="P96" i="1" s="1"/>
  <c r="X96" i="1" s="1"/>
  <c r="B96" i="1" s="1"/>
  <c r="G96" i="1"/>
  <c r="J99" i="1"/>
  <c r="K99" i="1" s="1"/>
  <c r="I100" i="1"/>
  <c r="N99" i="1"/>
  <c r="D97" i="1"/>
  <c r="F97" i="1" s="1"/>
  <c r="U98" i="1"/>
  <c r="W98" i="1" s="1"/>
  <c r="E98" i="1"/>
  <c r="M99" i="1"/>
  <c r="AA152" i="1"/>
  <c r="Y151" i="1"/>
  <c r="R151" i="1"/>
  <c r="S151" i="1" s="1"/>
  <c r="A153" i="1"/>
  <c r="Q152" i="1"/>
  <c r="H152" i="1"/>
  <c r="C103" i="1"/>
  <c r="T183" i="1"/>
  <c r="G97" i="1" l="1"/>
  <c r="D98" i="1"/>
  <c r="F98" i="1" s="1"/>
  <c r="L97" i="1"/>
  <c r="O97" i="1" s="1"/>
  <c r="P97" i="1" s="1"/>
  <c r="X97" i="1" s="1"/>
  <c r="B97" i="1" s="1"/>
  <c r="N100" i="1"/>
  <c r="M100" i="1"/>
  <c r="J100" i="1"/>
  <c r="K100" i="1" s="1"/>
  <c r="I101" i="1"/>
  <c r="U99" i="1"/>
  <c r="W99" i="1" s="1"/>
  <c r="E99" i="1"/>
  <c r="T184" i="1"/>
  <c r="AA153" i="1"/>
  <c r="Y152" i="1"/>
  <c r="R152" i="1"/>
  <c r="S152" i="1" s="1"/>
  <c r="A154" i="1"/>
  <c r="Q153" i="1"/>
  <c r="H153" i="1"/>
  <c r="C104" i="1"/>
  <c r="G98" i="1" l="1"/>
  <c r="L98" i="1"/>
  <c r="O98" i="1" s="1"/>
  <c r="P98" i="1" s="1"/>
  <c r="X98" i="1" s="1"/>
  <c r="B98" i="1" s="1"/>
  <c r="J101" i="1"/>
  <c r="K101" i="1" s="1"/>
  <c r="I102" i="1"/>
  <c r="N101" i="1"/>
  <c r="M101" i="1"/>
  <c r="E100" i="1"/>
  <c r="U100" i="1"/>
  <c r="W100" i="1" s="1"/>
  <c r="D99" i="1"/>
  <c r="F99" i="1" s="1"/>
  <c r="R153" i="1"/>
  <c r="S153" i="1" s="1"/>
  <c r="Y153" i="1"/>
  <c r="AA154" i="1"/>
  <c r="H154" i="1"/>
  <c r="Q154" i="1"/>
  <c r="A155" i="1"/>
  <c r="T185" i="1"/>
  <c r="C105" i="1"/>
  <c r="G99" i="1" l="1"/>
  <c r="L99" i="1"/>
  <c r="O99" i="1" s="1"/>
  <c r="P99" i="1" s="1"/>
  <c r="X99" i="1" s="1"/>
  <c r="B99" i="1" s="1"/>
  <c r="D100" i="1"/>
  <c r="F100" i="1" s="1"/>
  <c r="M102" i="1"/>
  <c r="I103" i="1"/>
  <c r="J102" i="1"/>
  <c r="K102" i="1" s="1"/>
  <c r="N102" i="1"/>
  <c r="E101" i="1"/>
  <c r="U101" i="1"/>
  <c r="W101" i="1" s="1"/>
  <c r="C106" i="1"/>
  <c r="H155" i="1"/>
  <c r="A156" i="1"/>
  <c r="Q155" i="1"/>
  <c r="AA155" i="1"/>
  <c r="Y154" i="1"/>
  <c r="R154" i="1"/>
  <c r="S154" i="1" s="1"/>
  <c r="T186" i="1"/>
  <c r="G100" i="1" l="1"/>
  <c r="J103" i="1"/>
  <c r="K103" i="1" s="1"/>
  <c r="I104" i="1"/>
  <c r="E102" i="1"/>
  <c r="U102" i="1"/>
  <c r="W102" i="1" s="1"/>
  <c r="D101" i="1"/>
  <c r="F101" i="1" s="1"/>
  <c r="L100" i="1"/>
  <c r="O100" i="1" s="1"/>
  <c r="P100" i="1" s="1"/>
  <c r="X100" i="1" s="1"/>
  <c r="B100" i="1" s="1"/>
  <c r="T187" i="1"/>
  <c r="R155" i="1"/>
  <c r="S155" i="1" s="1"/>
  <c r="AA156" i="1"/>
  <c r="Y155" i="1"/>
  <c r="Q156" i="1"/>
  <c r="A157" i="1"/>
  <c r="H156" i="1"/>
  <c r="C107" i="1"/>
  <c r="G101" i="1" l="1"/>
  <c r="L101" i="1"/>
  <c r="O101" i="1" s="1"/>
  <c r="P101" i="1" s="1"/>
  <c r="X101" i="1" s="1"/>
  <c r="B101" i="1" s="1"/>
  <c r="D102" i="1"/>
  <c r="F102" i="1" s="1"/>
  <c r="I105" i="1"/>
  <c r="J104" i="1"/>
  <c r="K104" i="1" s="1"/>
  <c r="E103" i="1"/>
  <c r="U103" i="1"/>
  <c r="W103" i="1" s="1"/>
  <c r="H157" i="1"/>
  <c r="Q157" i="1"/>
  <c r="A158" i="1"/>
  <c r="C108" i="1"/>
  <c r="Y156" i="1"/>
  <c r="R156" i="1"/>
  <c r="S156" i="1" s="1"/>
  <c r="AA157" i="1"/>
  <c r="T188" i="1"/>
  <c r="L102" i="1" l="1"/>
  <c r="O102" i="1" s="1"/>
  <c r="P102" i="1" s="1"/>
  <c r="G102" i="1"/>
  <c r="E104" i="1"/>
  <c r="U104" i="1"/>
  <c r="W104" i="1" s="1"/>
  <c r="J105" i="1"/>
  <c r="K105" i="1" s="1"/>
  <c r="I106" i="1"/>
  <c r="D103" i="1"/>
  <c r="F103" i="1" s="1"/>
  <c r="Q158" i="1"/>
  <c r="A159" i="1"/>
  <c r="H158" i="1"/>
  <c r="Y157" i="1"/>
  <c r="R157" i="1"/>
  <c r="S157" i="1" s="1"/>
  <c r="AA158" i="1"/>
  <c r="C109" i="1"/>
  <c r="T189" i="1"/>
  <c r="M103" i="1" l="1"/>
  <c r="N103" i="1" s="1"/>
  <c r="L103" i="1"/>
  <c r="G103" i="1"/>
  <c r="X102" i="1"/>
  <c r="B102" i="1" s="1"/>
  <c r="I107" i="1"/>
  <c r="J106" i="1"/>
  <c r="K106" i="1" s="1"/>
  <c r="E105" i="1"/>
  <c r="U105" i="1"/>
  <c r="W105" i="1" s="1"/>
  <c r="D104" i="1"/>
  <c r="F104" i="1" s="1"/>
  <c r="T190" i="1"/>
  <c r="C110" i="1"/>
  <c r="H159" i="1"/>
  <c r="Q159" i="1"/>
  <c r="A160" i="1"/>
  <c r="AA159" i="1"/>
  <c r="Y158" i="1"/>
  <c r="R158" i="1"/>
  <c r="S158" i="1" s="1"/>
  <c r="M104" i="1" l="1"/>
  <c r="M105" i="1" s="1"/>
  <c r="M106" i="1" s="1"/>
  <c r="M107" i="1" s="1"/>
  <c r="L104" i="1"/>
  <c r="G104" i="1"/>
  <c r="N104" i="1"/>
  <c r="O103" i="1"/>
  <c r="P103" i="1" s="1"/>
  <c r="X103" i="1" s="1"/>
  <c r="B103" i="1" s="1"/>
  <c r="D105" i="1"/>
  <c r="F105" i="1" s="1"/>
  <c r="E106" i="1"/>
  <c r="U106" i="1"/>
  <c r="W106" i="1" s="1"/>
  <c r="J107" i="1"/>
  <c r="K107" i="1" s="1"/>
  <c r="I108" i="1"/>
  <c r="Q160" i="1"/>
  <c r="A161" i="1"/>
  <c r="H160" i="1"/>
  <c r="T191" i="1"/>
  <c r="Y159" i="1"/>
  <c r="R159" i="1"/>
  <c r="S159" i="1" s="1"/>
  <c r="AA160" i="1"/>
  <c r="C111" i="1"/>
  <c r="M108" i="1" l="1"/>
  <c r="L105" i="1"/>
  <c r="D106" i="1"/>
  <c r="F106" i="1" s="1"/>
  <c r="G105" i="1"/>
  <c r="J108" i="1"/>
  <c r="K108" i="1" s="1"/>
  <c r="I109" i="1"/>
  <c r="E107" i="1"/>
  <c r="U107" i="1"/>
  <c r="W107" i="1" s="1"/>
  <c r="N105" i="1"/>
  <c r="N106" i="1" s="1"/>
  <c r="N107" i="1" s="1"/>
  <c r="N108" i="1" s="1"/>
  <c r="O104" i="1"/>
  <c r="P104" i="1" s="1"/>
  <c r="X104" i="1" s="1"/>
  <c r="B104" i="1" s="1"/>
  <c r="AA161" i="1"/>
  <c r="Y160" i="1"/>
  <c r="R160" i="1"/>
  <c r="S160" i="1" s="1"/>
  <c r="C112" i="1"/>
  <c r="T192" i="1"/>
  <c r="A162" i="1"/>
  <c r="Q161" i="1"/>
  <c r="H161" i="1"/>
  <c r="L106" i="1" l="1"/>
  <c r="O106" i="1" s="1"/>
  <c r="P106" i="1" s="1"/>
  <c r="X106" i="1" s="1"/>
  <c r="B106" i="1" s="1"/>
  <c r="G106" i="1"/>
  <c r="D107" i="1"/>
  <c r="F107" i="1" s="1"/>
  <c r="N109" i="1"/>
  <c r="I110" i="1"/>
  <c r="J109" i="1"/>
  <c r="K109" i="1" s="1"/>
  <c r="M109" i="1"/>
  <c r="E108" i="1"/>
  <c r="U108" i="1"/>
  <c r="W108" i="1" s="1"/>
  <c r="O105" i="1"/>
  <c r="P105" i="1" s="1"/>
  <c r="Y161" i="1"/>
  <c r="R161" i="1"/>
  <c r="S161" i="1" s="1"/>
  <c r="AA162" i="1"/>
  <c r="C113" i="1"/>
  <c r="T193" i="1"/>
  <c r="A163" i="1"/>
  <c r="Q162" i="1"/>
  <c r="H162" i="1"/>
  <c r="M110" i="1" l="1"/>
  <c r="L107" i="1"/>
  <c r="O107" i="1" s="1"/>
  <c r="P107" i="1" s="1"/>
  <c r="X107" i="1" s="1"/>
  <c r="B107" i="1" s="1"/>
  <c r="G107" i="1"/>
  <c r="E109" i="1"/>
  <c r="U109" i="1"/>
  <c r="W109" i="1" s="1"/>
  <c r="J110" i="1"/>
  <c r="K110" i="1" s="1"/>
  <c r="I111" i="1"/>
  <c r="N110" i="1"/>
  <c r="X105" i="1"/>
  <c r="B105" i="1" s="1"/>
  <c r="D108" i="1"/>
  <c r="F108" i="1" s="1"/>
  <c r="H163" i="1"/>
  <c r="Q163" i="1"/>
  <c r="A164" i="1"/>
  <c r="T194" i="1"/>
  <c r="C114" i="1"/>
  <c r="Y162" i="1"/>
  <c r="R162" i="1"/>
  <c r="S162" i="1" s="1"/>
  <c r="AA163" i="1"/>
  <c r="M111" i="1" l="1"/>
  <c r="N111" i="1"/>
  <c r="J111" i="1"/>
  <c r="K111" i="1" s="1"/>
  <c r="I112" i="1"/>
  <c r="E110" i="1"/>
  <c r="U110" i="1"/>
  <c r="W110" i="1" s="1"/>
  <c r="L108" i="1"/>
  <c r="O108" i="1" s="1"/>
  <c r="P108" i="1" s="1"/>
  <c r="X108" i="1" s="1"/>
  <c r="B108" i="1" s="1"/>
  <c r="G108" i="1"/>
  <c r="D109" i="1"/>
  <c r="F109" i="1" s="1"/>
  <c r="C115" i="1"/>
  <c r="A165" i="1"/>
  <c r="Q164" i="1"/>
  <c r="H164" i="1"/>
  <c r="T195" i="1"/>
  <c r="R163" i="1"/>
  <c r="S163" i="1" s="1"/>
  <c r="AA164" i="1"/>
  <c r="Y163" i="1"/>
  <c r="L109" i="1" l="1"/>
  <c r="O109" i="1" s="1"/>
  <c r="P109" i="1" s="1"/>
  <c r="X109" i="1" s="1"/>
  <c r="B109" i="1" s="1"/>
  <c r="G109" i="1"/>
  <c r="D110" i="1"/>
  <c r="F110" i="1" s="1"/>
  <c r="J112" i="1"/>
  <c r="K112" i="1" s="1"/>
  <c r="I113" i="1"/>
  <c r="N112" i="1"/>
  <c r="M112" i="1"/>
  <c r="E111" i="1"/>
  <c r="U111" i="1"/>
  <c r="W111" i="1" s="1"/>
  <c r="H165" i="1"/>
  <c r="Q165" i="1"/>
  <c r="A166" i="1"/>
  <c r="T196" i="1"/>
  <c r="C116" i="1"/>
  <c r="Y164" i="1"/>
  <c r="AA165" i="1"/>
  <c r="R164" i="1"/>
  <c r="S164" i="1" s="1"/>
  <c r="L110" i="1" l="1"/>
  <c r="O110" i="1" s="1"/>
  <c r="P110" i="1" s="1"/>
  <c r="X110" i="1" s="1"/>
  <c r="B110" i="1" s="1"/>
  <c r="G110" i="1"/>
  <c r="M113" i="1"/>
  <c r="D111" i="1"/>
  <c r="F111" i="1" s="1"/>
  <c r="J113" i="1"/>
  <c r="K113" i="1" s="1"/>
  <c r="I114" i="1"/>
  <c r="N113" i="1"/>
  <c r="E112" i="1"/>
  <c r="U112" i="1"/>
  <c r="W112" i="1" s="1"/>
  <c r="C117" i="1"/>
  <c r="A167" i="1"/>
  <c r="Q166" i="1"/>
  <c r="H166" i="1"/>
  <c r="T197" i="1"/>
  <c r="R165" i="1"/>
  <c r="S165" i="1" s="1"/>
  <c r="AA166" i="1"/>
  <c r="Y165" i="1"/>
  <c r="L111" i="1" l="1"/>
  <c r="O111" i="1" s="1"/>
  <c r="P111" i="1" s="1"/>
  <c r="X111" i="1" s="1"/>
  <c r="B111" i="1" s="1"/>
  <c r="G111" i="1"/>
  <c r="J114" i="1"/>
  <c r="K114" i="1" s="1"/>
  <c r="I115" i="1"/>
  <c r="N114" i="1"/>
  <c r="M114" i="1"/>
  <c r="U113" i="1"/>
  <c r="W113" i="1" s="1"/>
  <c r="E113" i="1"/>
  <c r="D112" i="1"/>
  <c r="F112" i="1" s="1"/>
  <c r="T198" i="1"/>
  <c r="C118" i="1"/>
  <c r="AA167" i="1"/>
  <c r="Y166" i="1"/>
  <c r="R166" i="1"/>
  <c r="S166" i="1" s="1"/>
  <c r="Q167" i="1"/>
  <c r="H167" i="1"/>
  <c r="A168" i="1"/>
  <c r="M115" i="1" l="1"/>
  <c r="G112" i="1"/>
  <c r="L112" i="1"/>
  <c r="O112" i="1" s="1"/>
  <c r="P112" i="1" s="1"/>
  <c r="X112" i="1" s="1"/>
  <c r="B112" i="1" s="1"/>
  <c r="D113" i="1"/>
  <c r="F113" i="1" s="1"/>
  <c r="N115" i="1"/>
  <c r="J115" i="1"/>
  <c r="K115" i="1" s="1"/>
  <c r="I116" i="1"/>
  <c r="U114" i="1"/>
  <c r="W114" i="1" s="1"/>
  <c r="E114" i="1"/>
  <c r="R167" i="1"/>
  <c r="S167" i="1" s="1"/>
  <c r="Y167" i="1"/>
  <c r="AA168" i="1"/>
  <c r="Q168" i="1"/>
  <c r="H168" i="1"/>
  <c r="A169" i="1"/>
  <c r="C119" i="1"/>
  <c r="T199" i="1"/>
  <c r="G113" i="1" l="1"/>
  <c r="L113" i="1"/>
  <c r="O113" i="1" s="1"/>
  <c r="P113" i="1" s="1"/>
  <c r="X113" i="1" s="1"/>
  <c r="B113" i="1" s="1"/>
  <c r="D114" i="1"/>
  <c r="F114" i="1" s="1"/>
  <c r="U115" i="1"/>
  <c r="W115" i="1" s="1"/>
  <c r="E115" i="1"/>
  <c r="N116" i="1"/>
  <c r="M116" i="1"/>
  <c r="J116" i="1"/>
  <c r="K116" i="1" s="1"/>
  <c r="I117" i="1"/>
  <c r="C120" i="1"/>
  <c r="Y168" i="1"/>
  <c r="AA169" i="1"/>
  <c r="R168" i="1"/>
  <c r="S168" i="1" s="1"/>
  <c r="Q169" i="1"/>
  <c r="A170" i="1"/>
  <c r="H169" i="1"/>
  <c r="T200" i="1"/>
  <c r="M117" i="1" l="1"/>
  <c r="L114" i="1"/>
  <c r="O114" i="1" s="1"/>
  <c r="P114" i="1" s="1"/>
  <c r="X114" i="1" s="1"/>
  <c r="B114" i="1" s="1"/>
  <c r="G114" i="1"/>
  <c r="D115" i="1"/>
  <c r="F115" i="1" s="1"/>
  <c r="E116" i="1"/>
  <c r="U116" i="1"/>
  <c r="W116" i="1" s="1"/>
  <c r="J117" i="1"/>
  <c r="K117" i="1" s="1"/>
  <c r="I118" i="1"/>
  <c r="N117" i="1"/>
  <c r="Y169" i="1"/>
  <c r="R169" i="1"/>
  <c r="S169" i="1" s="1"/>
  <c r="AA170" i="1"/>
  <c r="T201" i="1"/>
  <c r="Q170" i="1"/>
  <c r="H170" i="1"/>
  <c r="A171" i="1"/>
  <c r="C121" i="1"/>
  <c r="L115" i="1" l="1"/>
  <c r="O115" i="1" s="1"/>
  <c r="P115" i="1" s="1"/>
  <c r="X115" i="1" s="1"/>
  <c r="B115" i="1" s="1"/>
  <c r="G115" i="1"/>
  <c r="E117" i="1"/>
  <c r="U117" i="1"/>
  <c r="W117" i="1" s="1"/>
  <c r="D116" i="1"/>
  <c r="F116" i="1" s="1"/>
  <c r="M118" i="1"/>
  <c r="J118" i="1"/>
  <c r="K118" i="1" s="1"/>
  <c r="N118" i="1"/>
  <c r="I119" i="1"/>
  <c r="Y170" i="1"/>
  <c r="AA171" i="1"/>
  <c r="R170" i="1"/>
  <c r="S170" i="1" s="1"/>
  <c r="C122" i="1"/>
  <c r="Q171" i="1"/>
  <c r="H171" i="1"/>
  <c r="A172" i="1"/>
  <c r="T202" i="1"/>
  <c r="L116" i="1" l="1"/>
  <c r="O116" i="1" s="1"/>
  <c r="P116" i="1" s="1"/>
  <c r="X116" i="1" s="1"/>
  <c r="B116" i="1" s="1"/>
  <c r="G116" i="1"/>
  <c r="U118" i="1"/>
  <c r="W118" i="1" s="1"/>
  <c r="E118" i="1"/>
  <c r="I120" i="1"/>
  <c r="N119" i="1"/>
  <c r="M119" i="1"/>
  <c r="J119" i="1"/>
  <c r="K119" i="1" s="1"/>
  <c r="D117" i="1"/>
  <c r="F117" i="1" s="1"/>
  <c r="C123" i="1"/>
  <c r="R171" i="1"/>
  <c r="S171" i="1" s="1"/>
  <c r="AA172" i="1"/>
  <c r="Y171" i="1"/>
  <c r="T203" i="1"/>
  <c r="Q172" i="1"/>
  <c r="A173" i="1"/>
  <c r="H172" i="1"/>
  <c r="L117" i="1" l="1"/>
  <c r="O117" i="1" s="1"/>
  <c r="P117" i="1" s="1"/>
  <c r="X117" i="1" s="1"/>
  <c r="B117" i="1" s="1"/>
  <c r="E119" i="1"/>
  <c r="U119" i="1"/>
  <c r="W119" i="1" s="1"/>
  <c r="N120" i="1"/>
  <c r="J120" i="1"/>
  <c r="K120" i="1" s="1"/>
  <c r="I121" i="1"/>
  <c r="M120" i="1"/>
  <c r="D118" i="1"/>
  <c r="F118" i="1" s="1"/>
  <c r="G117" i="1"/>
  <c r="AA173" i="1"/>
  <c r="Y172" i="1"/>
  <c r="R172" i="1"/>
  <c r="S172" i="1" s="1"/>
  <c r="C124" i="1"/>
  <c r="H173" i="1"/>
  <c r="Q173" i="1"/>
  <c r="A174" i="1"/>
  <c r="T204" i="1"/>
  <c r="G118" i="1" l="1"/>
  <c r="J121" i="1"/>
  <c r="K121" i="1" s="1"/>
  <c r="M121" i="1"/>
  <c r="I122" i="1"/>
  <c r="N121" i="1"/>
  <c r="U120" i="1"/>
  <c r="W120" i="1" s="1"/>
  <c r="E120" i="1"/>
  <c r="L118" i="1"/>
  <c r="O118" i="1" s="1"/>
  <c r="P118" i="1" s="1"/>
  <c r="X118" i="1" s="1"/>
  <c r="B118" i="1" s="1"/>
  <c r="D119" i="1"/>
  <c r="F119" i="1" s="1"/>
  <c r="R173" i="1"/>
  <c r="S173" i="1" s="1"/>
  <c r="AA174" i="1"/>
  <c r="Y173" i="1"/>
  <c r="T205" i="1"/>
  <c r="C125" i="1"/>
  <c r="A175" i="1"/>
  <c r="H174" i="1"/>
  <c r="Q174" i="1"/>
  <c r="G119" i="1" l="1"/>
  <c r="D120" i="1"/>
  <c r="F120" i="1" s="1"/>
  <c r="J122" i="1"/>
  <c r="K122" i="1" s="1"/>
  <c r="I123" i="1"/>
  <c r="M122" i="1"/>
  <c r="N122" i="1"/>
  <c r="L119" i="1"/>
  <c r="O119" i="1" s="1"/>
  <c r="P119" i="1" s="1"/>
  <c r="X119" i="1" s="1"/>
  <c r="B119" i="1" s="1"/>
  <c r="E121" i="1"/>
  <c r="U121" i="1"/>
  <c r="W121" i="1" s="1"/>
  <c r="C126" i="1"/>
  <c r="T206" i="1"/>
  <c r="H175" i="1"/>
  <c r="Q175" i="1"/>
  <c r="A176" i="1"/>
  <c r="AA175" i="1"/>
  <c r="Y174" i="1"/>
  <c r="R174" i="1"/>
  <c r="S174" i="1" s="1"/>
  <c r="M123" i="1" l="1"/>
  <c r="L120" i="1"/>
  <c r="O120" i="1" s="1"/>
  <c r="P120" i="1" s="1"/>
  <c r="X120" i="1" s="1"/>
  <c r="B120" i="1" s="1"/>
  <c r="G120" i="1"/>
  <c r="J123" i="1"/>
  <c r="K123" i="1" s="1"/>
  <c r="N123" i="1"/>
  <c r="I124" i="1"/>
  <c r="U122" i="1"/>
  <c r="W122" i="1" s="1"/>
  <c r="E122" i="1"/>
  <c r="D121" i="1"/>
  <c r="F121" i="1" s="1"/>
  <c r="H176" i="1"/>
  <c r="A177" i="1"/>
  <c r="Q176" i="1"/>
  <c r="C127" i="1"/>
  <c r="Y175" i="1"/>
  <c r="R175" i="1"/>
  <c r="S175" i="1" s="1"/>
  <c r="AA176" i="1"/>
  <c r="T207" i="1"/>
  <c r="L121" i="1" l="1"/>
  <c r="O121" i="1" s="1"/>
  <c r="P121" i="1" s="1"/>
  <c r="X121" i="1" s="1"/>
  <c r="B121" i="1" s="1"/>
  <c r="D122" i="1"/>
  <c r="F122" i="1" s="1"/>
  <c r="J124" i="1"/>
  <c r="K124" i="1" s="1"/>
  <c r="I125" i="1"/>
  <c r="N124" i="1"/>
  <c r="M124" i="1"/>
  <c r="G121" i="1"/>
  <c r="E123" i="1"/>
  <c r="U123" i="1"/>
  <c r="W123" i="1" s="1"/>
  <c r="T208" i="1"/>
  <c r="Y176" i="1"/>
  <c r="R176" i="1"/>
  <c r="S176" i="1" s="1"/>
  <c r="AA177" i="1"/>
  <c r="H177" i="1"/>
  <c r="A178" i="1"/>
  <c r="Q177" i="1"/>
  <c r="C128" i="1"/>
  <c r="M125" i="1" l="1"/>
  <c r="G122" i="1"/>
  <c r="L122" i="1"/>
  <c r="O122" i="1" s="1"/>
  <c r="P122" i="1" s="1"/>
  <c r="X122" i="1" s="1"/>
  <c r="B122" i="1" s="1"/>
  <c r="J125" i="1"/>
  <c r="K125" i="1" s="1"/>
  <c r="I126" i="1"/>
  <c r="N125" i="1"/>
  <c r="U124" i="1"/>
  <c r="W124" i="1" s="1"/>
  <c r="E124" i="1"/>
  <c r="D123" i="1"/>
  <c r="F123" i="1" s="1"/>
  <c r="C129" i="1"/>
  <c r="Y177" i="1"/>
  <c r="AA178" i="1"/>
  <c r="R177" i="1"/>
  <c r="S177" i="1" s="1"/>
  <c r="Q178" i="1"/>
  <c r="A179" i="1"/>
  <c r="H178" i="1"/>
  <c r="T209" i="1"/>
  <c r="G123" i="1" l="1"/>
  <c r="L123" i="1"/>
  <c r="O123" i="1" s="1"/>
  <c r="P123" i="1" s="1"/>
  <c r="X123" i="1" s="1"/>
  <c r="B123" i="1" s="1"/>
  <c r="D124" i="1"/>
  <c r="F124" i="1" s="1"/>
  <c r="N126" i="1"/>
  <c r="J126" i="1"/>
  <c r="K126" i="1" s="1"/>
  <c r="I127" i="1"/>
  <c r="M126" i="1"/>
  <c r="E125" i="1"/>
  <c r="U125" i="1"/>
  <c r="W125" i="1" s="1"/>
  <c r="T210" i="1"/>
  <c r="A180" i="1"/>
  <c r="Q179" i="1"/>
  <c r="H179" i="1"/>
  <c r="Y178" i="1"/>
  <c r="R178" i="1"/>
  <c r="S178" i="1" s="1"/>
  <c r="AA179" i="1"/>
  <c r="C130" i="1"/>
  <c r="G124" i="1" l="1"/>
  <c r="L124" i="1"/>
  <c r="O124" i="1" s="1"/>
  <c r="P124" i="1" s="1"/>
  <c r="X124" i="1" s="1"/>
  <c r="B124" i="1" s="1"/>
  <c r="J127" i="1"/>
  <c r="K127" i="1" s="1"/>
  <c r="I128" i="1"/>
  <c r="N127" i="1"/>
  <c r="D125" i="1"/>
  <c r="F125" i="1" s="1"/>
  <c r="E126" i="1"/>
  <c r="U126" i="1"/>
  <c r="W126" i="1" s="1"/>
  <c r="M127" i="1"/>
  <c r="T211" i="1"/>
  <c r="R179" i="1"/>
  <c r="S179" i="1" s="1"/>
  <c r="Y179" i="1"/>
  <c r="AA180" i="1"/>
  <c r="C131" i="1"/>
  <c r="Q180" i="1"/>
  <c r="A181" i="1"/>
  <c r="H180" i="1"/>
  <c r="L125" i="1" l="1"/>
  <c r="O125" i="1" s="1"/>
  <c r="P125" i="1" s="1"/>
  <c r="X125" i="1" s="1"/>
  <c r="G125" i="1"/>
  <c r="D126" i="1"/>
  <c r="F126" i="1" s="1"/>
  <c r="I129" i="1"/>
  <c r="M128" i="1"/>
  <c r="N128" i="1"/>
  <c r="J128" i="1"/>
  <c r="K128" i="1" s="1"/>
  <c r="U127" i="1"/>
  <c r="W127" i="1" s="1"/>
  <c r="E127" i="1"/>
  <c r="C132" i="1"/>
  <c r="T212" i="1"/>
  <c r="A182" i="1"/>
  <c r="Q181" i="1"/>
  <c r="H181" i="1"/>
  <c r="Y180" i="1"/>
  <c r="R180" i="1"/>
  <c r="S180" i="1" s="1"/>
  <c r="AA181" i="1"/>
  <c r="M129" i="1" l="1"/>
  <c r="G126" i="1"/>
  <c r="B125" i="1"/>
  <c r="J129" i="1"/>
  <c r="K129" i="1" s="1"/>
  <c r="I130" i="1"/>
  <c r="N129" i="1"/>
  <c r="D127" i="1"/>
  <c r="F127" i="1" s="1"/>
  <c r="L126" i="1"/>
  <c r="O126" i="1" s="1"/>
  <c r="P126" i="1" s="1"/>
  <c r="X126" i="1" s="1"/>
  <c r="B126" i="1" s="1"/>
  <c r="E128" i="1"/>
  <c r="U128" i="1"/>
  <c r="W128" i="1" s="1"/>
  <c r="C133" i="1"/>
  <c r="T213" i="1"/>
  <c r="Y181" i="1"/>
  <c r="R181" i="1"/>
  <c r="S181" i="1" s="1"/>
  <c r="AA182" i="1"/>
  <c r="H182" i="1"/>
  <c r="Q182" i="1"/>
  <c r="A183" i="1"/>
  <c r="G127" i="1" l="1"/>
  <c r="L127" i="1"/>
  <c r="O127" i="1" s="1"/>
  <c r="P127" i="1" s="1"/>
  <c r="X127" i="1" s="1"/>
  <c r="B127" i="1" s="1"/>
  <c r="D128" i="1"/>
  <c r="F128" i="1" s="1"/>
  <c r="M130" i="1"/>
  <c r="J130" i="1"/>
  <c r="K130" i="1" s="1"/>
  <c r="I131" i="1"/>
  <c r="N130" i="1"/>
  <c r="E129" i="1"/>
  <c r="U129" i="1"/>
  <c r="W129" i="1" s="1"/>
  <c r="H183" i="1"/>
  <c r="A184" i="1"/>
  <c r="Q183" i="1"/>
  <c r="T214" i="1"/>
  <c r="AA183" i="1"/>
  <c r="Y182" i="1"/>
  <c r="R182" i="1"/>
  <c r="S182" i="1" s="1"/>
  <c r="C134" i="1"/>
  <c r="G128" i="1" l="1"/>
  <c r="U130" i="1"/>
  <c r="W130" i="1" s="1"/>
  <c r="E130" i="1"/>
  <c r="J131" i="1"/>
  <c r="K131" i="1" s="1"/>
  <c r="I132" i="1"/>
  <c r="N131" i="1"/>
  <c r="M131" i="1"/>
  <c r="D129" i="1"/>
  <c r="F129" i="1" s="1"/>
  <c r="L128" i="1"/>
  <c r="O128" i="1" s="1"/>
  <c r="P128" i="1" s="1"/>
  <c r="X128" i="1" s="1"/>
  <c r="B128" i="1" s="1"/>
  <c r="C135" i="1"/>
  <c r="T215" i="1"/>
  <c r="Y183" i="1"/>
  <c r="R183" i="1"/>
  <c r="S183" i="1" s="1"/>
  <c r="AA184" i="1"/>
  <c r="A185" i="1"/>
  <c r="H184" i="1"/>
  <c r="Q184" i="1"/>
  <c r="L129" i="1" l="1"/>
  <c r="O129" i="1" s="1"/>
  <c r="P129" i="1" s="1"/>
  <c r="X129" i="1" s="1"/>
  <c r="B129" i="1" s="1"/>
  <c r="M132" i="1"/>
  <c r="J132" i="1"/>
  <c r="K132" i="1" s="1"/>
  <c r="I133" i="1"/>
  <c r="N132" i="1"/>
  <c r="E131" i="1"/>
  <c r="U131" i="1"/>
  <c r="W131" i="1" s="1"/>
  <c r="D130" i="1"/>
  <c r="F130" i="1" s="1"/>
  <c r="G129" i="1"/>
  <c r="Y184" i="1"/>
  <c r="R184" i="1"/>
  <c r="S184" i="1" s="1"/>
  <c r="AA185" i="1"/>
  <c r="Q185" i="1"/>
  <c r="H185" i="1"/>
  <c r="A186" i="1"/>
  <c r="T216" i="1"/>
  <c r="C136" i="1"/>
  <c r="D131" i="1" l="1"/>
  <c r="F131" i="1" s="1"/>
  <c r="I134" i="1"/>
  <c r="J133" i="1"/>
  <c r="K133" i="1" s="1"/>
  <c r="N133" i="1"/>
  <c r="M133" i="1"/>
  <c r="U132" i="1"/>
  <c r="W132" i="1" s="1"/>
  <c r="E132" i="1"/>
  <c r="L130" i="1"/>
  <c r="O130" i="1" s="1"/>
  <c r="P130" i="1" s="1"/>
  <c r="X130" i="1" s="1"/>
  <c r="B130" i="1" s="1"/>
  <c r="G130" i="1"/>
  <c r="Y185" i="1"/>
  <c r="R185" i="1"/>
  <c r="S185" i="1" s="1"/>
  <c r="AA186" i="1"/>
  <c r="T217" i="1"/>
  <c r="C137" i="1"/>
  <c r="Q186" i="1"/>
  <c r="A187" i="1"/>
  <c r="H186" i="1"/>
  <c r="L131" i="1" l="1"/>
  <c r="O131" i="1" s="1"/>
  <c r="P131" i="1" s="1"/>
  <c r="X131" i="1" s="1"/>
  <c r="B131" i="1" s="1"/>
  <c r="G131" i="1"/>
  <c r="E133" i="1"/>
  <c r="U133" i="1"/>
  <c r="W133" i="1" s="1"/>
  <c r="J134" i="1"/>
  <c r="K134" i="1" s="1"/>
  <c r="I135" i="1"/>
  <c r="D132" i="1"/>
  <c r="F132" i="1" s="1"/>
  <c r="A188" i="1"/>
  <c r="Q187" i="1"/>
  <c r="H187" i="1"/>
  <c r="Y186" i="1"/>
  <c r="AA187" i="1"/>
  <c r="R186" i="1"/>
  <c r="S186" i="1" s="1"/>
  <c r="T218" i="1"/>
  <c r="C138" i="1"/>
  <c r="L132" i="1" l="1"/>
  <c r="O132" i="1" s="1"/>
  <c r="P132" i="1" s="1"/>
  <c r="X132" i="1" s="1"/>
  <c r="B132" i="1" s="1"/>
  <c r="G132" i="1"/>
  <c r="I136" i="1"/>
  <c r="J135" i="1"/>
  <c r="K135" i="1" s="1"/>
  <c r="E134" i="1"/>
  <c r="U134" i="1"/>
  <c r="W134" i="1" s="1"/>
  <c r="D133" i="1"/>
  <c r="F133" i="1" s="1"/>
  <c r="T219" i="1"/>
  <c r="Q188" i="1"/>
  <c r="A189" i="1"/>
  <c r="H188" i="1"/>
  <c r="C139" i="1"/>
  <c r="R187" i="1"/>
  <c r="S187" i="1" s="1"/>
  <c r="Y187" i="1"/>
  <c r="AA188" i="1"/>
  <c r="G133" i="1" l="1"/>
  <c r="L133" i="1"/>
  <c r="D134" i="1"/>
  <c r="F134" i="1" s="1"/>
  <c r="U135" i="1"/>
  <c r="W135" i="1" s="1"/>
  <c r="E135" i="1"/>
  <c r="I137" i="1"/>
  <c r="J136" i="1"/>
  <c r="K136" i="1" s="1"/>
  <c r="C140" i="1"/>
  <c r="T220" i="1"/>
  <c r="H189" i="1"/>
  <c r="Q189" i="1"/>
  <c r="A190" i="1"/>
  <c r="R188" i="1"/>
  <c r="S188" i="1" s="1"/>
  <c r="AA189" i="1"/>
  <c r="Y188" i="1"/>
  <c r="L134" i="1" l="1"/>
  <c r="G134" i="1"/>
  <c r="D135" i="1"/>
  <c r="F135" i="1" s="1"/>
  <c r="E136" i="1"/>
  <c r="U136" i="1"/>
  <c r="W136" i="1" s="1"/>
  <c r="J137" i="1"/>
  <c r="K137" i="1" s="1"/>
  <c r="I138" i="1"/>
  <c r="M134" i="1"/>
  <c r="O133" i="1"/>
  <c r="P133" i="1" s="1"/>
  <c r="X133" i="1" s="1"/>
  <c r="B133" i="1" s="1"/>
  <c r="Y189" i="1"/>
  <c r="R189" i="1"/>
  <c r="S189" i="1" s="1"/>
  <c r="AA190" i="1"/>
  <c r="T221" i="1"/>
  <c r="C141" i="1"/>
  <c r="A191" i="1"/>
  <c r="Q190" i="1"/>
  <c r="H190" i="1"/>
  <c r="G135" i="1" l="1"/>
  <c r="L135" i="1"/>
  <c r="E137" i="1"/>
  <c r="U137" i="1"/>
  <c r="W137" i="1" s="1"/>
  <c r="D136" i="1"/>
  <c r="F136" i="1" s="1"/>
  <c r="N134" i="1"/>
  <c r="M135" i="1"/>
  <c r="M136" i="1" s="1"/>
  <c r="M137" i="1" s="1"/>
  <c r="M138" i="1" s="1"/>
  <c r="J138" i="1"/>
  <c r="K138" i="1" s="1"/>
  <c r="I139" i="1"/>
  <c r="R190" i="1"/>
  <c r="S190" i="1" s="1"/>
  <c r="AA191" i="1"/>
  <c r="Y190" i="1"/>
  <c r="A192" i="1"/>
  <c r="Q191" i="1"/>
  <c r="H191" i="1"/>
  <c r="C142" i="1"/>
  <c r="T222" i="1"/>
  <c r="M139" i="1" l="1"/>
  <c r="G136" i="1"/>
  <c r="L136" i="1"/>
  <c r="N135" i="1"/>
  <c r="O134" i="1"/>
  <c r="P134" i="1" s="1"/>
  <c r="X134" i="1" s="1"/>
  <c r="B134" i="1" s="1"/>
  <c r="I140" i="1"/>
  <c r="J139" i="1"/>
  <c r="K139" i="1" s="1"/>
  <c r="U138" i="1"/>
  <c r="W138" i="1" s="1"/>
  <c r="E138" i="1"/>
  <c r="D137" i="1"/>
  <c r="F137" i="1" s="1"/>
  <c r="C143" i="1"/>
  <c r="Q192" i="1"/>
  <c r="A193" i="1"/>
  <c r="H192" i="1"/>
  <c r="Y191" i="1"/>
  <c r="R191" i="1"/>
  <c r="S191" i="1" s="1"/>
  <c r="AA192" i="1"/>
  <c r="T223" i="1"/>
  <c r="L137" i="1" l="1"/>
  <c r="G137" i="1"/>
  <c r="D138" i="1"/>
  <c r="F138" i="1" s="1"/>
  <c r="E139" i="1"/>
  <c r="U139" i="1"/>
  <c r="W139" i="1" s="1"/>
  <c r="M140" i="1"/>
  <c r="J140" i="1"/>
  <c r="K140" i="1" s="1"/>
  <c r="I141" i="1"/>
  <c r="N136" i="1"/>
  <c r="O135" i="1"/>
  <c r="P135" i="1" s="1"/>
  <c r="X135" i="1" s="1"/>
  <c r="B135" i="1" s="1"/>
  <c r="A194" i="1"/>
  <c r="Q193" i="1"/>
  <c r="H193" i="1"/>
  <c r="R192" i="1"/>
  <c r="S192" i="1" s="1"/>
  <c r="AA193" i="1"/>
  <c r="Y192" i="1"/>
  <c r="C144" i="1"/>
  <c r="T224" i="1"/>
  <c r="L138" i="1" l="1"/>
  <c r="D139" i="1"/>
  <c r="F139" i="1" s="1"/>
  <c r="N137" i="1"/>
  <c r="O136" i="1"/>
  <c r="P136" i="1" s="1"/>
  <c r="X136" i="1" s="1"/>
  <c r="B136" i="1" s="1"/>
  <c r="G138" i="1"/>
  <c r="E140" i="1"/>
  <c r="U140" i="1"/>
  <c r="W140" i="1" s="1"/>
  <c r="M141" i="1"/>
  <c r="J141" i="1"/>
  <c r="K141" i="1" s="1"/>
  <c r="I142" i="1"/>
  <c r="AA194" i="1"/>
  <c r="Y193" i="1"/>
  <c r="R193" i="1"/>
  <c r="S193" i="1" s="1"/>
  <c r="H194" i="1"/>
  <c r="Q194" i="1"/>
  <c r="A195" i="1"/>
  <c r="T225" i="1"/>
  <c r="C145" i="1"/>
  <c r="G139" i="1" l="1"/>
  <c r="L139" i="1"/>
  <c r="D140" i="1"/>
  <c r="F140" i="1" s="1"/>
  <c r="M142" i="1"/>
  <c r="J142" i="1"/>
  <c r="K142" i="1" s="1"/>
  <c r="I143" i="1"/>
  <c r="N138" i="1"/>
  <c r="O137" i="1"/>
  <c r="P137" i="1" s="1"/>
  <c r="U141" i="1"/>
  <c r="W141" i="1" s="1"/>
  <c r="E141" i="1"/>
  <c r="A196" i="1"/>
  <c r="H195" i="1"/>
  <c r="Q195" i="1"/>
  <c r="R194" i="1"/>
  <c r="S194" i="1" s="1"/>
  <c r="AA195" i="1"/>
  <c r="Y194" i="1"/>
  <c r="T226" i="1"/>
  <c r="C146" i="1"/>
  <c r="G140" i="1" l="1"/>
  <c r="L140" i="1"/>
  <c r="N139" i="1"/>
  <c r="O138" i="1"/>
  <c r="P138" i="1" s="1"/>
  <c r="U142" i="1"/>
  <c r="W142" i="1" s="1"/>
  <c r="E142" i="1"/>
  <c r="M143" i="1"/>
  <c r="D141" i="1"/>
  <c r="F141" i="1" s="1"/>
  <c r="J143" i="1"/>
  <c r="K143" i="1" s="1"/>
  <c r="I144" i="1"/>
  <c r="X137" i="1"/>
  <c r="B137" i="1" s="1"/>
  <c r="C147" i="1"/>
  <c r="H196" i="1"/>
  <c r="Q196" i="1"/>
  <c r="A197" i="1"/>
  <c r="T227" i="1"/>
  <c r="AA196" i="1"/>
  <c r="R195" i="1"/>
  <c r="S195" i="1" s="1"/>
  <c r="Y195" i="1"/>
  <c r="G141" i="1" l="1"/>
  <c r="L141" i="1"/>
  <c r="D142" i="1"/>
  <c r="F142" i="1" s="1"/>
  <c r="M144" i="1"/>
  <c r="I145" i="1"/>
  <c r="J144" i="1"/>
  <c r="K144" i="1" s="1"/>
  <c r="E143" i="1"/>
  <c r="U143" i="1"/>
  <c r="W143" i="1" s="1"/>
  <c r="X138" i="1"/>
  <c r="B138" i="1" s="1"/>
  <c r="N140" i="1"/>
  <c r="O139" i="1"/>
  <c r="P139" i="1" s="1"/>
  <c r="X139" i="1" s="1"/>
  <c r="B139" i="1" s="1"/>
  <c r="T228" i="1"/>
  <c r="A198" i="1"/>
  <c r="H197" i="1"/>
  <c r="Q197" i="1"/>
  <c r="Y196" i="1"/>
  <c r="R196" i="1"/>
  <c r="S196" i="1" s="1"/>
  <c r="AA197" i="1"/>
  <c r="C148" i="1"/>
  <c r="L142" i="1" l="1"/>
  <c r="G142" i="1"/>
  <c r="E144" i="1"/>
  <c r="U144" i="1"/>
  <c r="W144" i="1" s="1"/>
  <c r="J145" i="1"/>
  <c r="K145" i="1" s="1"/>
  <c r="I146" i="1"/>
  <c r="N141" i="1"/>
  <c r="O140" i="1"/>
  <c r="P140" i="1" s="1"/>
  <c r="X140" i="1" s="1"/>
  <c r="B140" i="1" s="1"/>
  <c r="M145" i="1"/>
  <c r="D143" i="1"/>
  <c r="F143" i="1" s="1"/>
  <c r="H198" i="1"/>
  <c r="Q198" i="1"/>
  <c r="A199" i="1"/>
  <c r="R197" i="1"/>
  <c r="S197" i="1" s="1"/>
  <c r="AA198" i="1"/>
  <c r="Y197" i="1"/>
  <c r="T229" i="1"/>
  <c r="C149" i="1"/>
  <c r="G143" i="1" l="1"/>
  <c r="L143" i="1"/>
  <c r="N142" i="1"/>
  <c r="O141" i="1"/>
  <c r="P141" i="1" s="1"/>
  <c r="M146" i="1"/>
  <c r="J146" i="1"/>
  <c r="K146" i="1" s="1"/>
  <c r="I147" i="1"/>
  <c r="E145" i="1"/>
  <c r="U145" i="1"/>
  <c r="W145" i="1" s="1"/>
  <c r="D144" i="1"/>
  <c r="F144" i="1" s="1"/>
  <c r="T230" i="1"/>
  <c r="R198" i="1"/>
  <c r="S198" i="1" s="1"/>
  <c r="AA199" i="1"/>
  <c r="Y198" i="1"/>
  <c r="C150" i="1"/>
  <c r="H199" i="1"/>
  <c r="A200" i="1"/>
  <c r="Q199" i="1"/>
  <c r="G144" i="1" l="1"/>
  <c r="D145" i="1"/>
  <c r="F145" i="1" s="1"/>
  <c r="M147" i="1"/>
  <c r="I148" i="1"/>
  <c r="J147" i="1"/>
  <c r="K147" i="1" s="1"/>
  <c r="E146" i="1"/>
  <c r="U146" i="1"/>
  <c r="W146" i="1" s="1"/>
  <c r="L144" i="1"/>
  <c r="X141" i="1"/>
  <c r="B141" i="1" s="1"/>
  <c r="N143" i="1"/>
  <c r="O142" i="1"/>
  <c r="P142" i="1" s="1"/>
  <c r="X142" i="1" s="1"/>
  <c r="B142" i="1" s="1"/>
  <c r="Y199" i="1"/>
  <c r="R199" i="1"/>
  <c r="S199" i="1" s="1"/>
  <c r="AA200" i="1"/>
  <c r="T231" i="1"/>
  <c r="A201" i="1"/>
  <c r="H200" i="1"/>
  <c r="Q200" i="1"/>
  <c r="C151" i="1"/>
  <c r="G145" i="1" l="1"/>
  <c r="L145" i="1"/>
  <c r="D146" i="1"/>
  <c r="F146" i="1" s="1"/>
  <c r="E147" i="1"/>
  <c r="U147" i="1"/>
  <c r="W147" i="1" s="1"/>
  <c r="N144" i="1"/>
  <c r="N145" i="1" s="1"/>
  <c r="N146" i="1" s="1"/>
  <c r="N147" i="1" s="1"/>
  <c r="N148" i="1" s="1"/>
  <c r="O143" i="1"/>
  <c r="P143" i="1" s="1"/>
  <c r="X143" i="1" s="1"/>
  <c r="B143" i="1" s="1"/>
  <c r="M148" i="1"/>
  <c r="J148" i="1"/>
  <c r="K148" i="1" s="1"/>
  <c r="I149" i="1"/>
  <c r="H201" i="1"/>
  <c r="Q201" i="1"/>
  <c r="A202" i="1"/>
  <c r="C152" i="1"/>
  <c r="R200" i="1"/>
  <c r="S200" i="1" s="1"/>
  <c r="AA201" i="1"/>
  <c r="Y200" i="1"/>
  <c r="T232" i="1"/>
  <c r="G146" i="1" l="1"/>
  <c r="L146" i="1"/>
  <c r="O146" i="1" s="1"/>
  <c r="P146" i="1" s="1"/>
  <c r="X146" i="1" s="1"/>
  <c r="B146" i="1" s="1"/>
  <c r="O144" i="1"/>
  <c r="P144" i="1" s="1"/>
  <c r="D147" i="1"/>
  <c r="F147" i="1" s="1"/>
  <c r="O145" i="1"/>
  <c r="P145" i="1" s="1"/>
  <c r="I150" i="1"/>
  <c r="N149" i="1"/>
  <c r="J149" i="1"/>
  <c r="K149" i="1" s="1"/>
  <c r="U148" i="1"/>
  <c r="W148" i="1" s="1"/>
  <c r="E148" i="1"/>
  <c r="M149" i="1"/>
  <c r="T233" i="1"/>
  <c r="H202" i="1"/>
  <c r="A203" i="1"/>
  <c r="Q202" i="1"/>
  <c r="Y201" i="1"/>
  <c r="AA202" i="1"/>
  <c r="R201" i="1"/>
  <c r="S201" i="1" s="1"/>
  <c r="C153" i="1"/>
  <c r="L147" i="1" l="1"/>
  <c r="O147" i="1" s="1"/>
  <c r="P147" i="1" s="1"/>
  <c r="X147" i="1" s="1"/>
  <c r="B147" i="1" s="1"/>
  <c r="G147" i="1"/>
  <c r="E149" i="1"/>
  <c r="U149" i="1"/>
  <c r="W149" i="1" s="1"/>
  <c r="M150" i="1"/>
  <c r="I151" i="1"/>
  <c r="N150" i="1"/>
  <c r="J150" i="1"/>
  <c r="K150" i="1" s="1"/>
  <c r="X145" i="1"/>
  <c r="B145" i="1" s="1"/>
  <c r="D148" i="1"/>
  <c r="F148" i="1" s="1"/>
  <c r="X144" i="1"/>
  <c r="B144" i="1" s="1"/>
  <c r="H203" i="1"/>
  <c r="A204" i="1"/>
  <c r="Q203" i="1"/>
  <c r="R202" i="1"/>
  <c r="S202" i="1" s="1"/>
  <c r="AA203" i="1"/>
  <c r="Y202" i="1"/>
  <c r="T234" i="1"/>
  <c r="C154" i="1"/>
  <c r="L148" i="1" l="1"/>
  <c r="O148" i="1" s="1"/>
  <c r="P148" i="1" s="1"/>
  <c r="X148" i="1" s="1"/>
  <c r="B148" i="1" s="1"/>
  <c r="G148" i="1"/>
  <c r="M151" i="1"/>
  <c r="J151" i="1"/>
  <c r="K151" i="1" s="1"/>
  <c r="I152" i="1"/>
  <c r="N151" i="1"/>
  <c r="U150" i="1"/>
  <c r="W150" i="1" s="1"/>
  <c r="E150" i="1"/>
  <c r="D149" i="1"/>
  <c r="F149" i="1" s="1"/>
  <c r="AA204" i="1"/>
  <c r="R203" i="1"/>
  <c r="S203" i="1" s="1"/>
  <c r="Y203" i="1"/>
  <c r="C155" i="1"/>
  <c r="T235" i="1"/>
  <c r="H204" i="1"/>
  <c r="Q204" i="1"/>
  <c r="A205" i="1"/>
  <c r="G149" i="1" l="1"/>
  <c r="D150" i="1"/>
  <c r="F150" i="1" s="1"/>
  <c r="J152" i="1"/>
  <c r="K152" i="1" s="1"/>
  <c r="I153" i="1"/>
  <c r="M152" i="1"/>
  <c r="N152" i="1"/>
  <c r="U151" i="1"/>
  <c r="W151" i="1" s="1"/>
  <c r="E151" i="1"/>
  <c r="L149" i="1"/>
  <c r="O149" i="1" s="1"/>
  <c r="P149" i="1" s="1"/>
  <c r="C156" i="1"/>
  <c r="T236" i="1"/>
  <c r="R204" i="1"/>
  <c r="S204" i="1" s="1"/>
  <c r="AA205" i="1"/>
  <c r="Y204" i="1"/>
  <c r="Q205" i="1"/>
  <c r="A206" i="1"/>
  <c r="H205" i="1"/>
  <c r="M153" i="1" l="1"/>
  <c r="G150" i="1"/>
  <c r="L150" i="1"/>
  <c r="O150" i="1" s="1"/>
  <c r="P150" i="1" s="1"/>
  <c r="X150" i="1" s="1"/>
  <c r="B150" i="1" s="1"/>
  <c r="J153" i="1"/>
  <c r="K153" i="1" s="1"/>
  <c r="I154" i="1"/>
  <c r="N153" i="1"/>
  <c r="U152" i="1"/>
  <c r="W152" i="1" s="1"/>
  <c r="E152" i="1"/>
  <c r="X149" i="1"/>
  <c r="B149" i="1" s="1"/>
  <c r="D151" i="1"/>
  <c r="F151" i="1" s="1"/>
  <c r="H206" i="1"/>
  <c r="Q206" i="1"/>
  <c r="A207" i="1"/>
  <c r="C157" i="1"/>
  <c r="AA206" i="1"/>
  <c r="R205" i="1"/>
  <c r="S205" i="1" s="1"/>
  <c r="Y205" i="1"/>
  <c r="T237" i="1"/>
  <c r="L151" i="1" l="1"/>
  <c r="O151" i="1" s="1"/>
  <c r="P151" i="1" s="1"/>
  <c r="X151" i="1" s="1"/>
  <c r="B151" i="1" s="1"/>
  <c r="G151" i="1"/>
  <c r="D152" i="1"/>
  <c r="F152" i="1" s="1"/>
  <c r="M154" i="1"/>
  <c r="J154" i="1"/>
  <c r="K154" i="1" s="1"/>
  <c r="I155" i="1"/>
  <c r="N154" i="1"/>
  <c r="E153" i="1"/>
  <c r="U153" i="1"/>
  <c r="W153" i="1" s="1"/>
  <c r="A208" i="1"/>
  <c r="H207" i="1"/>
  <c r="Q207" i="1"/>
  <c r="R206" i="1"/>
  <c r="S206" i="1" s="1"/>
  <c r="AA207" i="1"/>
  <c r="Y206" i="1"/>
  <c r="T238" i="1"/>
  <c r="C158" i="1"/>
  <c r="L152" i="1" l="1"/>
  <c r="O152" i="1" s="1"/>
  <c r="P152" i="1" s="1"/>
  <c r="X152" i="1" s="1"/>
  <c r="B152" i="1" s="1"/>
  <c r="D153" i="1"/>
  <c r="F153" i="1" s="1"/>
  <c r="M155" i="1"/>
  <c r="J155" i="1"/>
  <c r="K155" i="1" s="1"/>
  <c r="I156" i="1"/>
  <c r="N155" i="1"/>
  <c r="E154" i="1"/>
  <c r="U154" i="1"/>
  <c r="W154" i="1" s="1"/>
  <c r="G152" i="1"/>
  <c r="C159" i="1"/>
  <c r="Q208" i="1"/>
  <c r="H208" i="1"/>
  <c r="A209" i="1"/>
  <c r="T239" i="1"/>
  <c r="Y207" i="1"/>
  <c r="AA208" i="1"/>
  <c r="R207" i="1"/>
  <c r="S207" i="1" s="1"/>
  <c r="G153" i="1" l="1"/>
  <c r="L153" i="1"/>
  <c r="O153" i="1" s="1"/>
  <c r="P153" i="1" s="1"/>
  <c r="X153" i="1" s="1"/>
  <c r="B153" i="1" s="1"/>
  <c r="D154" i="1"/>
  <c r="F154" i="1" s="1"/>
  <c r="E155" i="1"/>
  <c r="U155" i="1"/>
  <c r="W155" i="1" s="1"/>
  <c r="I157" i="1"/>
  <c r="M156" i="1"/>
  <c r="J156" i="1"/>
  <c r="K156" i="1" s="1"/>
  <c r="N156" i="1"/>
  <c r="T240" i="1"/>
  <c r="R208" i="1"/>
  <c r="S208" i="1" s="1"/>
  <c r="AA209" i="1"/>
  <c r="Y208" i="1"/>
  <c r="Q209" i="1"/>
  <c r="A210" i="1"/>
  <c r="H209" i="1"/>
  <c r="C160" i="1"/>
  <c r="M157" i="1" l="1"/>
  <c r="L154" i="1"/>
  <c r="O154" i="1" s="1"/>
  <c r="P154" i="1" s="1"/>
  <c r="X154" i="1" s="1"/>
  <c r="B154" i="1" s="1"/>
  <c r="G154" i="1"/>
  <c r="U156" i="1"/>
  <c r="W156" i="1" s="1"/>
  <c r="E156" i="1"/>
  <c r="I158" i="1"/>
  <c r="J157" i="1"/>
  <c r="K157" i="1" s="1"/>
  <c r="N157" i="1"/>
  <c r="D155" i="1"/>
  <c r="F155" i="1" s="1"/>
  <c r="C161" i="1"/>
  <c r="AA210" i="1"/>
  <c r="Y209" i="1"/>
  <c r="R209" i="1"/>
  <c r="S209" i="1" s="1"/>
  <c r="Q210" i="1"/>
  <c r="H210" i="1"/>
  <c r="A211" i="1"/>
  <c r="T241" i="1"/>
  <c r="G155" i="1" l="1"/>
  <c r="E157" i="1"/>
  <c r="U157" i="1"/>
  <c r="W157" i="1" s="1"/>
  <c r="J158" i="1"/>
  <c r="K158" i="1" s="1"/>
  <c r="I159" i="1"/>
  <c r="N158" i="1"/>
  <c r="M158" i="1"/>
  <c r="D156" i="1"/>
  <c r="F156" i="1" s="1"/>
  <c r="L155" i="1"/>
  <c r="O155" i="1" s="1"/>
  <c r="P155" i="1" s="1"/>
  <c r="X155" i="1" s="1"/>
  <c r="B155" i="1" s="1"/>
  <c r="T242" i="1"/>
  <c r="Q211" i="1"/>
  <c r="H211" i="1"/>
  <c r="A212" i="1"/>
  <c r="R210" i="1"/>
  <c r="S210" i="1" s="1"/>
  <c r="AA211" i="1"/>
  <c r="Y210" i="1"/>
  <c r="C162" i="1"/>
  <c r="M159" i="1" l="1"/>
  <c r="G156" i="1"/>
  <c r="I160" i="1"/>
  <c r="N159" i="1"/>
  <c r="J159" i="1"/>
  <c r="K159" i="1" s="1"/>
  <c r="E158" i="1"/>
  <c r="U158" i="1"/>
  <c r="W158" i="1" s="1"/>
  <c r="L156" i="1"/>
  <c r="O156" i="1" s="1"/>
  <c r="P156" i="1" s="1"/>
  <c r="X156" i="1" s="1"/>
  <c r="B156" i="1" s="1"/>
  <c r="D157" i="1"/>
  <c r="F157" i="1" s="1"/>
  <c r="C163" i="1"/>
  <c r="A213" i="1"/>
  <c r="H212" i="1"/>
  <c r="Q212" i="1"/>
  <c r="Y211" i="1"/>
  <c r="AA212" i="1"/>
  <c r="R211" i="1"/>
  <c r="S211" i="1" s="1"/>
  <c r="T243" i="1"/>
  <c r="D158" i="1" l="1"/>
  <c r="F158" i="1" s="1"/>
  <c r="E159" i="1"/>
  <c r="U159" i="1"/>
  <c r="W159" i="1" s="1"/>
  <c r="G157" i="1"/>
  <c r="M160" i="1"/>
  <c r="N160" i="1"/>
  <c r="J160" i="1"/>
  <c r="K160" i="1" s="1"/>
  <c r="I161" i="1"/>
  <c r="L157" i="1"/>
  <c r="O157" i="1" s="1"/>
  <c r="P157" i="1" s="1"/>
  <c r="X157" i="1" s="1"/>
  <c r="B157" i="1" s="1"/>
  <c r="Q213" i="1"/>
  <c r="H213" i="1"/>
  <c r="A214" i="1"/>
  <c r="T244" i="1"/>
  <c r="AA213" i="1"/>
  <c r="R212" i="1"/>
  <c r="S212" i="1" s="1"/>
  <c r="Y212" i="1"/>
  <c r="C164" i="1"/>
  <c r="G158" i="1" l="1"/>
  <c r="L158" i="1"/>
  <c r="O158" i="1" s="1"/>
  <c r="P158" i="1" s="1"/>
  <c r="X158" i="1" s="1"/>
  <c r="B158" i="1" s="1"/>
  <c r="D159" i="1"/>
  <c r="F159" i="1" s="1"/>
  <c r="M161" i="1"/>
  <c r="J161" i="1"/>
  <c r="K161" i="1" s="1"/>
  <c r="I162" i="1"/>
  <c r="N161" i="1"/>
  <c r="E160" i="1"/>
  <c r="U160" i="1"/>
  <c r="W160" i="1" s="1"/>
  <c r="Q214" i="1"/>
  <c r="H214" i="1"/>
  <c r="A215" i="1"/>
  <c r="T245" i="1"/>
  <c r="C165" i="1"/>
  <c r="R213" i="1"/>
  <c r="S213" i="1" s="1"/>
  <c r="AA214" i="1"/>
  <c r="Y213" i="1"/>
  <c r="G159" i="1" l="1"/>
  <c r="E161" i="1"/>
  <c r="U161" i="1"/>
  <c r="W161" i="1" s="1"/>
  <c r="D160" i="1"/>
  <c r="F160" i="1" s="1"/>
  <c r="I163" i="1"/>
  <c r="J162" i="1"/>
  <c r="K162" i="1" s="1"/>
  <c r="L159" i="1"/>
  <c r="O159" i="1" s="1"/>
  <c r="P159" i="1" s="1"/>
  <c r="Y214" i="1"/>
  <c r="R214" i="1"/>
  <c r="S214" i="1" s="1"/>
  <c r="AA215" i="1"/>
  <c r="C166" i="1"/>
  <c r="T246" i="1"/>
  <c r="H215" i="1"/>
  <c r="A216" i="1"/>
  <c r="Q215" i="1"/>
  <c r="G160" i="1" l="1"/>
  <c r="J163" i="1"/>
  <c r="K163" i="1" s="1"/>
  <c r="I164" i="1"/>
  <c r="L160" i="1"/>
  <c r="O160" i="1" s="1"/>
  <c r="P160" i="1" s="1"/>
  <c r="X160" i="1" s="1"/>
  <c r="B160" i="1" s="1"/>
  <c r="U162" i="1"/>
  <c r="W162" i="1" s="1"/>
  <c r="E162" i="1"/>
  <c r="D161" i="1"/>
  <c r="F161" i="1" s="1"/>
  <c r="X159" i="1"/>
  <c r="B159" i="1" s="1"/>
  <c r="AA216" i="1"/>
  <c r="Y215" i="1"/>
  <c r="R215" i="1"/>
  <c r="S215" i="1" s="1"/>
  <c r="T247" i="1"/>
  <c r="C167" i="1"/>
  <c r="H216" i="1"/>
  <c r="A217" i="1"/>
  <c r="Q216" i="1"/>
  <c r="G161" i="1" l="1"/>
  <c r="L161" i="1"/>
  <c r="D162" i="1"/>
  <c r="F162" i="1" s="1"/>
  <c r="I165" i="1"/>
  <c r="J164" i="1"/>
  <c r="K164" i="1" s="1"/>
  <c r="E163" i="1"/>
  <c r="U163" i="1"/>
  <c r="W163" i="1" s="1"/>
  <c r="T248" i="1"/>
  <c r="H217" i="1"/>
  <c r="Q217" i="1"/>
  <c r="A218" i="1"/>
  <c r="Y216" i="1"/>
  <c r="R216" i="1"/>
  <c r="S216" i="1" s="1"/>
  <c r="AA217" i="1"/>
  <c r="C168" i="1"/>
  <c r="G162" i="1" l="1"/>
  <c r="E164" i="1"/>
  <c r="U164" i="1"/>
  <c r="W164" i="1" s="1"/>
  <c r="J165" i="1"/>
  <c r="K165" i="1" s="1"/>
  <c r="I166" i="1"/>
  <c r="D163" i="1"/>
  <c r="F163" i="1" s="1"/>
  <c r="L162" i="1"/>
  <c r="O161" i="1"/>
  <c r="P161" i="1" s="1"/>
  <c r="M162" i="1"/>
  <c r="Q218" i="1"/>
  <c r="H218" i="1"/>
  <c r="A219" i="1"/>
  <c r="C169" i="1"/>
  <c r="T249" i="1"/>
  <c r="AA218" i="1"/>
  <c r="Y217" i="1"/>
  <c r="R217" i="1"/>
  <c r="S217" i="1" s="1"/>
  <c r="G163" i="1" l="1"/>
  <c r="L163" i="1"/>
  <c r="J166" i="1"/>
  <c r="K166" i="1" s="1"/>
  <c r="I167" i="1"/>
  <c r="E165" i="1"/>
  <c r="U165" i="1"/>
  <c r="W165" i="1" s="1"/>
  <c r="N162" i="1"/>
  <c r="N163" i="1" s="1"/>
  <c r="N164" i="1" s="1"/>
  <c r="N165" i="1" s="1"/>
  <c r="N166" i="1" s="1"/>
  <c r="M163" i="1"/>
  <c r="M164" i="1" s="1"/>
  <c r="M165" i="1" s="1"/>
  <c r="M166" i="1" s="1"/>
  <c r="X161" i="1"/>
  <c r="B161" i="1" s="1"/>
  <c r="D164" i="1"/>
  <c r="F164" i="1" s="1"/>
  <c r="Y218" i="1"/>
  <c r="AA219" i="1"/>
  <c r="R218" i="1"/>
  <c r="S218" i="1" s="1"/>
  <c r="C170" i="1"/>
  <c r="Q219" i="1"/>
  <c r="H219" i="1"/>
  <c r="A220" i="1"/>
  <c r="T250" i="1"/>
  <c r="L164" i="1" l="1"/>
  <c r="O164" i="1" s="1"/>
  <c r="P164" i="1" s="1"/>
  <c r="G164" i="1"/>
  <c r="D165" i="1"/>
  <c r="F165" i="1" s="1"/>
  <c r="O163" i="1"/>
  <c r="P163" i="1" s="1"/>
  <c r="X163" i="1" s="1"/>
  <c r="B163" i="1" s="1"/>
  <c r="M167" i="1"/>
  <c r="I168" i="1"/>
  <c r="J167" i="1"/>
  <c r="K167" i="1" s="1"/>
  <c r="N167" i="1"/>
  <c r="E166" i="1"/>
  <c r="U166" i="1"/>
  <c r="W166" i="1" s="1"/>
  <c r="O162" i="1"/>
  <c r="P162" i="1" s="1"/>
  <c r="X162" i="1" s="1"/>
  <c r="B162" i="1" s="1"/>
  <c r="C171" i="1"/>
  <c r="T251" i="1"/>
  <c r="Q220" i="1"/>
  <c r="A221" i="1"/>
  <c r="H220" i="1"/>
  <c r="R219" i="1"/>
  <c r="S219" i="1" s="1"/>
  <c r="AA220" i="1"/>
  <c r="Y219" i="1"/>
  <c r="G165" i="1" l="1"/>
  <c r="U167" i="1"/>
  <c r="W167" i="1" s="1"/>
  <c r="E167" i="1"/>
  <c r="J168" i="1"/>
  <c r="K168" i="1" s="1"/>
  <c r="I169" i="1"/>
  <c r="N168" i="1"/>
  <c r="M168" i="1"/>
  <c r="D166" i="1"/>
  <c r="F166" i="1" s="1"/>
  <c r="L165" i="1"/>
  <c r="O165" i="1" s="1"/>
  <c r="P165" i="1" s="1"/>
  <c r="X165" i="1" s="1"/>
  <c r="B165" i="1" s="1"/>
  <c r="X164" i="1"/>
  <c r="B164" i="1" s="1"/>
  <c r="H221" i="1"/>
  <c r="Q221" i="1"/>
  <c r="A222" i="1"/>
  <c r="T252" i="1"/>
  <c r="Y220" i="1"/>
  <c r="AA221" i="1"/>
  <c r="R220" i="1"/>
  <c r="S220" i="1" s="1"/>
  <c r="C172" i="1"/>
  <c r="M169" i="1" l="1"/>
  <c r="G166" i="1"/>
  <c r="J169" i="1"/>
  <c r="K169" i="1" s="1"/>
  <c r="I170" i="1"/>
  <c r="N169" i="1"/>
  <c r="E168" i="1"/>
  <c r="U168" i="1"/>
  <c r="W168" i="1" s="1"/>
  <c r="D167" i="1"/>
  <c r="F167" i="1" s="1"/>
  <c r="L166" i="1"/>
  <c r="O166" i="1" s="1"/>
  <c r="P166" i="1" s="1"/>
  <c r="C173" i="1"/>
  <c r="H222" i="1"/>
  <c r="A223" i="1"/>
  <c r="Q222" i="1"/>
  <c r="T253" i="1"/>
  <c r="R221" i="1"/>
  <c r="S221" i="1" s="1"/>
  <c r="AA222" i="1"/>
  <c r="Y221" i="1"/>
  <c r="G167" i="1" l="1"/>
  <c r="D168" i="1"/>
  <c r="F168" i="1" s="1"/>
  <c r="M170" i="1"/>
  <c r="J170" i="1"/>
  <c r="K170" i="1" s="1"/>
  <c r="I171" i="1"/>
  <c r="N170" i="1"/>
  <c r="E169" i="1"/>
  <c r="U169" i="1"/>
  <c r="W169" i="1" s="1"/>
  <c r="X166" i="1"/>
  <c r="B166" i="1" s="1"/>
  <c r="L167" i="1"/>
  <c r="O167" i="1" s="1"/>
  <c r="P167" i="1" s="1"/>
  <c r="X167" i="1" s="1"/>
  <c r="B167" i="1" s="1"/>
  <c r="Y222" i="1"/>
  <c r="R222" i="1"/>
  <c r="S222" i="1" s="1"/>
  <c r="AA223" i="1"/>
  <c r="C174" i="1"/>
  <c r="T254" i="1"/>
  <c r="Q223" i="1"/>
  <c r="A224" i="1"/>
  <c r="H223" i="1"/>
  <c r="L168" i="1" l="1"/>
  <c r="O168" i="1" s="1"/>
  <c r="P168" i="1" s="1"/>
  <c r="X168" i="1" s="1"/>
  <c r="B168" i="1" s="1"/>
  <c r="G168" i="1"/>
  <c r="M171" i="1"/>
  <c r="I172" i="1"/>
  <c r="J171" i="1"/>
  <c r="K171" i="1" s="1"/>
  <c r="N171" i="1"/>
  <c r="E170" i="1"/>
  <c r="U170" i="1"/>
  <c r="W170" i="1" s="1"/>
  <c r="D169" i="1"/>
  <c r="F169" i="1" s="1"/>
  <c r="A225" i="1"/>
  <c r="Q224" i="1"/>
  <c r="H224" i="1"/>
  <c r="T255" i="1"/>
  <c r="C175" i="1"/>
  <c r="Y223" i="1"/>
  <c r="AA224" i="1"/>
  <c r="R223" i="1"/>
  <c r="S223" i="1" s="1"/>
  <c r="L169" i="1" l="1"/>
  <c r="O169" i="1" s="1"/>
  <c r="P169" i="1" s="1"/>
  <c r="X169" i="1" s="1"/>
  <c r="B169" i="1" s="1"/>
  <c r="D170" i="1"/>
  <c r="F170" i="1" s="1"/>
  <c r="E171" i="1"/>
  <c r="U171" i="1"/>
  <c r="W171" i="1" s="1"/>
  <c r="M172" i="1"/>
  <c r="J172" i="1"/>
  <c r="K172" i="1" s="1"/>
  <c r="I173" i="1"/>
  <c r="N172" i="1"/>
  <c r="G169" i="1"/>
  <c r="T256" i="1"/>
  <c r="A226" i="1"/>
  <c r="Q225" i="1"/>
  <c r="H225" i="1"/>
  <c r="C176" i="1"/>
  <c r="AA225" i="1"/>
  <c r="Y224" i="1"/>
  <c r="R224" i="1"/>
  <c r="S224" i="1" s="1"/>
  <c r="G170" i="1" l="1"/>
  <c r="L170" i="1"/>
  <c r="O170" i="1" s="1"/>
  <c r="P170" i="1" s="1"/>
  <c r="X170" i="1" s="1"/>
  <c r="B170" i="1" s="1"/>
  <c r="E172" i="1"/>
  <c r="U172" i="1"/>
  <c r="W172" i="1" s="1"/>
  <c r="D171" i="1"/>
  <c r="F171" i="1" s="1"/>
  <c r="J173" i="1"/>
  <c r="K173" i="1" s="1"/>
  <c r="I174" i="1"/>
  <c r="M173" i="1"/>
  <c r="N173" i="1"/>
  <c r="A227" i="1"/>
  <c r="Q226" i="1"/>
  <c r="H226" i="1"/>
  <c r="R225" i="1"/>
  <c r="S225" i="1" s="1"/>
  <c r="AA226" i="1"/>
  <c r="Y225" i="1"/>
  <c r="C177" i="1"/>
  <c r="T257" i="1"/>
  <c r="M174" i="1" l="1"/>
  <c r="G171" i="1"/>
  <c r="L171" i="1"/>
  <c r="O171" i="1" s="1"/>
  <c r="P171" i="1" s="1"/>
  <c r="X171" i="1" s="1"/>
  <c r="B171" i="1" s="1"/>
  <c r="E173" i="1"/>
  <c r="U173" i="1"/>
  <c r="W173" i="1" s="1"/>
  <c r="N174" i="1"/>
  <c r="J174" i="1"/>
  <c r="K174" i="1" s="1"/>
  <c r="I175" i="1"/>
  <c r="D172" i="1"/>
  <c r="F172" i="1" s="1"/>
  <c r="T258" i="1"/>
  <c r="Y226" i="1"/>
  <c r="AA227" i="1"/>
  <c r="R226" i="1"/>
  <c r="S226" i="1" s="1"/>
  <c r="C178" i="1"/>
  <c r="H227" i="1"/>
  <c r="Q227" i="1"/>
  <c r="A228" i="1"/>
  <c r="M175" i="1" l="1"/>
  <c r="J175" i="1"/>
  <c r="K175" i="1" s="1"/>
  <c r="I176" i="1"/>
  <c r="N175" i="1"/>
  <c r="E174" i="1"/>
  <c r="U174" i="1"/>
  <c r="W174" i="1" s="1"/>
  <c r="L172" i="1"/>
  <c r="O172" i="1" s="1"/>
  <c r="P172" i="1" s="1"/>
  <c r="X172" i="1" s="1"/>
  <c r="B172" i="1" s="1"/>
  <c r="G172" i="1"/>
  <c r="D173" i="1"/>
  <c r="F173" i="1" s="1"/>
  <c r="A229" i="1"/>
  <c r="H228" i="1"/>
  <c r="Q228" i="1"/>
  <c r="Y227" i="1"/>
  <c r="R227" i="1"/>
  <c r="S227" i="1" s="1"/>
  <c r="AA228" i="1"/>
  <c r="T259" i="1"/>
  <c r="C179" i="1"/>
  <c r="G173" i="1" l="1"/>
  <c r="L173" i="1"/>
  <c r="O173" i="1" s="1"/>
  <c r="P173" i="1" s="1"/>
  <c r="X173" i="1" s="1"/>
  <c r="B173" i="1" s="1"/>
  <c r="D174" i="1"/>
  <c r="F174" i="1" s="1"/>
  <c r="M176" i="1"/>
  <c r="J176" i="1"/>
  <c r="K176" i="1" s="1"/>
  <c r="I177" i="1"/>
  <c r="N176" i="1"/>
  <c r="E175" i="1"/>
  <c r="U175" i="1"/>
  <c r="W175" i="1" s="1"/>
  <c r="C180" i="1"/>
  <c r="R228" i="1"/>
  <c r="S228" i="1" s="1"/>
  <c r="Y228" i="1"/>
  <c r="AA229" i="1"/>
  <c r="T260" i="1"/>
  <c r="A230" i="1"/>
  <c r="H229" i="1"/>
  <c r="Q229" i="1"/>
  <c r="G174" i="1" l="1"/>
  <c r="L174" i="1"/>
  <c r="O174" i="1" s="1"/>
  <c r="P174" i="1" s="1"/>
  <c r="X174" i="1" s="1"/>
  <c r="B174" i="1" s="1"/>
  <c r="D175" i="1"/>
  <c r="F175" i="1" s="1"/>
  <c r="I178" i="1"/>
  <c r="N177" i="1"/>
  <c r="M177" i="1"/>
  <c r="J177" i="1"/>
  <c r="K177" i="1" s="1"/>
  <c r="E176" i="1"/>
  <c r="U176" i="1"/>
  <c r="W176" i="1" s="1"/>
  <c r="A231" i="1"/>
  <c r="H230" i="1"/>
  <c r="Q230" i="1"/>
  <c r="T261" i="1"/>
  <c r="C181" i="1"/>
  <c r="AA230" i="1"/>
  <c r="Y229" i="1"/>
  <c r="R229" i="1"/>
  <c r="S229" i="1" s="1"/>
  <c r="M178" i="1" l="1"/>
  <c r="L175" i="1"/>
  <c r="O175" i="1" s="1"/>
  <c r="P175" i="1" s="1"/>
  <c r="X175" i="1" s="1"/>
  <c r="B175" i="1" s="1"/>
  <c r="G175" i="1"/>
  <c r="D176" i="1"/>
  <c r="F176" i="1" s="1"/>
  <c r="J178" i="1"/>
  <c r="K178" i="1" s="1"/>
  <c r="I179" i="1"/>
  <c r="N178" i="1"/>
  <c r="E177" i="1"/>
  <c r="U177" i="1"/>
  <c r="W177" i="1" s="1"/>
  <c r="C182" i="1"/>
  <c r="Q231" i="1"/>
  <c r="H231" i="1"/>
  <c r="A232" i="1"/>
  <c r="T262" i="1"/>
  <c r="R230" i="1"/>
  <c r="S230" i="1" s="1"/>
  <c r="AA231" i="1"/>
  <c r="Y230" i="1"/>
  <c r="G176" i="1" l="1"/>
  <c r="L176" i="1"/>
  <c r="O176" i="1" s="1"/>
  <c r="P176" i="1" s="1"/>
  <c r="X176" i="1" s="1"/>
  <c r="B176" i="1" s="1"/>
  <c r="D177" i="1"/>
  <c r="F177" i="1" s="1"/>
  <c r="M179" i="1"/>
  <c r="J179" i="1"/>
  <c r="K179" i="1" s="1"/>
  <c r="N179" i="1"/>
  <c r="I180" i="1"/>
  <c r="E178" i="1"/>
  <c r="U178" i="1"/>
  <c r="W178" i="1" s="1"/>
  <c r="C183" i="1"/>
  <c r="T263" i="1"/>
  <c r="R231" i="1"/>
  <c r="S231" i="1" s="1"/>
  <c r="Y231" i="1"/>
  <c r="AA232" i="1"/>
  <c r="Q232" i="1"/>
  <c r="A233" i="1"/>
  <c r="H232" i="1"/>
  <c r="G177" i="1" l="1"/>
  <c r="L177" i="1"/>
  <c r="O177" i="1" s="1"/>
  <c r="P177" i="1" s="1"/>
  <c r="X177" i="1" s="1"/>
  <c r="B177" i="1" s="1"/>
  <c r="D178" i="1"/>
  <c r="F178" i="1" s="1"/>
  <c r="E179" i="1"/>
  <c r="U179" i="1"/>
  <c r="W179" i="1" s="1"/>
  <c r="M180" i="1"/>
  <c r="I181" i="1"/>
  <c r="N180" i="1"/>
  <c r="J180" i="1"/>
  <c r="K180" i="1" s="1"/>
  <c r="R232" i="1"/>
  <c r="S232" i="1" s="1"/>
  <c r="AA233" i="1"/>
  <c r="Y232" i="1"/>
  <c r="T264" i="1"/>
  <c r="H233" i="1"/>
  <c r="Q233" i="1"/>
  <c r="A234" i="1"/>
  <c r="C184" i="1"/>
  <c r="G178" i="1" l="1"/>
  <c r="L178" i="1"/>
  <c r="O178" i="1" s="1"/>
  <c r="P178" i="1" s="1"/>
  <c r="X178" i="1" s="1"/>
  <c r="B178" i="1" s="1"/>
  <c r="D179" i="1"/>
  <c r="F179" i="1" s="1"/>
  <c r="M181" i="1"/>
  <c r="J181" i="1"/>
  <c r="K181" i="1" s="1"/>
  <c r="I182" i="1"/>
  <c r="N181" i="1"/>
  <c r="E180" i="1"/>
  <c r="U180" i="1"/>
  <c r="W180" i="1" s="1"/>
  <c r="C185" i="1"/>
  <c r="A235" i="1"/>
  <c r="H234" i="1"/>
  <c r="Q234" i="1"/>
  <c r="R233" i="1"/>
  <c r="S233" i="1" s="1"/>
  <c r="AA234" i="1"/>
  <c r="Y233" i="1"/>
  <c r="T265" i="1"/>
  <c r="G179" i="1" l="1"/>
  <c r="L179" i="1"/>
  <c r="O179" i="1" s="1"/>
  <c r="P179" i="1" s="1"/>
  <c r="X179" i="1" s="1"/>
  <c r="B179" i="1" s="1"/>
  <c r="M182" i="1"/>
  <c r="J182" i="1"/>
  <c r="K182" i="1" s="1"/>
  <c r="I183" i="1"/>
  <c r="N182" i="1"/>
  <c r="E181" i="1"/>
  <c r="U181" i="1"/>
  <c r="W181" i="1" s="1"/>
  <c r="D180" i="1"/>
  <c r="F180" i="1" s="1"/>
  <c r="A236" i="1"/>
  <c r="H235" i="1"/>
  <c r="Q235" i="1"/>
  <c r="T266" i="1"/>
  <c r="R234" i="1"/>
  <c r="S234" i="1" s="1"/>
  <c r="Y234" i="1"/>
  <c r="AA235" i="1"/>
  <c r="C186" i="1"/>
  <c r="L180" i="1" l="1"/>
  <c r="O180" i="1" s="1"/>
  <c r="P180" i="1" s="1"/>
  <c r="X180" i="1" s="1"/>
  <c r="B180" i="1" s="1"/>
  <c r="D181" i="1"/>
  <c r="F181" i="1" s="1"/>
  <c r="I184" i="1"/>
  <c r="J183" i="1"/>
  <c r="K183" i="1" s="1"/>
  <c r="N183" i="1"/>
  <c r="E182" i="1"/>
  <c r="U182" i="1"/>
  <c r="W182" i="1" s="1"/>
  <c r="G180" i="1"/>
  <c r="M183" i="1"/>
  <c r="C187" i="1"/>
  <c r="A237" i="1"/>
  <c r="H236" i="1"/>
  <c r="Q236" i="1"/>
  <c r="T267" i="1"/>
  <c r="R235" i="1"/>
  <c r="S235" i="1" s="1"/>
  <c r="Y235" i="1"/>
  <c r="AA236" i="1"/>
  <c r="L181" i="1" l="1"/>
  <c r="O181" i="1" s="1"/>
  <c r="P181" i="1" s="1"/>
  <c r="X181" i="1" s="1"/>
  <c r="B181" i="1" s="1"/>
  <c r="G181" i="1"/>
  <c r="E183" i="1"/>
  <c r="U183" i="1"/>
  <c r="W183" i="1" s="1"/>
  <c r="M184" i="1"/>
  <c r="N184" i="1"/>
  <c r="J184" i="1"/>
  <c r="K184" i="1" s="1"/>
  <c r="I185" i="1"/>
  <c r="D182" i="1"/>
  <c r="F182" i="1" s="1"/>
  <c r="A238" i="1"/>
  <c r="H237" i="1"/>
  <c r="Q237" i="1"/>
  <c r="C188" i="1"/>
  <c r="R236" i="1"/>
  <c r="S236" i="1" s="1"/>
  <c r="AA237" i="1"/>
  <c r="Y236" i="1"/>
  <c r="T268" i="1"/>
  <c r="L182" i="1" l="1"/>
  <c r="O182" i="1" s="1"/>
  <c r="P182" i="1" s="1"/>
  <c r="X182" i="1" s="1"/>
  <c r="B182" i="1" s="1"/>
  <c r="U184" i="1"/>
  <c r="W184" i="1" s="1"/>
  <c r="E184" i="1"/>
  <c r="J185" i="1"/>
  <c r="K185" i="1" s="1"/>
  <c r="I186" i="1"/>
  <c r="N185" i="1"/>
  <c r="M185" i="1"/>
  <c r="G182" i="1"/>
  <c r="D183" i="1"/>
  <c r="F183" i="1" s="1"/>
  <c r="C189" i="1"/>
  <c r="A239" i="1"/>
  <c r="Q238" i="1"/>
  <c r="H238" i="1"/>
  <c r="T269" i="1"/>
  <c r="Y237" i="1"/>
  <c r="AA238" i="1"/>
  <c r="R237" i="1"/>
  <c r="S237" i="1" s="1"/>
  <c r="L183" i="1" l="1"/>
  <c r="O183" i="1" s="1"/>
  <c r="P183" i="1" s="1"/>
  <c r="X183" i="1" s="1"/>
  <c r="B183" i="1" s="1"/>
  <c r="G183" i="1"/>
  <c r="J186" i="1"/>
  <c r="K186" i="1" s="1"/>
  <c r="N186" i="1"/>
  <c r="M186" i="1"/>
  <c r="I187" i="1"/>
  <c r="E185" i="1"/>
  <c r="U185" i="1"/>
  <c r="W185" i="1" s="1"/>
  <c r="D184" i="1"/>
  <c r="F184" i="1" s="1"/>
  <c r="R238" i="1"/>
  <c r="S238" i="1" s="1"/>
  <c r="Y238" i="1"/>
  <c r="AA239" i="1"/>
  <c r="C190" i="1"/>
  <c r="Q239" i="1"/>
  <c r="H239" i="1"/>
  <c r="A240" i="1"/>
  <c r="T270" i="1"/>
  <c r="L184" i="1" l="1"/>
  <c r="O184" i="1" s="1"/>
  <c r="P184" i="1" s="1"/>
  <c r="X184" i="1" s="1"/>
  <c r="B184" i="1" s="1"/>
  <c r="G184" i="1"/>
  <c r="J187" i="1"/>
  <c r="K187" i="1" s="1"/>
  <c r="I188" i="1"/>
  <c r="N187" i="1"/>
  <c r="D185" i="1"/>
  <c r="F185" i="1" s="1"/>
  <c r="M187" i="1"/>
  <c r="U186" i="1"/>
  <c r="W186" i="1" s="1"/>
  <c r="E186" i="1"/>
  <c r="T271" i="1"/>
  <c r="AA240" i="1"/>
  <c r="R239" i="1"/>
  <c r="S239" i="1" s="1"/>
  <c r="Y239" i="1"/>
  <c r="C191" i="1"/>
  <c r="Q240" i="1"/>
  <c r="H240" i="1"/>
  <c r="A241" i="1"/>
  <c r="G185" i="1" l="1"/>
  <c r="D186" i="1"/>
  <c r="F186" i="1" s="1"/>
  <c r="L185" i="1"/>
  <c r="O185" i="1" s="1"/>
  <c r="P185" i="1" s="1"/>
  <c r="X185" i="1" s="1"/>
  <c r="B185" i="1" s="1"/>
  <c r="M188" i="1"/>
  <c r="J188" i="1"/>
  <c r="K188" i="1" s="1"/>
  <c r="I189" i="1"/>
  <c r="N188" i="1"/>
  <c r="E187" i="1"/>
  <c r="U187" i="1"/>
  <c r="W187" i="1" s="1"/>
  <c r="R240" i="1"/>
  <c r="S240" i="1" s="1"/>
  <c r="AA241" i="1"/>
  <c r="Y240" i="1"/>
  <c r="C192" i="1"/>
  <c r="T272" i="1"/>
  <c r="Q241" i="1"/>
  <c r="H241" i="1"/>
  <c r="A242" i="1"/>
  <c r="G186" i="1" l="1"/>
  <c r="L186" i="1"/>
  <c r="O186" i="1" s="1"/>
  <c r="P186" i="1" s="1"/>
  <c r="X186" i="1" s="1"/>
  <c r="B186" i="1" s="1"/>
  <c r="M189" i="1"/>
  <c r="J189" i="1"/>
  <c r="K189" i="1" s="1"/>
  <c r="I190" i="1"/>
  <c r="N189" i="1"/>
  <c r="E188" i="1"/>
  <c r="U188" i="1"/>
  <c r="W188" i="1" s="1"/>
  <c r="D187" i="1"/>
  <c r="F187" i="1" s="1"/>
  <c r="R241" i="1"/>
  <c r="S241" i="1" s="1"/>
  <c r="AA242" i="1"/>
  <c r="Y241" i="1"/>
  <c r="Q242" i="1"/>
  <c r="A243" i="1"/>
  <c r="H242" i="1"/>
  <c r="T273" i="1"/>
  <c r="C193" i="1"/>
  <c r="G187" i="1" l="1"/>
  <c r="L187" i="1"/>
  <c r="O187" i="1" s="1"/>
  <c r="P187" i="1" s="1"/>
  <c r="X187" i="1" s="1"/>
  <c r="B187" i="1" s="1"/>
  <c r="D188" i="1"/>
  <c r="F188" i="1" s="1"/>
  <c r="N190" i="1"/>
  <c r="J190" i="1"/>
  <c r="K190" i="1" s="1"/>
  <c r="I191" i="1"/>
  <c r="E189" i="1"/>
  <c r="U189" i="1"/>
  <c r="W189" i="1" s="1"/>
  <c r="M190" i="1"/>
  <c r="C194" i="1"/>
  <c r="Q243" i="1"/>
  <c r="A244" i="1"/>
  <c r="H243" i="1"/>
  <c r="T274" i="1"/>
  <c r="AA243" i="1"/>
  <c r="R242" i="1"/>
  <c r="S242" i="1" s="1"/>
  <c r="Y242" i="1"/>
  <c r="G188" i="1" l="1"/>
  <c r="L188" i="1"/>
  <c r="O188" i="1" s="1"/>
  <c r="P188" i="1" s="1"/>
  <c r="X188" i="1" s="1"/>
  <c r="D189" i="1"/>
  <c r="F189" i="1" s="1"/>
  <c r="E190" i="1"/>
  <c r="U190" i="1"/>
  <c r="W190" i="1" s="1"/>
  <c r="M191" i="1"/>
  <c r="I192" i="1"/>
  <c r="N191" i="1"/>
  <c r="J191" i="1"/>
  <c r="K191" i="1" s="1"/>
  <c r="T275" i="1"/>
  <c r="H244" i="1"/>
  <c r="Q244" i="1"/>
  <c r="A245" i="1"/>
  <c r="Y243" i="1"/>
  <c r="AA244" i="1"/>
  <c r="R243" i="1"/>
  <c r="S243" i="1" s="1"/>
  <c r="C195" i="1"/>
  <c r="B188" i="1" l="1"/>
  <c r="G189" i="1"/>
  <c r="L189" i="1"/>
  <c r="O189" i="1" s="1"/>
  <c r="P189" i="1" s="1"/>
  <c r="X189" i="1" s="1"/>
  <c r="B189" i="1" s="1"/>
  <c r="M192" i="1"/>
  <c r="J192" i="1"/>
  <c r="K192" i="1" s="1"/>
  <c r="I193" i="1"/>
  <c r="N192" i="1"/>
  <c r="D190" i="1"/>
  <c r="F190" i="1" s="1"/>
  <c r="U191" i="1"/>
  <c r="W191" i="1" s="1"/>
  <c r="E191" i="1"/>
  <c r="A246" i="1"/>
  <c r="Q245" i="1"/>
  <c r="H245" i="1"/>
  <c r="Y244" i="1"/>
  <c r="R244" i="1"/>
  <c r="S244" i="1" s="1"/>
  <c r="AA245" i="1"/>
  <c r="T276" i="1"/>
  <c r="C196" i="1"/>
  <c r="L190" i="1" l="1"/>
  <c r="O190" i="1" s="1"/>
  <c r="P190" i="1" s="1"/>
  <c r="X190" i="1" s="1"/>
  <c r="B190" i="1" s="1"/>
  <c r="G190" i="1"/>
  <c r="D191" i="1"/>
  <c r="F191" i="1" s="1"/>
  <c r="J193" i="1"/>
  <c r="K193" i="1" s="1"/>
  <c r="M193" i="1"/>
  <c r="I194" i="1"/>
  <c r="N193" i="1"/>
  <c r="E192" i="1"/>
  <c r="U192" i="1"/>
  <c r="W192" i="1" s="1"/>
  <c r="Y245" i="1"/>
  <c r="R245" i="1"/>
  <c r="S245" i="1" s="1"/>
  <c r="AA246" i="1"/>
  <c r="T277" i="1"/>
  <c r="A247" i="1"/>
  <c r="H246" i="1"/>
  <c r="Q246" i="1"/>
  <c r="C197" i="1"/>
  <c r="I195" i="1" l="1"/>
  <c r="J194" i="1"/>
  <c r="K194" i="1" s="1"/>
  <c r="L191" i="1"/>
  <c r="O191" i="1" s="1"/>
  <c r="P191" i="1" s="1"/>
  <c r="E193" i="1"/>
  <c r="U193" i="1"/>
  <c r="W193" i="1" s="1"/>
  <c r="G191" i="1"/>
  <c r="D192" i="1"/>
  <c r="F192" i="1" s="1"/>
  <c r="Y246" i="1"/>
  <c r="R246" i="1"/>
  <c r="S246" i="1" s="1"/>
  <c r="AA247" i="1"/>
  <c r="C198" i="1"/>
  <c r="H247" i="1"/>
  <c r="Q247" i="1"/>
  <c r="A248" i="1"/>
  <c r="T278" i="1"/>
  <c r="L192" i="1" l="1"/>
  <c r="O192" i="1" s="1"/>
  <c r="P192" i="1" s="1"/>
  <c r="X192" i="1" s="1"/>
  <c r="B192" i="1" s="1"/>
  <c r="D193" i="1"/>
  <c r="F193" i="1" s="1"/>
  <c r="X191" i="1"/>
  <c r="B191" i="1" s="1"/>
  <c r="E194" i="1"/>
  <c r="U194" i="1"/>
  <c r="W194" i="1" s="1"/>
  <c r="G192" i="1"/>
  <c r="J195" i="1"/>
  <c r="K195" i="1" s="1"/>
  <c r="I196" i="1"/>
  <c r="A249" i="1"/>
  <c r="Q248" i="1"/>
  <c r="H248" i="1"/>
  <c r="C199" i="1"/>
  <c r="T279" i="1"/>
  <c r="AA248" i="1"/>
  <c r="R247" i="1"/>
  <c r="S247" i="1" s="1"/>
  <c r="Y247" i="1"/>
  <c r="G193" i="1" l="1"/>
  <c r="L193" i="1"/>
  <c r="M194" i="1" s="1"/>
  <c r="D194" i="1"/>
  <c r="F194" i="1" s="1"/>
  <c r="J196" i="1"/>
  <c r="K196" i="1" s="1"/>
  <c r="I197" i="1"/>
  <c r="U195" i="1"/>
  <c r="W195" i="1" s="1"/>
  <c r="E195" i="1"/>
  <c r="R248" i="1"/>
  <c r="S248" i="1" s="1"/>
  <c r="AA249" i="1"/>
  <c r="Y248" i="1"/>
  <c r="C200" i="1"/>
  <c r="T280" i="1"/>
  <c r="H249" i="1"/>
  <c r="Q249" i="1"/>
  <c r="A250" i="1"/>
  <c r="O193" i="1" l="1"/>
  <c r="P193" i="1" s="1"/>
  <c r="X193" i="1" s="1"/>
  <c r="B193" i="1" s="1"/>
  <c r="L194" i="1"/>
  <c r="G194" i="1"/>
  <c r="J197" i="1"/>
  <c r="K197" i="1" s="1"/>
  <c r="I198" i="1"/>
  <c r="E196" i="1"/>
  <c r="U196" i="1"/>
  <c r="W196" i="1" s="1"/>
  <c r="M195" i="1"/>
  <c r="M196" i="1" s="1"/>
  <c r="M197" i="1" s="1"/>
  <c r="N194" i="1"/>
  <c r="N195" i="1" s="1"/>
  <c r="N196" i="1" s="1"/>
  <c r="N197" i="1" s="1"/>
  <c r="D195" i="1"/>
  <c r="F195" i="1" s="1"/>
  <c r="AA250" i="1"/>
  <c r="R249" i="1"/>
  <c r="S249" i="1" s="1"/>
  <c r="Y249" i="1"/>
  <c r="T281" i="1"/>
  <c r="C201" i="1"/>
  <c r="Q250" i="1"/>
  <c r="H250" i="1"/>
  <c r="A251" i="1"/>
  <c r="N198" i="1" l="1"/>
  <c r="M198" i="1"/>
  <c r="L195" i="1"/>
  <c r="O195" i="1" s="1"/>
  <c r="P195" i="1" s="1"/>
  <c r="X195" i="1" s="1"/>
  <c r="B195" i="1" s="1"/>
  <c r="G195" i="1"/>
  <c r="O194" i="1"/>
  <c r="P194" i="1" s="1"/>
  <c r="D196" i="1"/>
  <c r="F196" i="1" s="1"/>
  <c r="J198" i="1"/>
  <c r="K198" i="1" s="1"/>
  <c r="I199" i="1"/>
  <c r="E197" i="1"/>
  <c r="U197" i="1"/>
  <c r="W197" i="1" s="1"/>
  <c r="A252" i="1"/>
  <c r="Q251" i="1"/>
  <c r="H251" i="1"/>
  <c r="C202" i="1"/>
  <c r="R250" i="1"/>
  <c r="S250" i="1" s="1"/>
  <c r="AA251" i="1"/>
  <c r="Y250" i="1"/>
  <c r="T282" i="1"/>
  <c r="L196" i="1" l="1"/>
  <c r="O196" i="1" s="1"/>
  <c r="P196" i="1" s="1"/>
  <c r="X196" i="1" s="1"/>
  <c r="B196" i="1" s="1"/>
  <c r="G196" i="1"/>
  <c r="D197" i="1"/>
  <c r="F197" i="1" s="1"/>
  <c r="J199" i="1"/>
  <c r="K199" i="1" s="1"/>
  <c r="I200" i="1"/>
  <c r="N199" i="1"/>
  <c r="M199" i="1"/>
  <c r="E198" i="1"/>
  <c r="U198" i="1"/>
  <c r="W198" i="1" s="1"/>
  <c r="X194" i="1"/>
  <c r="B194" i="1" s="1"/>
  <c r="Q252" i="1"/>
  <c r="H252" i="1"/>
  <c r="A253" i="1"/>
  <c r="AA252" i="1"/>
  <c r="Y251" i="1"/>
  <c r="R251" i="1"/>
  <c r="S251" i="1" s="1"/>
  <c r="T283" i="1"/>
  <c r="C203" i="1"/>
  <c r="M200" i="1" l="1"/>
  <c r="G197" i="1"/>
  <c r="L197" i="1"/>
  <c r="O197" i="1" s="1"/>
  <c r="P197" i="1" s="1"/>
  <c r="X197" i="1" s="1"/>
  <c r="D198" i="1"/>
  <c r="F198" i="1" s="1"/>
  <c r="N200" i="1"/>
  <c r="J200" i="1"/>
  <c r="K200" i="1" s="1"/>
  <c r="I201" i="1"/>
  <c r="E199" i="1"/>
  <c r="U199" i="1"/>
  <c r="W199" i="1" s="1"/>
  <c r="C204" i="1"/>
  <c r="R252" i="1"/>
  <c r="S252" i="1" s="1"/>
  <c r="AA253" i="1"/>
  <c r="Y252" i="1"/>
  <c r="Q253" i="1"/>
  <c r="H253" i="1"/>
  <c r="A254" i="1"/>
  <c r="T284" i="1"/>
  <c r="G198" i="1" l="1"/>
  <c r="B197" i="1"/>
  <c r="L198" i="1"/>
  <c r="O198" i="1" s="1"/>
  <c r="P198" i="1" s="1"/>
  <c r="X198" i="1" s="1"/>
  <c r="E200" i="1"/>
  <c r="U200" i="1"/>
  <c r="W200" i="1" s="1"/>
  <c r="M201" i="1"/>
  <c r="N201" i="1"/>
  <c r="J201" i="1"/>
  <c r="K201" i="1" s="1"/>
  <c r="I202" i="1"/>
  <c r="D199" i="1"/>
  <c r="F199" i="1" s="1"/>
  <c r="T285" i="1"/>
  <c r="A255" i="1"/>
  <c r="H254" i="1"/>
  <c r="Q254" i="1"/>
  <c r="Y253" i="1"/>
  <c r="R253" i="1"/>
  <c r="S253" i="1" s="1"/>
  <c r="AA254" i="1"/>
  <c r="C205" i="1"/>
  <c r="B198" i="1" l="1"/>
  <c r="G199" i="1"/>
  <c r="E201" i="1"/>
  <c r="U201" i="1"/>
  <c r="W201" i="1" s="1"/>
  <c r="M202" i="1"/>
  <c r="N202" i="1"/>
  <c r="I203" i="1"/>
  <c r="J202" i="1"/>
  <c r="K202" i="1" s="1"/>
  <c r="L199" i="1"/>
  <c r="O199" i="1" s="1"/>
  <c r="P199" i="1" s="1"/>
  <c r="X199" i="1" s="1"/>
  <c r="B199" i="1" s="1"/>
  <c r="D200" i="1"/>
  <c r="F200" i="1" s="1"/>
  <c r="H255" i="1"/>
  <c r="Q255" i="1"/>
  <c r="A256" i="1"/>
  <c r="C206" i="1"/>
  <c r="R254" i="1"/>
  <c r="S254" i="1" s="1"/>
  <c r="AA255" i="1"/>
  <c r="Y254" i="1"/>
  <c r="T286" i="1"/>
  <c r="M203" i="1" l="1"/>
  <c r="J203" i="1"/>
  <c r="K203" i="1" s="1"/>
  <c r="I204" i="1"/>
  <c r="N203" i="1"/>
  <c r="G200" i="1"/>
  <c r="E202" i="1"/>
  <c r="U202" i="1"/>
  <c r="W202" i="1" s="1"/>
  <c r="L200" i="1"/>
  <c r="O200" i="1" s="1"/>
  <c r="P200" i="1" s="1"/>
  <c r="D201" i="1"/>
  <c r="F201" i="1" s="1"/>
  <c r="Q256" i="1"/>
  <c r="H256" i="1"/>
  <c r="A257" i="1"/>
  <c r="R255" i="1"/>
  <c r="S255" i="1" s="1"/>
  <c r="AA256" i="1"/>
  <c r="Y255" i="1"/>
  <c r="C207" i="1"/>
  <c r="T287" i="1"/>
  <c r="L201" i="1" l="1"/>
  <c r="O201" i="1" s="1"/>
  <c r="P201" i="1" s="1"/>
  <c r="X201" i="1" s="1"/>
  <c r="B201" i="1" s="1"/>
  <c r="G201" i="1"/>
  <c r="X200" i="1"/>
  <c r="B200" i="1" s="1"/>
  <c r="D202" i="1"/>
  <c r="F202" i="1" s="1"/>
  <c r="N204" i="1"/>
  <c r="J204" i="1"/>
  <c r="K204" i="1" s="1"/>
  <c r="I205" i="1"/>
  <c r="E203" i="1"/>
  <c r="U203" i="1"/>
  <c r="W203" i="1" s="1"/>
  <c r="M204" i="1"/>
  <c r="R256" i="1"/>
  <c r="S256" i="1" s="1"/>
  <c r="AA257" i="1"/>
  <c r="Y256" i="1"/>
  <c r="T288" i="1"/>
  <c r="Q257" i="1"/>
  <c r="H257" i="1"/>
  <c r="A258" i="1"/>
  <c r="C208" i="1"/>
  <c r="G202" i="1" l="1"/>
  <c r="L202" i="1"/>
  <c r="O202" i="1" s="1"/>
  <c r="P202" i="1" s="1"/>
  <c r="X202" i="1" s="1"/>
  <c r="E204" i="1"/>
  <c r="U204" i="1"/>
  <c r="W204" i="1" s="1"/>
  <c r="M205" i="1"/>
  <c r="I206" i="1"/>
  <c r="N205" i="1"/>
  <c r="J205" i="1"/>
  <c r="K205" i="1" s="1"/>
  <c r="D203" i="1"/>
  <c r="F203" i="1" s="1"/>
  <c r="C209" i="1"/>
  <c r="AA258" i="1"/>
  <c r="Y257" i="1"/>
  <c r="R257" i="1"/>
  <c r="S257" i="1" s="1"/>
  <c r="T289" i="1"/>
  <c r="H258" i="1"/>
  <c r="Q258" i="1"/>
  <c r="A259" i="1"/>
  <c r="B202" i="1" l="1"/>
  <c r="M206" i="1"/>
  <c r="I207" i="1"/>
  <c r="J206" i="1"/>
  <c r="K206" i="1" s="1"/>
  <c r="N206" i="1"/>
  <c r="E205" i="1"/>
  <c r="U205" i="1"/>
  <c r="W205" i="1" s="1"/>
  <c r="G203" i="1"/>
  <c r="L203" i="1"/>
  <c r="O203" i="1" s="1"/>
  <c r="P203" i="1" s="1"/>
  <c r="X203" i="1" s="1"/>
  <c r="B203" i="1" s="1"/>
  <c r="D204" i="1"/>
  <c r="F204" i="1" s="1"/>
  <c r="R258" i="1"/>
  <c r="S258" i="1" s="1"/>
  <c r="AA259" i="1"/>
  <c r="Y258" i="1"/>
  <c r="Q259" i="1"/>
  <c r="H259" i="1"/>
  <c r="A260" i="1"/>
  <c r="T290" i="1"/>
  <c r="C210" i="1"/>
  <c r="G204" i="1" l="1"/>
  <c r="L204" i="1"/>
  <c r="O204" i="1" s="1"/>
  <c r="P204" i="1" s="1"/>
  <c r="X204" i="1" s="1"/>
  <c r="B204" i="1" s="1"/>
  <c r="D205" i="1"/>
  <c r="F205" i="1" s="1"/>
  <c r="E206" i="1"/>
  <c r="U206" i="1"/>
  <c r="W206" i="1" s="1"/>
  <c r="J207" i="1"/>
  <c r="K207" i="1" s="1"/>
  <c r="I208" i="1"/>
  <c r="N207" i="1"/>
  <c r="M207" i="1"/>
  <c r="C211" i="1"/>
  <c r="Q260" i="1"/>
  <c r="H260" i="1"/>
  <c r="A261" i="1"/>
  <c r="T291" i="1"/>
  <c r="AA260" i="1"/>
  <c r="Y259" i="1"/>
  <c r="R259" i="1"/>
  <c r="S259" i="1" s="1"/>
  <c r="E207" i="1" l="1"/>
  <c r="U207" i="1"/>
  <c r="W207" i="1" s="1"/>
  <c r="M208" i="1"/>
  <c r="N208" i="1"/>
  <c r="J208" i="1"/>
  <c r="K208" i="1" s="1"/>
  <c r="I209" i="1"/>
  <c r="D206" i="1"/>
  <c r="F206" i="1" s="1"/>
  <c r="L205" i="1"/>
  <c r="O205" i="1" s="1"/>
  <c r="P205" i="1" s="1"/>
  <c r="X205" i="1" s="1"/>
  <c r="B205" i="1" s="1"/>
  <c r="G205" i="1"/>
  <c r="Y260" i="1"/>
  <c r="R260" i="1"/>
  <c r="S260" i="1" s="1"/>
  <c r="AA261" i="1"/>
  <c r="T292" i="1"/>
  <c r="C212" i="1"/>
  <c r="Q261" i="1"/>
  <c r="H261" i="1"/>
  <c r="A262" i="1"/>
  <c r="L206" i="1" l="1"/>
  <c r="O206" i="1" s="1"/>
  <c r="P206" i="1" s="1"/>
  <c r="X206" i="1" s="1"/>
  <c r="B206" i="1" s="1"/>
  <c r="E208" i="1"/>
  <c r="U208" i="1"/>
  <c r="W208" i="1" s="1"/>
  <c r="J209" i="1"/>
  <c r="K209" i="1" s="1"/>
  <c r="I210" i="1"/>
  <c r="N209" i="1"/>
  <c r="M209" i="1"/>
  <c r="G206" i="1"/>
  <c r="D207" i="1"/>
  <c r="F207" i="1" s="1"/>
  <c r="R261" i="1"/>
  <c r="S261" i="1" s="1"/>
  <c r="AA262" i="1"/>
  <c r="Y261" i="1"/>
  <c r="T293" i="1"/>
  <c r="H262" i="1"/>
  <c r="Q262" i="1"/>
  <c r="A263" i="1"/>
  <c r="C213" i="1"/>
  <c r="M210" i="1" l="1"/>
  <c r="J210" i="1"/>
  <c r="K210" i="1" s="1"/>
  <c r="I211" i="1"/>
  <c r="N210" i="1"/>
  <c r="E209" i="1"/>
  <c r="U209" i="1"/>
  <c r="W209" i="1" s="1"/>
  <c r="G207" i="1"/>
  <c r="L207" i="1"/>
  <c r="O207" i="1" s="1"/>
  <c r="P207" i="1" s="1"/>
  <c r="X207" i="1" s="1"/>
  <c r="B207" i="1" s="1"/>
  <c r="D208" i="1"/>
  <c r="F208" i="1" s="1"/>
  <c r="C214" i="1"/>
  <c r="T294" i="1"/>
  <c r="R262" i="1"/>
  <c r="S262" i="1" s="1"/>
  <c r="AA263" i="1"/>
  <c r="Y262" i="1"/>
  <c r="H263" i="1"/>
  <c r="A264" i="1"/>
  <c r="Q263" i="1"/>
  <c r="G208" i="1" l="1"/>
  <c r="L208" i="1"/>
  <c r="O208" i="1" s="1"/>
  <c r="P208" i="1" s="1"/>
  <c r="X208" i="1" s="1"/>
  <c r="B208" i="1" s="1"/>
  <c r="D209" i="1"/>
  <c r="F209" i="1" s="1"/>
  <c r="M211" i="1"/>
  <c r="I212" i="1"/>
  <c r="N211" i="1"/>
  <c r="J211" i="1"/>
  <c r="K211" i="1" s="1"/>
  <c r="E210" i="1"/>
  <c r="U210" i="1"/>
  <c r="W210" i="1" s="1"/>
  <c r="R263" i="1"/>
  <c r="S263" i="1" s="1"/>
  <c r="AA264" i="1"/>
  <c r="Y263" i="1"/>
  <c r="T295" i="1"/>
  <c r="H264" i="1"/>
  <c r="Q264" i="1"/>
  <c r="A265" i="1"/>
  <c r="C215" i="1"/>
  <c r="L209" i="1" l="1"/>
  <c r="O209" i="1" s="1"/>
  <c r="P209" i="1" s="1"/>
  <c r="X209" i="1" s="1"/>
  <c r="B209" i="1" s="1"/>
  <c r="G209" i="1"/>
  <c r="D210" i="1"/>
  <c r="F210" i="1" s="1"/>
  <c r="E211" i="1"/>
  <c r="U211" i="1"/>
  <c r="W211" i="1" s="1"/>
  <c r="N212" i="1"/>
  <c r="J212" i="1"/>
  <c r="K212" i="1" s="1"/>
  <c r="I213" i="1"/>
  <c r="M212" i="1"/>
  <c r="T296" i="1"/>
  <c r="C216" i="1"/>
  <c r="H265" i="1"/>
  <c r="A266" i="1"/>
  <c r="Q265" i="1"/>
  <c r="R264" i="1"/>
  <c r="S264" i="1" s="1"/>
  <c r="AA265" i="1"/>
  <c r="Y264" i="1"/>
  <c r="L210" i="1" l="1"/>
  <c r="O210" i="1" s="1"/>
  <c r="P210" i="1" s="1"/>
  <c r="X210" i="1" s="1"/>
  <c r="B210" i="1" s="1"/>
  <c r="G210" i="1"/>
  <c r="M213" i="1"/>
  <c r="J213" i="1"/>
  <c r="K213" i="1" s="1"/>
  <c r="I214" i="1"/>
  <c r="N213" i="1"/>
  <c r="D211" i="1"/>
  <c r="F211" i="1" s="1"/>
  <c r="E212" i="1"/>
  <c r="U212" i="1"/>
  <c r="W212" i="1" s="1"/>
  <c r="Y265" i="1"/>
  <c r="R265" i="1"/>
  <c r="S265" i="1" s="1"/>
  <c r="AA266" i="1"/>
  <c r="C217" i="1"/>
  <c r="T297" i="1"/>
  <c r="A267" i="1"/>
  <c r="H266" i="1"/>
  <c r="Q266" i="1"/>
  <c r="L211" i="1" l="1"/>
  <c r="O211" i="1" s="1"/>
  <c r="P211" i="1" s="1"/>
  <c r="X211" i="1" s="1"/>
  <c r="B211" i="1" s="1"/>
  <c r="G211" i="1"/>
  <c r="D212" i="1"/>
  <c r="F212" i="1" s="1"/>
  <c r="J214" i="1"/>
  <c r="K214" i="1" s="1"/>
  <c r="I215" i="1"/>
  <c r="N214" i="1"/>
  <c r="E213" i="1"/>
  <c r="U213" i="1"/>
  <c r="W213" i="1" s="1"/>
  <c r="M214" i="1"/>
  <c r="R266" i="1"/>
  <c r="S266" i="1" s="1"/>
  <c r="AA267" i="1"/>
  <c r="Y266" i="1"/>
  <c r="C218" i="1"/>
  <c r="T298" i="1"/>
  <c r="A268" i="1"/>
  <c r="Q267" i="1"/>
  <c r="H267" i="1"/>
  <c r="L212" i="1" l="1"/>
  <c r="O212" i="1" s="1"/>
  <c r="P212" i="1" s="1"/>
  <c r="X212" i="1" s="1"/>
  <c r="B212" i="1" s="1"/>
  <c r="G212" i="1"/>
  <c r="M215" i="1"/>
  <c r="J215" i="1"/>
  <c r="K215" i="1" s="1"/>
  <c r="I216" i="1"/>
  <c r="N215" i="1"/>
  <c r="U214" i="1"/>
  <c r="W214" i="1" s="1"/>
  <c r="E214" i="1"/>
  <c r="D213" i="1"/>
  <c r="F213" i="1" s="1"/>
  <c r="T299" i="1"/>
  <c r="C219" i="1"/>
  <c r="Y267" i="1"/>
  <c r="R267" i="1"/>
  <c r="S267" i="1" s="1"/>
  <c r="AA268" i="1"/>
  <c r="Q268" i="1"/>
  <c r="H268" i="1"/>
  <c r="A269" i="1"/>
  <c r="L213" i="1" l="1"/>
  <c r="O213" i="1" s="1"/>
  <c r="P213" i="1" s="1"/>
  <c r="X213" i="1" s="1"/>
  <c r="B213" i="1" s="1"/>
  <c r="J216" i="1"/>
  <c r="K216" i="1" s="1"/>
  <c r="I217" i="1"/>
  <c r="N216" i="1"/>
  <c r="M216" i="1"/>
  <c r="E215" i="1"/>
  <c r="U215" i="1"/>
  <c r="W215" i="1" s="1"/>
  <c r="D214" i="1"/>
  <c r="F214" i="1" s="1"/>
  <c r="G213" i="1"/>
  <c r="C220" i="1"/>
  <c r="T300" i="1"/>
  <c r="R268" i="1"/>
  <c r="S268" i="1" s="1"/>
  <c r="AA269" i="1"/>
  <c r="Y268" i="1"/>
  <c r="Q269" i="1"/>
  <c r="H269" i="1"/>
  <c r="A270" i="1"/>
  <c r="M217" i="1" l="1"/>
  <c r="G214" i="1"/>
  <c r="L214" i="1"/>
  <c r="O214" i="1" s="1"/>
  <c r="P214" i="1" s="1"/>
  <c r="D215" i="1"/>
  <c r="F215" i="1" s="1"/>
  <c r="I218" i="1"/>
  <c r="J217" i="1"/>
  <c r="K217" i="1" s="1"/>
  <c r="N217" i="1"/>
  <c r="E216" i="1"/>
  <c r="U216" i="1"/>
  <c r="W216" i="1" s="1"/>
  <c r="H270" i="1"/>
  <c r="A271" i="1"/>
  <c r="Q270" i="1"/>
  <c r="T301" i="1"/>
  <c r="C221" i="1"/>
  <c r="R269" i="1"/>
  <c r="S269" i="1" s="1"/>
  <c r="AA270" i="1"/>
  <c r="Y269" i="1"/>
  <c r="L215" i="1" l="1"/>
  <c r="O215" i="1" s="1"/>
  <c r="P215" i="1" s="1"/>
  <c r="X215" i="1" s="1"/>
  <c r="B215" i="1" s="1"/>
  <c r="G215" i="1"/>
  <c r="D216" i="1"/>
  <c r="F216" i="1" s="1"/>
  <c r="U217" i="1"/>
  <c r="W217" i="1" s="1"/>
  <c r="E217" i="1"/>
  <c r="I219" i="1"/>
  <c r="M218" i="1"/>
  <c r="N218" i="1"/>
  <c r="J218" i="1"/>
  <c r="K218" i="1" s="1"/>
  <c r="X214" i="1"/>
  <c r="B214" i="1" s="1"/>
  <c r="C222" i="1"/>
  <c r="H271" i="1"/>
  <c r="A272" i="1"/>
  <c r="Q271" i="1"/>
  <c r="T302" i="1"/>
  <c r="R270" i="1"/>
  <c r="S270" i="1" s="1"/>
  <c r="AA271" i="1"/>
  <c r="Y270" i="1"/>
  <c r="G216" i="1" l="1"/>
  <c r="L216" i="1"/>
  <c r="O216" i="1" s="1"/>
  <c r="P216" i="1" s="1"/>
  <c r="X216" i="1" s="1"/>
  <c r="B216" i="1" s="1"/>
  <c r="M219" i="1"/>
  <c r="D217" i="1"/>
  <c r="F217" i="1" s="1"/>
  <c r="J219" i="1"/>
  <c r="K219" i="1" s="1"/>
  <c r="N219" i="1"/>
  <c r="I220" i="1"/>
  <c r="U218" i="1"/>
  <c r="W218" i="1" s="1"/>
  <c r="E218" i="1"/>
  <c r="AA272" i="1"/>
  <c r="Y271" i="1"/>
  <c r="R271" i="1"/>
  <c r="S271" i="1" s="1"/>
  <c r="H272" i="1"/>
  <c r="A273" i="1"/>
  <c r="Q272" i="1"/>
  <c r="T303" i="1"/>
  <c r="C223" i="1"/>
  <c r="L217" i="1" l="1"/>
  <c r="O217" i="1" s="1"/>
  <c r="P217" i="1" s="1"/>
  <c r="X217" i="1" s="1"/>
  <c r="B217" i="1" s="1"/>
  <c r="G217" i="1"/>
  <c r="J220" i="1"/>
  <c r="K220" i="1" s="1"/>
  <c r="I221" i="1"/>
  <c r="N220" i="1"/>
  <c r="M220" i="1"/>
  <c r="E219" i="1"/>
  <c r="U219" i="1"/>
  <c r="W219" i="1" s="1"/>
  <c r="D218" i="1"/>
  <c r="F218" i="1" s="1"/>
  <c r="C224" i="1"/>
  <c r="Y272" i="1"/>
  <c r="R272" i="1"/>
  <c r="S272" i="1" s="1"/>
  <c r="AA273" i="1"/>
  <c r="H273" i="1"/>
  <c r="A274" i="1"/>
  <c r="Q273" i="1"/>
  <c r="T304" i="1"/>
  <c r="M221" i="1" l="1"/>
  <c r="D219" i="1"/>
  <c r="F219" i="1" s="1"/>
  <c r="G218" i="1"/>
  <c r="L218" i="1"/>
  <c r="O218" i="1" s="1"/>
  <c r="P218" i="1" s="1"/>
  <c r="X218" i="1" s="1"/>
  <c r="B218" i="1" s="1"/>
  <c r="J221" i="1"/>
  <c r="K221" i="1" s="1"/>
  <c r="I222" i="1"/>
  <c r="N221" i="1"/>
  <c r="U220" i="1"/>
  <c r="W220" i="1" s="1"/>
  <c r="E220" i="1"/>
  <c r="Y273" i="1"/>
  <c r="R273" i="1"/>
  <c r="S273" i="1" s="1"/>
  <c r="AA274" i="1"/>
  <c r="C225" i="1"/>
  <c r="A275" i="1"/>
  <c r="H274" i="1"/>
  <c r="Q274" i="1"/>
  <c r="T305" i="1"/>
  <c r="G219" i="1" l="1"/>
  <c r="L219" i="1"/>
  <c r="O219" i="1" s="1"/>
  <c r="P219" i="1" s="1"/>
  <c r="X219" i="1" s="1"/>
  <c r="E221" i="1"/>
  <c r="U221" i="1"/>
  <c r="W221" i="1" s="1"/>
  <c r="D220" i="1"/>
  <c r="F220" i="1" s="1"/>
  <c r="M222" i="1"/>
  <c r="J222" i="1"/>
  <c r="K222" i="1" s="1"/>
  <c r="I223" i="1"/>
  <c r="N222" i="1"/>
  <c r="H275" i="1"/>
  <c r="Q275" i="1"/>
  <c r="A276" i="1"/>
  <c r="Y274" i="1"/>
  <c r="R274" i="1"/>
  <c r="S274" i="1" s="1"/>
  <c r="AA275" i="1"/>
  <c r="C226" i="1"/>
  <c r="T306" i="1"/>
  <c r="B219" i="1" l="1"/>
  <c r="G220" i="1"/>
  <c r="L220" i="1"/>
  <c r="O220" i="1" s="1"/>
  <c r="P220" i="1" s="1"/>
  <c r="X220" i="1" s="1"/>
  <c r="B220" i="1" s="1"/>
  <c r="J223" i="1"/>
  <c r="K223" i="1" s="1"/>
  <c r="I224" i="1"/>
  <c r="E222" i="1"/>
  <c r="U222" i="1"/>
  <c r="W222" i="1" s="1"/>
  <c r="D221" i="1"/>
  <c r="F221" i="1" s="1"/>
  <c r="T307" i="1"/>
  <c r="C227" i="1"/>
  <c r="H276" i="1"/>
  <c r="A277" i="1"/>
  <c r="Q276" i="1"/>
  <c r="Y275" i="1"/>
  <c r="R275" i="1"/>
  <c r="S275" i="1" s="1"/>
  <c r="AA276" i="1"/>
  <c r="G221" i="1" l="1"/>
  <c r="D222" i="1"/>
  <c r="F222" i="1" s="1"/>
  <c r="L221" i="1"/>
  <c r="O221" i="1" s="1"/>
  <c r="P221" i="1" s="1"/>
  <c r="X221" i="1" s="1"/>
  <c r="B221" i="1" s="1"/>
  <c r="I225" i="1"/>
  <c r="J224" i="1"/>
  <c r="K224" i="1" s="1"/>
  <c r="E223" i="1"/>
  <c r="U223" i="1"/>
  <c r="W223" i="1" s="1"/>
  <c r="T308" i="1"/>
  <c r="R276" i="1"/>
  <c r="S276" i="1" s="1"/>
  <c r="AA277" i="1"/>
  <c r="Y276" i="1"/>
  <c r="C228" i="1"/>
  <c r="Q277" i="1"/>
  <c r="H277" i="1"/>
  <c r="A278" i="1"/>
  <c r="D223" i="1" l="1"/>
  <c r="F223" i="1" s="1"/>
  <c r="J225" i="1"/>
  <c r="K225" i="1" s="1"/>
  <c r="I226" i="1"/>
  <c r="E224" i="1"/>
  <c r="U224" i="1"/>
  <c r="W224" i="1" s="1"/>
  <c r="L222" i="1"/>
  <c r="G222" i="1"/>
  <c r="T309" i="1"/>
  <c r="C229" i="1"/>
  <c r="Q278" i="1"/>
  <c r="H278" i="1"/>
  <c r="A279" i="1"/>
  <c r="Y277" i="1"/>
  <c r="AA278" i="1"/>
  <c r="R277" i="1"/>
  <c r="S277" i="1" s="1"/>
  <c r="G223" i="1" l="1"/>
  <c r="O222" i="1"/>
  <c r="P222" i="1" s="1"/>
  <c r="M223" i="1"/>
  <c r="J226" i="1"/>
  <c r="K226" i="1" s="1"/>
  <c r="I227" i="1"/>
  <c r="E225" i="1"/>
  <c r="U225" i="1"/>
  <c r="W225" i="1" s="1"/>
  <c r="D224" i="1"/>
  <c r="F224" i="1" s="1"/>
  <c r="L223" i="1"/>
  <c r="Q279" i="1"/>
  <c r="H279" i="1"/>
  <c r="A280" i="1"/>
  <c r="C230" i="1"/>
  <c r="Y278" i="1"/>
  <c r="R278" i="1"/>
  <c r="S278" i="1" s="1"/>
  <c r="AA279" i="1"/>
  <c r="T310" i="1"/>
  <c r="D225" i="1" l="1"/>
  <c r="F225" i="1" s="1"/>
  <c r="I228" i="1"/>
  <c r="J227" i="1"/>
  <c r="K227" i="1" s="1"/>
  <c r="E226" i="1"/>
  <c r="U226" i="1"/>
  <c r="W226" i="1" s="1"/>
  <c r="N223" i="1"/>
  <c r="N224" i="1" s="1"/>
  <c r="N225" i="1" s="1"/>
  <c r="N226" i="1" s="1"/>
  <c r="N227" i="1" s="1"/>
  <c r="M224" i="1"/>
  <c r="M225" i="1" s="1"/>
  <c r="M226" i="1" s="1"/>
  <c r="M227" i="1" s="1"/>
  <c r="L224" i="1"/>
  <c r="G224" i="1"/>
  <c r="X222" i="1"/>
  <c r="B222" i="1" s="1"/>
  <c r="C231" i="1"/>
  <c r="A281" i="1"/>
  <c r="Q280" i="1"/>
  <c r="H280" i="1"/>
  <c r="T311" i="1"/>
  <c r="Y279" i="1"/>
  <c r="AA280" i="1"/>
  <c r="R279" i="1"/>
  <c r="S279" i="1" s="1"/>
  <c r="L225" i="1" l="1"/>
  <c r="O225" i="1" s="1"/>
  <c r="P225" i="1" s="1"/>
  <c r="O224" i="1"/>
  <c r="P224" i="1" s="1"/>
  <c r="X224" i="1" s="1"/>
  <c r="B224" i="1" s="1"/>
  <c r="G225" i="1"/>
  <c r="D226" i="1"/>
  <c r="F226" i="1" s="1"/>
  <c r="E227" i="1"/>
  <c r="U227" i="1"/>
  <c r="W227" i="1" s="1"/>
  <c r="J228" i="1"/>
  <c r="K228" i="1" s="1"/>
  <c r="I229" i="1"/>
  <c r="N228" i="1"/>
  <c r="M228" i="1"/>
  <c r="O223" i="1"/>
  <c r="P223" i="1" s="1"/>
  <c r="X223" i="1" s="1"/>
  <c r="B223" i="1" s="1"/>
  <c r="Y280" i="1"/>
  <c r="R280" i="1"/>
  <c r="S280" i="1" s="1"/>
  <c r="AA281" i="1"/>
  <c r="C232" i="1"/>
  <c r="T312" i="1"/>
  <c r="Q281" i="1"/>
  <c r="H281" i="1"/>
  <c r="A282" i="1"/>
  <c r="G226" i="1" l="1"/>
  <c r="L226" i="1"/>
  <c r="O226" i="1" s="1"/>
  <c r="P226" i="1" s="1"/>
  <c r="X226" i="1" s="1"/>
  <c r="B226" i="1" s="1"/>
  <c r="E228" i="1"/>
  <c r="U228" i="1"/>
  <c r="W228" i="1" s="1"/>
  <c r="D227" i="1"/>
  <c r="F227" i="1" s="1"/>
  <c r="M229" i="1"/>
  <c r="J229" i="1"/>
  <c r="K229" i="1" s="1"/>
  <c r="I230" i="1"/>
  <c r="N229" i="1"/>
  <c r="X225" i="1"/>
  <c r="B225" i="1" s="1"/>
  <c r="A283" i="1"/>
  <c r="Q282" i="1"/>
  <c r="H282" i="1"/>
  <c r="T313" i="1"/>
  <c r="C233" i="1"/>
  <c r="Y281" i="1"/>
  <c r="AA282" i="1"/>
  <c r="R281" i="1"/>
  <c r="S281" i="1" s="1"/>
  <c r="L227" i="1" l="1"/>
  <c r="O227" i="1" s="1"/>
  <c r="P227" i="1" s="1"/>
  <c r="X227" i="1" s="1"/>
  <c r="B227" i="1" s="1"/>
  <c r="G227" i="1"/>
  <c r="J230" i="1"/>
  <c r="K230" i="1" s="1"/>
  <c r="I231" i="1"/>
  <c r="N230" i="1"/>
  <c r="E229" i="1"/>
  <c r="U229" i="1"/>
  <c r="W229" i="1" s="1"/>
  <c r="M230" i="1"/>
  <c r="D228" i="1"/>
  <c r="F228" i="1" s="1"/>
  <c r="T314" i="1"/>
  <c r="Y282" i="1"/>
  <c r="R282" i="1"/>
  <c r="S282" i="1" s="1"/>
  <c r="AA283" i="1"/>
  <c r="C234" i="1"/>
  <c r="A284" i="1"/>
  <c r="Q283" i="1"/>
  <c r="H283" i="1"/>
  <c r="L228" i="1" l="1"/>
  <c r="O228" i="1" s="1"/>
  <c r="P228" i="1" s="1"/>
  <c r="X228" i="1" s="1"/>
  <c r="B228" i="1" s="1"/>
  <c r="G228" i="1"/>
  <c r="D229" i="1"/>
  <c r="F229" i="1" s="1"/>
  <c r="M231" i="1"/>
  <c r="I232" i="1"/>
  <c r="N231" i="1"/>
  <c r="J231" i="1"/>
  <c r="K231" i="1" s="1"/>
  <c r="U230" i="1"/>
  <c r="W230" i="1" s="1"/>
  <c r="E230" i="1"/>
  <c r="AA284" i="1"/>
  <c r="Y283" i="1"/>
  <c r="R283" i="1"/>
  <c r="S283" i="1" s="1"/>
  <c r="C235" i="1"/>
  <c r="T315" i="1"/>
  <c r="A285" i="1"/>
  <c r="Q284" i="1"/>
  <c r="H284" i="1"/>
  <c r="L229" i="1" l="1"/>
  <c r="O229" i="1" s="1"/>
  <c r="P229" i="1" s="1"/>
  <c r="X229" i="1" s="1"/>
  <c r="B229" i="1" s="1"/>
  <c r="I233" i="1"/>
  <c r="N232" i="1"/>
  <c r="J232" i="1"/>
  <c r="K232" i="1" s="1"/>
  <c r="G229" i="1"/>
  <c r="D230" i="1"/>
  <c r="F230" i="1" s="1"/>
  <c r="U231" i="1"/>
  <c r="W231" i="1" s="1"/>
  <c r="E231" i="1"/>
  <c r="M232" i="1"/>
  <c r="Q285" i="1"/>
  <c r="H285" i="1"/>
  <c r="A286" i="1"/>
  <c r="C236" i="1"/>
  <c r="Y284" i="1"/>
  <c r="R284" i="1"/>
  <c r="S284" i="1" s="1"/>
  <c r="AA285" i="1"/>
  <c r="T316" i="1"/>
  <c r="L230" i="1" l="1"/>
  <c r="O230" i="1" s="1"/>
  <c r="P230" i="1" s="1"/>
  <c r="X230" i="1" s="1"/>
  <c r="B230" i="1" s="1"/>
  <c r="G230" i="1"/>
  <c r="E232" i="1"/>
  <c r="U232" i="1"/>
  <c r="W232" i="1" s="1"/>
  <c r="D231" i="1"/>
  <c r="F231" i="1" s="1"/>
  <c r="M233" i="1"/>
  <c r="J233" i="1"/>
  <c r="K233" i="1" s="1"/>
  <c r="I234" i="1"/>
  <c r="N233" i="1"/>
  <c r="T317" i="1"/>
  <c r="AA286" i="1"/>
  <c r="Y285" i="1"/>
  <c r="R285" i="1"/>
  <c r="S285" i="1" s="1"/>
  <c r="C237" i="1"/>
  <c r="H286" i="1"/>
  <c r="A287" i="1"/>
  <c r="Q286" i="1"/>
  <c r="L231" i="1" l="1"/>
  <c r="O231" i="1" s="1"/>
  <c r="P231" i="1" s="1"/>
  <c r="X231" i="1" s="1"/>
  <c r="B231" i="1" s="1"/>
  <c r="G231" i="1"/>
  <c r="D232" i="1"/>
  <c r="F232" i="1" s="1"/>
  <c r="J234" i="1"/>
  <c r="K234" i="1" s="1"/>
  <c r="M234" i="1"/>
  <c r="I235" i="1"/>
  <c r="N234" i="1"/>
  <c r="E233" i="1"/>
  <c r="U233" i="1"/>
  <c r="W233" i="1" s="1"/>
  <c r="Q287" i="1"/>
  <c r="H287" i="1"/>
  <c r="A288" i="1"/>
  <c r="C238" i="1"/>
  <c r="Y286" i="1"/>
  <c r="R286" i="1"/>
  <c r="S286" i="1" s="1"/>
  <c r="AA287" i="1"/>
  <c r="T318" i="1"/>
  <c r="G232" i="1" l="1"/>
  <c r="L232" i="1"/>
  <c r="O232" i="1" s="1"/>
  <c r="P232" i="1" s="1"/>
  <c r="X232" i="1" s="1"/>
  <c r="B232" i="1" s="1"/>
  <c r="E234" i="1"/>
  <c r="U234" i="1"/>
  <c r="W234" i="1" s="1"/>
  <c r="M235" i="1"/>
  <c r="I236" i="1"/>
  <c r="N235" i="1"/>
  <c r="J235" i="1"/>
  <c r="K235" i="1" s="1"/>
  <c r="D233" i="1"/>
  <c r="F233" i="1" s="1"/>
  <c r="T319" i="1"/>
  <c r="C239" i="1"/>
  <c r="A289" i="1"/>
  <c r="Q288" i="1"/>
  <c r="H288" i="1"/>
  <c r="Y287" i="1"/>
  <c r="AA288" i="1"/>
  <c r="R287" i="1"/>
  <c r="S287" i="1" s="1"/>
  <c r="G233" i="1" l="1"/>
  <c r="E235" i="1"/>
  <c r="U235" i="1"/>
  <c r="W235" i="1" s="1"/>
  <c r="M236" i="1"/>
  <c r="I237" i="1"/>
  <c r="N236" i="1"/>
  <c r="J236" i="1"/>
  <c r="K236" i="1" s="1"/>
  <c r="L233" i="1"/>
  <c r="O233" i="1" s="1"/>
  <c r="P233" i="1" s="1"/>
  <c r="X233" i="1" s="1"/>
  <c r="B233" i="1" s="1"/>
  <c r="D234" i="1"/>
  <c r="F234" i="1" s="1"/>
  <c r="Y288" i="1"/>
  <c r="R288" i="1"/>
  <c r="S288" i="1" s="1"/>
  <c r="AA289" i="1"/>
  <c r="C240" i="1"/>
  <c r="Q289" i="1"/>
  <c r="A290" i="1"/>
  <c r="H289" i="1"/>
  <c r="T320" i="1"/>
  <c r="G234" i="1" l="1"/>
  <c r="L234" i="1"/>
  <c r="O234" i="1" s="1"/>
  <c r="P234" i="1" s="1"/>
  <c r="X234" i="1" s="1"/>
  <c r="B234" i="1" s="1"/>
  <c r="E236" i="1"/>
  <c r="U236" i="1"/>
  <c r="W236" i="1" s="1"/>
  <c r="M237" i="1"/>
  <c r="J237" i="1"/>
  <c r="K237" i="1" s="1"/>
  <c r="I238" i="1"/>
  <c r="N237" i="1"/>
  <c r="D235" i="1"/>
  <c r="F235" i="1" s="1"/>
  <c r="AA290" i="1"/>
  <c r="Y289" i="1"/>
  <c r="R289" i="1"/>
  <c r="S289" i="1" s="1"/>
  <c r="A291" i="1"/>
  <c r="Q290" i="1"/>
  <c r="H290" i="1"/>
  <c r="C241" i="1"/>
  <c r="T321" i="1"/>
  <c r="L235" i="1" l="1"/>
  <c r="O235" i="1" s="1"/>
  <c r="P235" i="1" s="1"/>
  <c r="X235" i="1" s="1"/>
  <c r="B235" i="1" s="1"/>
  <c r="I239" i="1"/>
  <c r="N238" i="1"/>
  <c r="J238" i="1"/>
  <c r="K238" i="1" s="1"/>
  <c r="U237" i="1"/>
  <c r="W237" i="1" s="1"/>
  <c r="E237" i="1"/>
  <c r="M238" i="1"/>
  <c r="G235" i="1"/>
  <c r="D236" i="1"/>
  <c r="F236" i="1" s="1"/>
  <c r="Y290" i="1"/>
  <c r="R290" i="1"/>
  <c r="S290" i="1" s="1"/>
  <c r="AA291" i="1"/>
  <c r="H291" i="1"/>
  <c r="A292" i="1"/>
  <c r="Q291" i="1"/>
  <c r="T322" i="1"/>
  <c r="C242" i="1"/>
  <c r="D237" i="1" l="1"/>
  <c r="F237" i="1" s="1"/>
  <c r="U238" i="1"/>
  <c r="W238" i="1" s="1"/>
  <c r="E238" i="1"/>
  <c r="L236" i="1"/>
  <c r="O236" i="1" s="1"/>
  <c r="P236" i="1" s="1"/>
  <c r="X236" i="1" s="1"/>
  <c r="B236" i="1" s="1"/>
  <c r="G236" i="1"/>
  <c r="I240" i="1"/>
  <c r="N239" i="1"/>
  <c r="J239" i="1"/>
  <c r="K239" i="1" s="1"/>
  <c r="M239" i="1"/>
  <c r="Y291" i="1"/>
  <c r="AA292" i="1"/>
  <c r="R291" i="1"/>
  <c r="S291" i="1" s="1"/>
  <c r="Q292" i="1"/>
  <c r="H292" i="1"/>
  <c r="A293" i="1"/>
  <c r="C243" i="1"/>
  <c r="T323" i="1"/>
  <c r="L237" i="1" l="1"/>
  <c r="O237" i="1" s="1"/>
  <c r="P237" i="1" s="1"/>
  <c r="X237" i="1" s="1"/>
  <c r="B237" i="1" s="1"/>
  <c r="G237" i="1"/>
  <c r="J240" i="1"/>
  <c r="K240" i="1" s="1"/>
  <c r="I241" i="1"/>
  <c r="N240" i="1"/>
  <c r="D238" i="1"/>
  <c r="F238" i="1" s="1"/>
  <c r="U239" i="1"/>
  <c r="W239" i="1" s="1"/>
  <c r="E239" i="1"/>
  <c r="M240" i="1"/>
  <c r="Q293" i="1"/>
  <c r="H293" i="1"/>
  <c r="A294" i="1"/>
  <c r="T324" i="1"/>
  <c r="C244" i="1"/>
  <c r="R292" i="1"/>
  <c r="S292" i="1" s="1"/>
  <c r="AA293" i="1"/>
  <c r="Y292" i="1"/>
  <c r="G238" i="1" l="1"/>
  <c r="L238" i="1"/>
  <c r="O238" i="1" s="1"/>
  <c r="P238" i="1" s="1"/>
  <c r="X238" i="1" s="1"/>
  <c r="B238" i="1" s="1"/>
  <c r="D239" i="1"/>
  <c r="F239" i="1" s="1"/>
  <c r="M241" i="1"/>
  <c r="J241" i="1"/>
  <c r="K241" i="1" s="1"/>
  <c r="I242" i="1"/>
  <c r="N241" i="1"/>
  <c r="U240" i="1"/>
  <c r="W240" i="1" s="1"/>
  <c r="E240" i="1"/>
  <c r="T325" i="1"/>
  <c r="Y293" i="1"/>
  <c r="R293" i="1"/>
  <c r="S293" i="1" s="1"/>
  <c r="AA294" i="1"/>
  <c r="C245" i="1"/>
  <c r="A295" i="1"/>
  <c r="Q294" i="1"/>
  <c r="H294" i="1"/>
  <c r="L239" i="1" l="1"/>
  <c r="O239" i="1" s="1"/>
  <c r="P239" i="1" s="1"/>
  <c r="X239" i="1" s="1"/>
  <c r="B239" i="1" s="1"/>
  <c r="G239" i="1"/>
  <c r="I243" i="1"/>
  <c r="N242" i="1"/>
  <c r="M242" i="1"/>
  <c r="J242" i="1"/>
  <c r="K242" i="1" s="1"/>
  <c r="U241" i="1"/>
  <c r="W241" i="1" s="1"/>
  <c r="E241" i="1"/>
  <c r="D240" i="1"/>
  <c r="F240" i="1" s="1"/>
  <c r="Q295" i="1"/>
  <c r="H295" i="1"/>
  <c r="A296" i="1"/>
  <c r="T326" i="1"/>
  <c r="C246" i="1"/>
  <c r="Y294" i="1"/>
  <c r="R294" i="1"/>
  <c r="S294" i="1" s="1"/>
  <c r="AA295" i="1"/>
  <c r="M243" i="1" l="1"/>
  <c r="L240" i="1"/>
  <c r="O240" i="1" s="1"/>
  <c r="P240" i="1" s="1"/>
  <c r="X240" i="1" s="1"/>
  <c r="B240" i="1" s="1"/>
  <c r="D241" i="1"/>
  <c r="F241" i="1" s="1"/>
  <c r="E242" i="1"/>
  <c r="U242" i="1"/>
  <c r="W242" i="1" s="1"/>
  <c r="G240" i="1"/>
  <c r="J243" i="1"/>
  <c r="K243" i="1" s="1"/>
  <c r="I244" i="1"/>
  <c r="N243" i="1"/>
  <c r="C247" i="1"/>
  <c r="A297" i="1"/>
  <c r="H296" i="1"/>
  <c r="Q296" i="1"/>
  <c r="T327" i="1"/>
  <c r="AA296" i="1"/>
  <c r="Y295" i="1"/>
  <c r="R295" i="1"/>
  <c r="S295" i="1" s="1"/>
  <c r="G241" i="1" l="1"/>
  <c r="L241" i="1"/>
  <c r="O241" i="1" s="1"/>
  <c r="P241" i="1" s="1"/>
  <c r="X241" i="1" s="1"/>
  <c r="B241" i="1" s="1"/>
  <c r="E243" i="1"/>
  <c r="U243" i="1"/>
  <c r="W243" i="1" s="1"/>
  <c r="D242" i="1"/>
  <c r="F242" i="1" s="1"/>
  <c r="I245" i="1"/>
  <c r="J244" i="1"/>
  <c r="K244" i="1" s="1"/>
  <c r="N244" i="1"/>
  <c r="M244" i="1"/>
  <c r="T328" i="1"/>
  <c r="Q297" i="1"/>
  <c r="H297" i="1"/>
  <c r="A298" i="1"/>
  <c r="C248" i="1"/>
  <c r="Y296" i="1"/>
  <c r="R296" i="1"/>
  <c r="S296" i="1" s="1"/>
  <c r="AA297" i="1"/>
  <c r="G242" i="1" l="1"/>
  <c r="J245" i="1"/>
  <c r="K245" i="1" s="1"/>
  <c r="I246" i="1"/>
  <c r="N245" i="1"/>
  <c r="L242" i="1"/>
  <c r="O242" i="1" s="1"/>
  <c r="P242" i="1" s="1"/>
  <c r="E244" i="1"/>
  <c r="U244" i="1"/>
  <c r="W244" i="1" s="1"/>
  <c r="M245" i="1"/>
  <c r="D243" i="1"/>
  <c r="F243" i="1" s="1"/>
  <c r="AA298" i="1"/>
  <c r="Y297" i="1"/>
  <c r="R297" i="1"/>
  <c r="S297" i="1" s="1"/>
  <c r="H298" i="1"/>
  <c r="Q298" i="1"/>
  <c r="A299" i="1"/>
  <c r="T329" i="1"/>
  <c r="C249" i="1"/>
  <c r="L243" i="1" l="1"/>
  <c r="O243" i="1" s="1"/>
  <c r="P243" i="1" s="1"/>
  <c r="X243" i="1" s="1"/>
  <c r="B243" i="1" s="1"/>
  <c r="X242" i="1"/>
  <c r="B242" i="1" s="1"/>
  <c r="D244" i="1"/>
  <c r="F244" i="1" s="1"/>
  <c r="G243" i="1"/>
  <c r="J246" i="1"/>
  <c r="K246" i="1" s="1"/>
  <c r="M246" i="1"/>
  <c r="I247" i="1"/>
  <c r="N246" i="1"/>
  <c r="E245" i="1"/>
  <c r="U245" i="1"/>
  <c r="W245" i="1" s="1"/>
  <c r="C250" i="1"/>
  <c r="Q299" i="1"/>
  <c r="H299" i="1"/>
  <c r="A300" i="1"/>
  <c r="Y298" i="1"/>
  <c r="R298" i="1"/>
  <c r="S298" i="1" s="1"/>
  <c r="AA299" i="1"/>
  <c r="T330" i="1"/>
  <c r="L244" i="1" l="1"/>
  <c r="O244" i="1" s="1"/>
  <c r="P244" i="1" s="1"/>
  <c r="X244" i="1" s="1"/>
  <c r="B244" i="1" s="1"/>
  <c r="M247" i="1"/>
  <c r="G244" i="1"/>
  <c r="D245" i="1"/>
  <c r="F245" i="1" s="1"/>
  <c r="E246" i="1"/>
  <c r="U246" i="1"/>
  <c r="W246" i="1" s="1"/>
  <c r="I248" i="1"/>
  <c r="N247" i="1"/>
  <c r="J247" i="1"/>
  <c r="K247" i="1" s="1"/>
  <c r="T331" i="1"/>
  <c r="A301" i="1"/>
  <c r="Q300" i="1"/>
  <c r="H300" i="1"/>
  <c r="Y299" i="1"/>
  <c r="AA300" i="1"/>
  <c r="R299" i="1"/>
  <c r="S299" i="1" s="1"/>
  <c r="C251" i="1"/>
  <c r="G245" i="1" l="1"/>
  <c r="L245" i="1"/>
  <c r="O245" i="1" s="1"/>
  <c r="P245" i="1" s="1"/>
  <c r="X245" i="1" s="1"/>
  <c r="B245" i="1" s="1"/>
  <c r="D246" i="1"/>
  <c r="F246" i="1" s="1"/>
  <c r="M248" i="1"/>
  <c r="J248" i="1"/>
  <c r="K248" i="1" s="1"/>
  <c r="I249" i="1"/>
  <c r="N248" i="1"/>
  <c r="U247" i="1"/>
  <c r="W247" i="1" s="1"/>
  <c r="E247" i="1"/>
  <c r="C252" i="1"/>
  <c r="Y300" i="1"/>
  <c r="R300" i="1"/>
  <c r="S300" i="1" s="1"/>
  <c r="AA301" i="1"/>
  <c r="T332" i="1"/>
  <c r="A302" i="1"/>
  <c r="Q301" i="1"/>
  <c r="H301" i="1"/>
  <c r="L246" i="1" l="1"/>
  <c r="O246" i="1" s="1"/>
  <c r="P246" i="1" s="1"/>
  <c r="X246" i="1" s="1"/>
  <c r="B246" i="1" s="1"/>
  <c r="G246" i="1"/>
  <c r="U248" i="1"/>
  <c r="W248" i="1" s="1"/>
  <c r="E248" i="1"/>
  <c r="J249" i="1"/>
  <c r="K249" i="1" s="1"/>
  <c r="M249" i="1"/>
  <c r="I250" i="1"/>
  <c r="N249" i="1"/>
  <c r="D247" i="1"/>
  <c r="F247" i="1" s="1"/>
  <c r="C253" i="1"/>
  <c r="Y301" i="1"/>
  <c r="R301" i="1"/>
  <c r="S301" i="1" s="1"/>
  <c r="AA302" i="1"/>
  <c r="Q302" i="1"/>
  <c r="H302" i="1"/>
  <c r="A303" i="1"/>
  <c r="T333" i="1"/>
  <c r="L247" i="1" l="1"/>
  <c r="O247" i="1" s="1"/>
  <c r="P247" i="1" s="1"/>
  <c r="X247" i="1" s="1"/>
  <c r="B247" i="1" s="1"/>
  <c r="N250" i="1"/>
  <c r="J250" i="1"/>
  <c r="K250" i="1" s="1"/>
  <c r="I251" i="1"/>
  <c r="M250" i="1"/>
  <c r="E249" i="1"/>
  <c r="U249" i="1"/>
  <c r="W249" i="1" s="1"/>
  <c r="D248" i="1"/>
  <c r="F248" i="1" s="1"/>
  <c r="G247" i="1"/>
  <c r="T334" i="1"/>
  <c r="Q303" i="1"/>
  <c r="A304" i="1"/>
  <c r="H303" i="1"/>
  <c r="Y302" i="1"/>
  <c r="AA303" i="1"/>
  <c r="R302" i="1"/>
  <c r="S302" i="1" s="1"/>
  <c r="C254" i="1"/>
  <c r="D249" i="1" l="1"/>
  <c r="F249" i="1" s="1"/>
  <c r="M251" i="1"/>
  <c r="N251" i="1"/>
  <c r="J251" i="1"/>
  <c r="K251" i="1" s="1"/>
  <c r="I252" i="1"/>
  <c r="E250" i="1"/>
  <c r="U250" i="1"/>
  <c r="W250" i="1" s="1"/>
  <c r="G248" i="1"/>
  <c r="L248" i="1"/>
  <c r="O248" i="1" s="1"/>
  <c r="P248" i="1" s="1"/>
  <c r="X248" i="1" s="1"/>
  <c r="B248" i="1" s="1"/>
  <c r="T335" i="1"/>
  <c r="C255" i="1"/>
  <c r="H304" i="1"/>
  <c r="Q304" i="1"/>
  <c r="A305" i="1"/>
  <c r="R303" i="1"/>
  <c r="S303" i="1" s="1"/>
  <c r="AA304" i="1"/>
  <c r="Y303" i="1"/>
  <c r="L249" i="1" l="1"/>
  <c r="O249" i="1" s="1"/>
  <c r="P249" i="1" s="1"/>
  <c r="X249" i="1" s="1"/>
  <c r="B249" i="1" s="1"/>
  <c r="G249" i="1"/>
  <c r="D250" i="1"/>
  <c r="F250" i="1" s="1"/>
  <c r="E251" i="1"/>
  <c r="U251" i="1"/>
  <c r="W251" i="1" s="1"/>
  <c r="M252" i="1"/>
  <c r="I253" i="1"/>
  <c r="J252" i="1"/>
  <c r="K252" i="1" s="1"/>
  <c r="N252" i="1"/>
  <c r="T336" i="1"/>
  <c r="H305" i="1"/>
  <c r="A306" i="1"/>
  <c r="Q305" i="1"/>
  <c r="Y304" i="1"/>
  <c r="R304" i="1"/>
  <c r="S304" i="1" s="1"/>
  <c r="AA305" i="1"/>
  <c r="C256" i="1"/>
  <c r="L250" i="1" l="1"/>
  <c r="O250" i="1" s="1"/>
  <c r="P250" i="1" s="1"/>
  <c r="X250" i="1" s="1"/>
  <c r="B250" i="1" s="1"/>
  <c r="G250" i="1"/>
  <c r="E252" i="1"/>
  <c r="U252" i="1"/>
  <c r="W252" i="1" s="1"/>
  <c r="M253" i="1"/>
  <c r="J253" i="1"/>
  <c r="K253" i="1" s="1"/>
  <c r="N253" i="1"/>
  <c r="I254" i="1"/>
  <c r="D251" i="1"/>
  <c r="F251" i="1" s="1"/>
  <c r="Y305" i="1"/>
  <c r="R305" i="1"/>
  <c r="S305" i="1" s="1"/>
  <c r="AA306" i="1"/>
  <c r="T337" i="1"/>
  <c r="C257" i="1"/>
  <c r="H306" i="1"/>
  <c r="Q306" i="1"/>
  <c r="A307" i="1"/>
  <c r="L251" i="1" l="1"/>
  <c r="O251" i="1" s="1"/>
  <c r="P251" i="1" s="1"/>
  <c r="X251" i="1" s="1"/>
  <c r="B251" i="1" s="1"/>
  <c r="I255" i="1"/>
  <c r="J254" i="1"/>
  <c r="K254" i="1" s="1"/>
  <c r="U253" i="1"/>
  <c r="W253" i="1" s="1"/>
  <c r="E253" i="1"/>
  <c r="G251" i="1"/>
  <c r="D252" i="1"/>
  <c r="F252" i="1" s="1"/>
  <c r="Y306" i="1"/>
  <c r="AA307" i="1"/>
  <c r="R306" i="1"/>
  <c r="S306" i="1" s="1"/>
  <c r="T338" i="1"/>
  <c r="Q307" i="1"/>
  <c r="H307" i="1"/>
  <c r="A308" i="1"/>
  <c r="C258" i="1"/>
  <c r="L252" i="1" l="1"/>
  <c r="O252" i="1" s="1"/>
  <c r="P252" i="1" s="1"/>
  <c r="X252" i="1" s="1"/>
  <c r="B252" i="1" s="1"/>
  <c r="G252" i="1"/>
  <c r="D253" i="1"/>
  <c r="F253" i="1" s="1"/>
  <c r="E254" i="1"/>
  <c r="U254" i="1"/>
  <c r="W254" i="1" s="1"/>
  <c r="I256" i="1"/>
  <c r="J255" i="1"/>
  <c r="K255" i="1" s="1"/>
  <c r="H308" i="1"/>
  <c r="Q308" i="1"/>
  <c r="A309" i="1"/>
  <c r="C259" i="1"/>
  <c r="Y307" i="1"/>
  <c r="AA308" i="1"/>
  <c r="R307" i="1"/>
  <c r="S307" i="1" s="1"/>
  <c r="T339" i="1"/>
  <c r="G253" i="1" l="1"/>
  <c r="L253" i="1"/>
  <c r="O253" i="1" s="1"/>
  <c r="P253" i="1" s="1"/>
  <c r="X253" i="1" s="1"/>
  <c r="B253" i="1" s="1"/>
  <c r="D254" i="1"/>
  <c r="F254" i="1" s="1"/>
  <c r="U255" i="1"/>
  <c r="W255" i="1" s="1"/>
  <c r="E255" i="1"/>
  <c r="J256" i="1"/>
  <c r="K256" i="1" s="1"/>
  <c r="I257" i="1"/>
  <c r="C260" i="1"/>
  <c r="H309" i="1"/>
  <c r="A310" i="1"/>
  <c r="Q309" i="1"/>
  <c r="T340" i="1"/>
  <c r="Y308" i="1"/>
  <c r="AA309" i="1"/>
  <c r="R308" i="1"/>
  <c r="S308" i="1" s="1"/>
  <c r="M254" i="1" l="1"/>
  <c r="N254" i="1" s="1"/>
  <c r="N255" i="1" s="1"/>
  <c r="N256" i="1" s="1"/>
  <c r="N257" i="1" s="1"/>
  <c r="G254" i="1"/>
  <c r="L254" i="1"/>
  <c r="D255" i="1"/>
  <c r="F255" i="1" s="1"/>
  <c r="E256" i="1"/>
  <c r="U256" i="1"/>
  <c r="W256" i="1" s="1"/>
  <c r="J257" i="1"/>
  <c r="K257" i="1" s="1"/>
  <c r="I258" i="1"/>
  <c r="Y309" i="1"/>
  <c r="R309" i="1"/>
  <c r="S309" i="1" s="1"/>
  <c r="AA310" i="1"/>
  <c r="T341" i="1"/>
  <c r="H310" i="1"/>
  <c r="Q310" i="1"/>
  <c r="A311" i="1"/>
  <c r="C261" i="1"/>
  <c r="M255" i="1" l="1"/>
  <c r="M256" i="1" s="1"/>
  <c r="M257" i="1" s="1"/>
  <c r="M258" i="1" s="1"/>
  <c r="L255" i="1"/>
  <c r="O255" i="1" s="1"/>
  <c r="P255" i="1" s="1"/>
  <c r="X255" i="1" s="1"/>
  <c r="B255" i="1" s="1"/>
  <c r="G255" i="1"/>
  <c r="O254" i="1"/>
  <c r="P254" i="1" s="1"/>
  <c r="D256" i="1"/>
  <c r="F256" i="1" s="1"/>
  <c r="N258" i="1"/>
  <c r="I259" i="1"/>
  <c r="J258" i="1"/>
  <c r="K258" i="1" s="1"/>
  <c r="E257" i="1"/>
  <c r="U257" i="1"/>
  <c r="W257" i="1" s="1"/>
  <c r="Y310" i="1"/>
  <c r="R310" i="1"/>
  <c r="S310" i="1" s="1"/>
  <c r="AA311" i="1"/>
  <c r="T342" i="1"/>
  <c r="C262" i="1"/>
  <c r="Q311" i="1"/>
  <c r="H311" i="1"/>
  <c r="A312" i="1"/>
  <c r="G256" i="1" l="1"/>
  <c r="L256" i="1"/>
  <c r="O256" i="1" s="1"/>
  <c r="P256" i="1" s="1"/>
  <c r="X256" i="1" s="1"/>
  <c r="B256" i="1" s="1"/>
  <c r="E258" i="1"/>
  <c r="U258" i="1"/>
  <c r="W258" i="1" s="1"/>
  <c r="M259" i="1"/>
  <c r="J259" i="1"/>
  <c r="K259" i="1" s="1"/>
  <c r="I260" i="1"/>
  <c r="N259" i="1"/>
  <c r="D257" i="1"/>
  <c r="F257" i="1" s="1"/>
  <c r="X254" i="1"/>
  <c r="B254" i="1" s="1"/>
  <c r="C263" i="1"/>
  <c r="T343" i="1"/>
  <c r="R311" i="1"/>
  <c r="S311" i="1" s="1"/>
  <c r="AA312" i="1"/>
  <c r="Y311" i="1"/>
  <c r="H312" i="1"/>
  <c r="A313" i="1"/>
  <c r="Q312" i="1"/>
  <c r="L257" i="1" l="1"/>
  <c r="O257" i="1" s="1"/>
  <c r="P257" i="1" s="1"/>
  <c r="X257" i="1" s="1"/>
  <c r="B257" i="1" s="1"/>
  <c r="J260" i="1"/>
  <c r="K260" i="1" s="1"/>
  <c r="N260" i="1"/>
  <c r="I261" i="1"/>
  <c r="M260" i="1"/>
  <c r="E259" i="1"/>
  <c r="U259" i="1"/>
  <c r="W259" i="1" s="1"/>
  <c r="G257" i="1"/>
  <c r="D258" i="1"/>
  <c r="F258" i="1" s="1"/>
  <c r="Y312" i="1"/>
  <c r="AA313" i="1"/>
  <c r="R312" i="1"/>
  <c r="S312" i="1" s="1"/>
  <c r="T344" i="1"/>
  <c r="Q313" i="1"/>
  <c r="H313" i="1"/>
  <c r="A314" i="1"/>
  <c r="C264" i="1"/>
  <c r="M261" i="1" l="1"/>
  <c r="L258" i="1"/>
  <c r="O258" i="1" s="1"/>
  <c r="P258" i="1" s="1"/>
  <c r="X258" i="1" s="1"/>
  <c r="B258" i="1" s="1"/>
  <c r="D259" i="1"/>
  <c r="F259" i="1" s="1"/>
  <c r="J261" i="1"/>
  <c r="K261" i="1" s="1"/>
  <c r="I262" i="1"/>
  <c r="N261" i="1"/>
  <c r="G258" i="1"/>
  <c r="E260" i="1"/>
  <c r="U260" i="1"/>
  <c r="W260" i="1" s="1"/>
  <c r="C265" i="1"/>
  <c r="R313" i="1"/>
  <c r="S313" i="1" s="1"/>
  <c r="AA314" i="1"/>
  <c r="Y313" i="1"/>
  <c r="T345" i="1"/>
  <c r="H314" i="1"/>
  <c r="Q314" i="1"/>
  <c r="A315" i="1"/>
  <c r="L259" i="1" l="1"/>
  <c r="O259" i="1" s="1"/>
  <c r="P259" i="1" s="1"/>
  <c r="X259" i="1" s="1"/>
  <c r="B259" i="1" s="1"/>
  <c r="G259" i="1"/>
  <c r="U261" i="1"/>
  <c r="W261" i="1" s="1"/>
  <c r="E261" i="1"/>
  <c r="D260" i="1"/>
  <c r="F260" i="1" s="1"/>
  <c r="N262" i="1"/>
  <c r="J262" i="1"/>
  <c r="K262" i="1" s="1"/>
  <c r="M262" i="1"/>
  <c r="I263" i="1"/>
  <c r="Q315" i="1"/>
  <c r="H315" i="1"/>
  <c r="A316" i="1"/>
  <c r="T346" i="1"/>
  <c r="Y314" i="1"/>
  <c r="R314" i="1"/>
  <c r="S314" i="1" s="1"/>
  <c r="AA315" i="1"/>
  <c r="C266" i="1"/>
  <c r="M263" i="1" l="1"/>
  <c r="G260" i="1"/>
  <c r="L260" i="1"/>
  <c r="O260" i="1" s="1"/>
  <c r="P260" i="1" s="1"/>
  <c r="X260" i="1" s="1"/>
  <c r="B260" i="1" s="1"/>
  <c r="D261" i="1"/>
  <c r="F261" i="1" s="1"/>
  <c r="E262" i="1"/>
  <c r="U262" i="1"/>
  <c r="W262" i="1" s="1"/>
  <c r="N263" i="1"/>
  <c r="J263" i="1"/>
  <c r="K263" i="1" s="1"/>
  <c r="I264" i="1"/>
  <c r="Q316" i="1"/>
  <c r="H316" i="1"/>
  <c r="A317" i="1"/>
  <c r="C267" i="1"/>
  <c r="T347" i="1"/>
  <c r="AA316" i="1"/>
  <c r="Y315" i="1"/>
  <c r="R315" i="1"/>
  <c r="S315" i="1" s="1"/>
  <c r="G261" i="1" l="1"/>
  <c r="L261" i="1"/>
  <c r="O261" i="1" s="1"/>
  <c r="P261" i="1" s="1"/>
  <c r="X261" i="1" s="1"/>
  <c r="B261" i="1" s="1"/>
  <c r="M264" i="1"/>
  <c r="I265" i="1"/>
  <c r="N264" i="1"/>
  <c r="J264" i="1"/>
  <c r="K264" i="1" s="1"/>
  <c r="D262" i="1"/>
  <c r="F262" i="1" s="1"/>
  <c r="U263" i="1"/>
  <c r="W263" i="1" s="1"/>
  <c r="E263" i="1"/>
  <c r="Y316" i="1"/>
  <c r="R316" i="1"/>
  <c r="S316" i="1" s="1"/>
  <c r="AA317" i="1"/>
  <c r="Q317" i="1"/>
  <c r="H317" i="1"/>
  <c r="A318" i="1"/>
  <c r="C268" i="1"/>
  <c r="T348" i="1"/>
  <c r="L262" i="1" l="1"/>
  <c r="O262" i="1" s="1"/>
  <c r="P262" i="1" s="1"/>
  <c r="X262" i="1" s="1"/>
  <c r="B262" i="1" s="1"/>
  <c r="G262" i="1"/>
  <c r="E264" i="1"/>
  <c r="U264" i="1"/>
  <c r="W264" i="1" s="1"/>
  <c r="M265" i="1"/>
  <c r="J265" i="1"/>
  <c r="K265" i="1" s="1"/>
  <c r="I266" i="1"/>
  <c r="N265" i="1"/>
  <c r="D263" i="1"/>
  <c r="F263" i="1" s="1"/>
  <c r="Q318" i="1"/>
  <c r="H318" i="1"/>
  <c r="A319" i="1"/>
  <c r="T349" i="1"/>
  <c r="C269" i="1"/>
  <c r="Y317" i="1"/>
  <c r="AA318" i="1"/>
  <c r="R317" i="1"/>
  <c r="S317" i="1" s="1"/>
  <c r="G263" i="1" l="1"/>
  <c r="L263" i="1"/>
  <c r="O263" i="1" s="1"/>
  <c r="P263" i="1" s="1"/>
  <c r="X263" i="1" s="1"/>
  <c r="B263" i="1" s="1"/>
  <c r="M266" i="1"/>
  <c r="I267" i="1"/>
  <c r="J266" i="1"/>
  <c r="K266" i="1" s="1"/>
  <c r="N266" i="1"/>
  <c r="E265" i="1"/>
  <c r="U265" i="1"/>
  <c r="W265" i="1" s="1"/>
  <c r="D264" i="1"/>
  <c r="F264" i="1" s="1"/>
  <c r="C270" i="1"/>
  <c r="T350" i="1"/>
  <c r="Y318" i="1"/>
  <c r="R318" i="1"/>
  <c r="S318" i="1" s="1"/>
  <c r="AA319" i="1"/>
  <c r="Q319" i="1"/>
  <c r="H319" i="1"/>
  <c r="A320" i="1"/>
  <c r="G264" i="1" l="1"/>
  <c r="L264" i="1"/>
  <c r="O264" i="1" s="1"/>
  <c r="P264" i="1" s="1"/>
  <c r="X264" i="1" s="1"/>
  <c r="B264" i="1" s="1"/>
  <c r="D265" i="1"/>
  <c r="F265" i="1" s="1"/>
  <c r="E266" i="1"/>
  <c r="U266" i="1"/>
  <c r="W266" i="1" s="1"/>
  <c r="J267" i="1"/>
  <c r="K267" i="1" s="1"/>
  <c r="I268" i="1"/>
  <c r="N267" i="1"/>
  <c r="M267" i="1"/>
  <c r="Y319" i="1"/>
  <c r="AA320" i="1"/>
  <c r="R319" i="1"/>
  <c r="S319" i="1" s="1"/>
  <c r="C271" i="1"/>
  <c r="A321" i="1"/>
  <c r="H320" i="1"/>
  <c r="Q320" i="1"/>
  <c r="T351" i="1"/>
  <c r="L265" i="1" l="1"/>
  <c r="O265" i="1" s="1"/>
  <c r="P265" i="1" s="1"/>
  <c r="X265" i="1" s="1"/>
  <c r="G265" i="1"/>
  <c r="E267" i="1"/>
  <c r="U267" i="1"/>
  <c r="W267" i="1" s="1"/>
  <c r="D266" i="1"/>
  <c r="F266" i="1" s="1"/>
  <c r="J268" i="1"/>
  <c r="K268" i="1" s="1"/>
  <c r="I269" i="1"/>
  <c r="N268" i="1"/>
  <c r="M268" i="1"/>
  <c r="C272" i="1"/>
  <c r="T352" i="1"/>
  <c r="Q321" i="1"/>
  <c r="H321" i="1"/>
  <c r="A322" i="1"/>
  <c r="Y320" i="1"/>
  <c r="R320" i="1"/>
  <c r="S320" i="1" s="1"/>
  <c r="AA321" i="1"/>
  <c r="B265" i="1" l="1"/>
  <c r="E268" i="1"/>
  <c r="U268" i="1"/>
  <c r="W268" i="1" s="1"/>
  <c r="L266" i="1"/>
  <c r="O266" i="1" s="1"/>
  <c r="P266" i="1" s="1"/>
  <c r="X266" i="1" s="1"/>
  <c r="B266" i="1" s="1"/>
  <c r="M269" i="1"/>
  <c r="J269" i="1"/>
  <c r="K269" i="1" s="1"/>
  <c r="I270" i="1"/>
  <c r="N269" i="1"/>
  <c r="G266" i="1"/>
  <c r="D267" i="1"/>
  <c r="F267" i="1" s="1"/>
  <c r="Y321" i="1"/>
  <c r="AA322" i="1"/>
  <c r="R321" i="1"/>
  <c r="S321" i="1" s="1"/>
  <c r="C273" i="1"/>
  <c r="A323" i="1"/>
  <c r="H322" i="1"/>
  <c r="Q322" i="1"/>
  <c r="T353" i="1"/>
  <c r="L267" i="1" l="1"/>
  <c r="O267" i="1" s="1"/>
  <c r="P267" i="1" s="1"/>
  <c r="X267" i="1" s="1"/>
  <c r="B267" i="1" s="1"/>
  <c r="G267" i="1"/>
  <c r="I271" i="1"/>
  <c r="N270" i="1"/>
  <c r="M270" i="1"/>
  <c r="J270" i="1"/>
  <c r="K270" i="1" s="1"/>
  <c r="U269" i="1"/>
  <c r="W269" i="1" s="1"/>
  <c r="E269" i="1"/>
  <c r="D268" i="1"/>
  <c r="F268" i="1" s="1"/>
  <c r="T354" i="1"/>
  <c r="Q323" i="1"/>
  <c r="H323" i="1"/>
  <c r="A324" i="1"/>
  <c r="Y322" i="1"/>
  <c r="R322" i="1"/>
  <c r="S322" i="1" s="1"/>
  <c r="AA323" i="1"/>
  <c r="C274" i="1"/>
  <c r="M271" i="1" l="1"/>
  <c r="G268" i="1"/>
  <c r="L268" i="1"/>
  <c r="O268" i="1" s="1"/>
  <c r="P268" i="1" s="1"/>
  <c r="X268" i="1" s="1"/>
  <c r="E270" i="1"/>
  <c r="U270" i="1"/>
  <c r="W270" i="1" s="1"/>
  <c r="D269" i="1"/>
  <c r="F269" i="1" s="1"/>
  <c r="J271" i="1"/>
  <c r="K271" i="1" s="1"/>
  <c r="I272" i="1"/>
  <c r="N271" i="1"/>
  <c r="Y323" i="1"/>
  <c r="AA324" i="1"/>
  <c r="R323" i="1"/>
  <c r="S323" i="1" s="1"/>
  <c r="Q324" i="1"/>
  <c r="A325" i="1"/>
  <c r="H324" i="1"/>
  <c r="C275" i="1"/>
  <c r="T355" i="1"/>
  <c r="G269" i="1" l="1"/>
  <c r="L269" i="1"/>
  <c r="O269" i="1" s="1"/>
  <c r="P269" i="1" s="1"/>
  <c r="X269" i="1" s="1"/>
  <c r="B269" i="1" s="1"/>
  <c r="B268" i="1"/>
  <c r="M272" i="1"/>
  <c r="I273" i="1"/>
  <c r="N272" i="1"/>
  <c r="J272" i="1"/>
  <c r="K272" i="1" s="1"/>
  <c r="U271" i="1"/>
  <c r="W271" i="1" s="1"/>
  <c r="E271" i="1"/>
  <c r="D270" i="1"/>
  <c r="F270" i="1" s="1"/>
  <c r="Q325" i="1"/>
  <c r="H325" i="1"/>
  <c r="A326" i="1"/>
  <c r="T356" i="1"/>
  <c r="C276" i="1"/>
  <c r="R324" i="1"/>
  <c r="S324" i="1" s="1"/>
  <c r="AA325" i="1"/>
  <c r="Y324" i="1"/>
  <c r="U272" i="1" l="1"/>
  <c r="W272" i="1" s="1"/>
  <c r="E272" i="1"/>
  <c r="J273" i="1"/>
  <c r="K273" i="1" s="1"/>
  <c r="I274" i="1"/>
  <c r="M273" i="1"/>
  <c r="N273" i="1"/>
  <c r="G270" i="1"/>
  <c r="D271" i="1"/>
  <c r="F271" i="1" s="1"/>
  <c r="L270" i="1"/>
  <c r="O270" i="1" s="1"/>
  <c r="P270" i="1" s="1"/>
  <c r="X270" i="1" s="1"/>
  <c r="B270" i="1" s="1"/>
  <c r="T357" i="1"/>
  <c r="Y325" i="1"/>
  <c r="R325" i="1"/>
  <c r="S325" i="1" s="1"/>
  <c r="AA326" i="1"/>
  <c r="C277" i="1"/>
  <c r="Q326" i="1"/>
  <c r="H326" i="1"/>
  <c r="A327" i="1"/>
  <c r="M274" i="1" l="1"/>
  <c r="N274" i="1"/>
  <c r="J274" i="1"/>
  <c r="K274" i="1" s="1"/>
  <c r="I275" i="1"/>
  <c r="E273" i="1"/>
  <c r="U273" i="1"/>
  <c r="W273" i="1" s="1"/>
  <c r="L271" i="1"/>
  <c r="O271" i="1" s="1"/>
  <c r="P271" i="1" s="1"/>
  <c r="D272" i="1"/>
  <c r="F272" i="1" s="1"/>
  <c r="G271" i="1"/>
  <c r="Y326" i="1"/>
  <c r="R326" i="1"/>
  <c r="S326" i="1" s="1"/>
  <c r="AA327" i="1"/>
  <c r="C278" i="1"/>
  <c r="A328" i="1"/>
  <c r="Q327" i="1"/>
  <c r="H327" i="1"/>
  <c r="T358" i="1"/>
  <c r="G272" i="1" l="1"/>
  <c r="X271" i="1"/>
  <c r="B271" i="1" s="1"/>
  <c r="D273" i="1"/>
  <c r="F273" i="1" s="1"/>
  <c r="N275" i="1"/>
  <c r="J275" i="1"/>
  <c r="K275" i="1" s="1"/>
  <c r="M275" i="1"/>
  <c r="I276" i="1"/>
  <c r="U274" i="1"/>
  <c r="W274" i="1" s="1"/>
  <c r="E274" i="1"/>
  <c r="L272" i="1"/>
  <c r="O272" i="1" s="1"/>
  <c r="P272" i="1" s="1"/>
  <c r="X272" i="1" s="1"/>
  <c r="B272" i="1" s="1"/>
  <c r="Q328" i="1"/>
  <c r="H328" i="1"/>
  <c r="A329" i="1"/>
  <c r="C279" i="1"/>
  <c r="T359" i="1"/>
  <c r="Y327" i="1"/>
  <c r="R327" i="1"/>
  <c r="S327" i="1" s="1"/>
  <c r="AA328" i="1"/>
  <c r="G273" i="1" l="1"/>
  <c r="L273" i="1"/>
  <c r="O273" i="1" s="1"/>
  <c r="P273" i="1" s="1"/>
  <c r="X273" i="1" s="1"/>
  <c r="B273" i="1" s="1"/>
  <c r="U275" i="1"/>
  <c r="W275" i="1" s="1"/>
  <c r="E275" i="1"/>
  <c r="D274" i="1"/>
  <c r="F274" i="1" s="1"/>
  <c r="J276" i="1"/>
  <c r="K276" i="1" s="1"/>
  <c r="I277" i="1"/>
  <c r="N276" i="1"/>
  <c r="M276" i="1"/>
  <c r="Y328" i="1"/>
  <c r="R328" i="1"/>
  <c r="S328" i="1" s="1"/>
  <c r="AA329" i="1"/>
  <c r="T360" i="1"/>
  <c r="C280" i="1"/>
  <c r="Q329" i="1"/>
  <c r="A330" i="1"/>
  <c r="H329" i="1"/>
  <c r="G274" i="1" l="1"/>
  <c r="J277" i="1"/>
  <c r="K277" i="1" s="1"/>
  <c r="I278" i="1"/>
  <c r="N277" i="1"/>
  <c r="M277" i="1"/>
  <c r="L274" i="1"/>
  <c r="O274" i="1" s="1"/>
  <c r="P274" i="1" s="1"/>
  <c r="E276" i="1"/>
  <c r="U276" i="1"/>
  <c r="W276" i="1" s="1"/>
  <c r="D275" i="1"/>
  <c r="F275" i="1" s="1"/>
  <c r="A331" i="1"/>
  <c r="Q330" i="1"/>
  <c r="H330" i="1"/>
  <c r="AA330" i="1"/>
  <c r="Y329" i="1"/>
  <c r="R329" i="1"/>
  <c r="S329" i="1" s="1"/>
  <c r="C281" i="1"/>
  <c r="T361" i="1"/>
  <c r="M278" i="1" l="1"/>
  <c r="G275" i="1"/>
  <c r="D276" i="1"/>
  <c r="F276" i="1" s="1"/>
  <c r="X274" i="1"/>
  <c r="B274" i="1" s="1"/>
  <c r="L275" i="1"/>
  <c r="O275" i="1" s="1"/>
  <c r="P275" i="1" s="1"/>
  <c r="I279" i="1"/>
  <c r="N278" i="1"/>
  <c r="J278" i="1"/>
  <c r="K278" i="1" s="1"/>
  <c r="E277" i="1"/>
  <c r="U277" i="1"/>
  <c r="W277" i="1" s="1"/>
  <c r="C282" i="1"/>
  <c r="T362" i="1"/>
  <c r="Y330" i="1"/>
  <c r="R330" i="1"/>
  <c r="S330" i="1" s="1"/>
  <c r="AA331" i="1"/>
  <c r="A332" i="1"/>
  <c r="Q331" i="1"/>
  <c r="H331" i="1"/>
  <c r="L276" i="1" l="1"/>
  <c r="O276" i="1" s="1"/>
  <c r="P276" i="1" s="1"/>
  <c r="X276" i="1" s="1"/>
  <c r="G276" i="1"/>
  <c r="X275" i="1"/>
  <c r="B275" i="1" s="1"/>
  <c r="J279" i="1"/>
  <c r="K279" i="1" s="1"/>
  <c r="I280" i="1"/>
  <c r="N279" i="1"/>
  <c r="M279" i="1"/>
  <c r="D277" i="1"/>
  <c r="F277" i="1" s="1"/>
  <c r="U278" i="1"/>
  <c r="W278" i="1" s="1"/>
  <c r="E278" i="1"/>
  <c r="AA332" i="1"/>
  <c r="Y331" i="1"/>
  <c r="R331" i="1"/>
  <c r="S331" i="1" s="1"/>
  <c r="T363" i="1"/>
  <c r="A333" i="1"/>
  <c r="Q332" i="1"/>
  <c r="H332" i="1"/>
  <c r="C283" i="1"/>
  <c r="B276" i="1" l="1"/>
  <c r="L277" i="1"/>
  <c r="O277" i="1" s="1"/>
  <c r="P277" i="1" s="1"/>
  <c r="X277" i="1" s="1"/>
  <c r="B277" i="1" s="1"/>
  <c r="M280" i="1"/>
  <c r="I281" i="1"/>
  <c r="J280" i="1"/>
  <c r="K280" i="1" s="1"/>
  <c r="N280" i="1"/>
  <c r="U279" i="1"/>
  <c r="W279" i="1" s="1"/>
  <c r="E279" i="1"/>
  <c r="D278" i="1"/>
  <c r="F278" i="1" s="1"/>
  <c r="G277" i="1"/>
  <c r="H333" i="1"/>
  <c r="Q333" i="1"/>
  <c r="A334" i="1"/>
  <c r="T364" i="1"/>
  <c r="C284" i="1"/>
  <c r="Y332" i="1"/>
  <c r="R332" i="1"/>
  <c r="S332" i="1" s="1"/>
  <c r="AA333" i="1"/>
  <c r="L278" i="1" l="1"/>
  <c r="O278" i="1" s="1"/>
  <c r="P278" i="1" s="1"/>
  <c r="E280" i="1"/>
  <c r="U280" i="1"/>
  <c r="W280" i="1" s="1"/>
  <c r="J281" i="1"/>
  <c r="K281" i="1" s="1"/>
  <c r="N281" i="1"/>
  <c r="I282" i="1"/>
  <c r="D279" i="1"/>
  <c r="F279" i="1" s="1"/>
  <c r="G278" i="1"/>
  <c r="M281" i="1"/>
  <c r="Y333" i="1"/>
  <c r="R333" i="1"/>
  <c r="S333" i="1" s="1"/>
  <c r="AA334" i="1"/>
  <c r="T365" i="1"/>
  <c r="C285" i="1"/>
  <c r="A335" i="1"/>
  <c r="Q334" i="1"/>
  <c r="H334" i="1"/>
  <c r="G279" i="1" l="1"/>
  <c r="M282" i="1"/>
  <c r="N282" i="1"/>
  <c r="I283" i="1"/>
  <c r="J282" i="1"/>
  <c r="K282" i="1" s="1"/>
  <c r="E281" i="1"/>
  <c r="U281" i="1"/>
  <c r="W281" i="1" s="1"/>
  <c r="D280" i="1"/>
  <c r="F280" i="1" s="1"/>
  <c r="L279" i="1"/>
  <c r="O279" i="1" s="1"/>
  <c r="P279" i="1" s="1"/>
  <c r="X279" i="1" s="1"/>
  <c r="B279" i="1" s="1"/>
  <c r="X278" i="1"/>
  <c r="B278" i="1" s="1"/>
  <c r="AA335" i="1"/>
  <c r="Y334" i="1"/>
  <c r="R334" i="1"/>
  <c r="S334" i="1" s="1"/>
  <c r="Q335" i="1"/>
  <c r="H335" i="1"/>
  <c r="A336" i="1"/>
  <c r="C286" i="1"/>
  <c r="T366" i="1"/>
  <c r="G280" i="1" l="1"/>
  <c r="D281" i="1"/>
  <c r="F281" i="1" s="1"/>
  <c r="U282" i="1"/>
  <c r="W282" i="1" s="1"/>
  <c r="E282" i="1"/>
  <c r="M283" i="1"/>
  <c r="J283" i="1"/>
  <c r="K283" i="1" s="1"/>
  <c r="I284" i="1"/>
  <c r="N283" i="1"/>
  <c r="L280" i="1"/>
  <c r="O280" i="1" s="1"/>
  <c r="P280" i="1" s="1"/>
  <c r="Q336" i="1"/>
  <c r="H336" i="1"/>
  <c r="A337" i="1"/>
  <c r="T367" i="1"/>
  <c r="C287" i="1"/>
  <c r="R335" i="1"/>
  <c r="S335" i="1" s="1"/>
  <c r="AA336" i="1"/>
  <c r="Y335" i="1"/>
  <c r="L281" i="1" l="1"/>
  <c r="O281" i="1" s="1"/>
  <c r="P281" i="1" s="1"/>
  <c r="X281" i="1" s="1"/>
  <c r="B281" i="1" s="1"/>
  <c r="G281" i="1"/>
  <c r="E283" i="1"/>
  <c r="U283" i="1"/>
  <c r="W283" i="1" s="1"/>
  <c r="X280" i="1"/>
  <c r="B280" i="1" s="1"/>
  <c r="D282" i="1"/>
  <c r="F282" i="1" s="1"/>
  <c r="M284" i="1"/>
  <c r="J284" i="1"/>
  <c r="K284" i="1" s="1"/>
  <c r="I285" i="1"/>
  <c r="N284" i="1"/>
  <c r="C288" i="1"/>
  <c r="T368" i="1"/>
  <c r="Y336" i="1"/>
  <c r="AA337" i="1"/>
  <c r="R336" i="1"/>
  <c r="S336" i="1" s="1"/>
  <c r="H337" i="1"/>
  <c r="Q337" i="1"/>
  <c r="A338" i="1"/>
  <c r="G282" i="1" l="1"/>
  <c r="L282" i="1"/>
  <c r="O282" i="1" s="1"/>
  <c r="P282" i="1" s="1"/>
  <c r="X282" i="1" s="1"/>
  <c r="B282" i="1" s="1"/>
  <c r="J285" i="1"/>
  <c r="K285" i="1" s="1"/>
  <c r="I286" i="1"/>
  <c r="U284" i="1"/>
  <c r="W284" i="1" s="1"/>
  <c r="E284" i="1"/>
  <c r="D283" i="1"/>
  <c r="F283" i="1" s="1"/>
  <c r="R337" i="1"/>
  <c r="S337" i="1" s="1"/>
  <c r="AA338" i="1"/>
  <c r="Y337" i="1"/>
  <c r="C289" i="1"/>
  <c r="Q338" i="1"/>
  <c r="A339" i="1"/>
  <c r="H338" i="1"/>
  <c r="T369" i="1"/>
  <c r="G283" i="1" l="1"/>
  <c r="L283" i="1"/>
  <c r="O283" i="1" s="1"/>
  <c r="P283" i="1" s="1"/>
  <c r="X283" i="1" s="1"/>
  <c r="D284" i="1"/>
  <c r="F284" i="1" s="1"/>
  <c r="I287" i="1"/>
  <c r="J286" i="1"/>
  <c r="K286" i="1" s="1"/>
  <c r="E285" i="1"/>
  <c r="U285" i="1"/>
  <c r="W285" i="1" s="1"/>
  <c r="C290" i="1"/>
  <c r="Q339" i="1"/>
  <c r="H339" i="1"/>
  <c r="A340" i="1"/>
  <c r="T370" i="1"/>
  <c r="Y338" i="1"/>
  <c r="R338" i="1"/>
  <c r="S338" i="1" s="1"/>
  <c r="AA339" i="1"/>
  <c r="G284" i="1" l="1"/>
  <c r="L284" i="1"/>
  <c r="O284" i="1" s="1"/>
  <c r="P284" i="1" s="1"/>
  <c r="X284" i="1" s="1"/>
  <c r="B284" i="1" s="1"/>
  <c r="B283" i="1"/>
  <c r="I288" i="1"/>
  <c r="J287" i="1"/>
  <c r="K287" i="1" s="1"/>
  <c r="D285" i="1"/>
  <c r="F285" i="1" s="1"/>
  <c r="E286" i="1"/>
  <c r="U286" i="1"/>
  <c r="W286" i="1" s="1"/>
  <c r="T371" i="1"/>
  <c r="C291" i="1"/>
  <c r="Y339" i="1"/>
  <c r="R339" i="1"/>
  <c r="S339" i="1" s="1"/>
  <c r="AA340" i="1"/>
  <c r="Q340" i="1"/>
  <c r="H340" i="1"/>
  <c r="A341" i="1"/>
  <c r="M285" i="1" l="1"/>
  <c r="M286" i="1" s="1"/>
  <c r="M287" i="1" s="1"/>
  <c r="M288" i="1" s="1"/>
  <c r="G285" i="1"/>
  <c r="L285" i="1"/>
  <c r="D286" i="1"/>
  <c r="F286" i="1" s="1"/>
  <c r="E287" i="1"/>
  <c r="U287" i="1"/>
  <c r="W287" i="1" s="1"/>
  <c r="J288" i="1"/>
  <c r="K288" i="1" s="1"/>
  <c r="I289" i="1"/>
  <c r="Q341" i="1"/>
  <c r="H341" i="1"/>
  <c r="A342" i="1"/>
  <c r="T372" i="1"/>
  <c r="R340" i="1"/>
  <c r="S340" i="1" s="1"/>
  <c r="Y340" i="1"/>
  <c r="AA341" i="1"/>
  <c r="C292" i="1"/>
  <c r="N285" i="1" l="1"/>
  <c r="N286" i="1" s="1"/>
  <c r="N287" i="1" s="1"/>
  <c r="N288" i="1" s="1"/>
  <c r="N289" i="1" s="1"/>
  <c r="M289" i="1"/>
  <c r="L286" i="1"/>
  <c r="G286" i="1"/>
  <c r="E288" i="1"/>
  <c r="U288" i="1"/>
  <c r="W288" i="1" s="1"/>
  <c r="D287" i="1"/>
  <c r="F287" i="1" s="1"/>
  <c r="J289" i="1"/>
  <c r="K289" i="1" s="1"/>
  <c r="I290" i="1"/>
  <c r="R341" i="1"/>
  <c r="S341" i="1" s="1"/>
  <c r="AA342" i="1"/>
  <c r="Y341" i="1"/>
  <c r="C293" i="1"/>
  <c r="T373" i="1"/>
  <c r="H342" i="1"/>
  <c r="Q342" i="1"/>
  <c r="A343" i="1"/>
  <c r="O285" i="1" l="1"/>
  <c r="P285" i="1" s="1"/>
  <c r="X285" i="1" s="1"/>
  <c r="B285" i="1" s="1"/>
  <c r="N290" i="1"/>
  <c r="G287" i="1"/>
  <c r="L287" i="1"/>
  <c r="O287" i="1" s="1"/>
  <c r="P287" i="1" s="1"/>
  <c r="M290" i="1"/>
  <c r="J290" i="1"/>
  <c r="K290" i="1" s="1"/>
  <c r="I291" i="1"/>
  <c r="D288" i="1"/>
  <c r="F288" i="1" s="1"/>
  <c r="E289" i="1"/>
  <c r="U289" i="1"/>
  <c r="W289" i="1" s="1"/>
  <c r="O286" i="1"/>
  <c r="P286" i="1" s="1"/>
  <c r="X286" i="1" s="1"/>
  <c r="B286" i="1" s="1"/>
  <c r="C294" i="1"/>
  <c r="A344" i="1"/>
  <c r="H343" i="1"/>
  <c r="Q343" i="1"/>
  <c r="T374" i="1"/>
  <c r="Y342" i="1"/>
  <c r="R342" i="1"/>
  <c r="S342" i="1" s="1"/>
  <c r="AA343" i="1"/>
  <c r="X287" i="1" l="1"/>
  <c r="B287" i="1" s="1"/>
  <c r="L288" i="1"/>
  <c r="O288" i="1" s="1"/>
  <c r="P288" i="1" s="1"/>
  <c r="X288" i="1" s="1"/>
  <c r="B288" i="1" s="1"/>
  <c r="G288" i="1"/>
  <c r="D289" i="1"/>
  <c r="F289" i="1" s="1"/>
  <c r="J291" i="1"/>
  <c r="K291" i="1" s="1"/>
  <c r="I292" i="1"/>
  <c r="N291" i="1"/>
  <c r="U290" i="1"/>
  <c r="W290" i="1" s="1"/>
  <c r="E290" i="1"/>
  <c r="M291" i="1"/>
  <c r="C295" i="1"/>
  <c r="T375" i="1"/>
  <c r="H344" i="1"/>
  <c r="Q344" i="1"/>
  <c r="A345" i="1"/>
  <c r="R343" i="1"/>
  <c r="S343" i="1" s="1"/>
  <c r="AA344" i="1"/>
  <c r="Y343" i="1"/>
  <c r="G289" i="1" l="1"/>
  <c r="L289" i="1"/>
  <c r="O289" i="1" s="1"/>
  <c r="P289" i="1" s="1"/>
  <c r="X289" i="1" s="1"/>
  <c r="B289" i="1" s="1"/>
  <c r="D290" i="1"/>
  <c r="F290" i="1" s="1"/>
  <c r="N292" i="1"/>
  <c r="M292" i="1"/>
  <c r="J292" i="1"/>
  <c r="K292" i="1" s="1"/>
  <c r="I293" i="1"/>
  <c r="U291" i="1"/>
  <c r="W291" i="1" s="1"/>
  <c r="E291" i="1"/>
  <c r="T376" i="1"/>
  <c r="Y344" i="1"/>
  <c r="R344" i="1"/>
  <c r="S344" i="1" s="1"/>
  <c r="AA345" i="1"/>
  <c r="H345" i="1"/>
  <c r="A346" i="1"/>
  <c r="Q345" i="1"/>
  <c r="C296" i="1"/>
  <c r="G290" i="1" l="1"/>
  <c r="L290" i="1"/>
  <c r="O290" i="1" s="1"/>
  <c r="P290" i="1" s="1"/>
  <c r="X290" i="1" s="1"/>
  <c r="B290" i="1" s="1"/>
  <c r="U292" i="1"/>
  <c r="W292" i="1" s="1"/>
  <c r="E292" i="1"/>
  <c r="M293" i="1"/>
  <c r="N293" i="1"/>
  <c r="I294" i="1"/>
  <c r="J293" i="1"/>
  <c r="K293" i="1" s="1"/>
  <c r="D291" i="1"/>
  <c r="F291" i="1" s="1"/>
  <c r="C297" i="1"/>
  <c r="Y345" i="1"/>
  <c r="AA346" i="1"/>
  <c r="R345" i="1"/>
  <c r="S345" i="1" s="1"/>
  <c r="T377" i="1"/>
  <c r="A347" i="1"/>
  <c r="Q346" i="1"/>
  <c r="H346" i="1"/>
  <c r="G291" i="1" l="1"/>
  <c r="M294" i="1"/>
  <c r="I295" i="1"/>
  <c r="J294" i="1"/>
  <c r="K294" i="1" s="1"/>
  <c r="N294" i="1"/>
  <c r="E293" i="1"/>
  <c r="U293" i="1"/>
  <c r="W293" i="1" s="1"/>
  <c r="D292" i="1"/>
  <c r="F292" i="1" s="1"/>
  <c r="L291" i="1"/>
  <c r="O291" i="1" s="1"/>
  <c r="P291" i="1" s="1"/>
  <c r="X291" i="1" s="1"/>
  <c r="B291" i="1" s="1"/>
  <c r="C298" i="1"/>
  <c r="H347" i="1"/>
  <c r="Q347" i="1"/>
  <c r="A348" i="1"/>
  <c r="T378" i="1"/>
  <c r="Y346" i="1"/>
  <c r="R346" i="1"/>
  <c r="S346" i="1" s="1"/>
  <c r="AA347" i="1"/>
  <c r="L292" i="1" l="1"/>
  <c r="O292" i="1" s="1"/>
  <c r="P292" i="1" s="1"/>
  <c r="D293" i="1"/>
  <c r="F293" i="1" s="1"/>
  <c r="U294" i="1"/>
  <c r="W294" i="1" s="1"/>
  <c r="E294" i="1"/>
  <c r="M295" i="1"/>
  <c r="J295" i="1"/>
  <c r="K295" i="1" s="1"/>
  <c r="I296" i="1"/>
  <c r="N295" i="1"/>
  <c r="G292" i="1"/>
  <c r="T379" i="1"/>
  <c r="C299" i="1"/>
  <c r="H348" i="1"/>
  <c r="A349" i="1"/>
  <c r="Q348" i="1"/>
  <c r="AA348" i="1"/>
  <c r="Y347" i="1"/>
  <c r="R347" i="1"/>
  <c r="S347" i="1" s="1"/>
  <c r="G293" i="1" l="1"/>
  <c r="L293" i="1"/>
  <c r="O293" i="1" s="1"/>
  <c r="P293" i="1" s="1"/>
  <c r="X293" i="1" s="1"/>
  <c r="B293" i="1" s="1"/>
  <c r="E295" i="1"/>
  <c r="U295" i="1"/>
  <c r="W295" i="1" s="1"/>
  <c r="D294" i="1"/>
  <c r="F294" i="1" s="1"/>
  <c r="J296" i="1"/>
  <c r="K296" i="1" s="1"/>
  <c r="I297" i="1"/>
  <c r="N296" i="1"/>
  <c r="M296" i="1"/>
  <c r="X292" i="1"/>
  <c r="B292" i="1" s="1"/>
  <c r="H349" i="1"/>
  <c r="A350" i="1"/>
  <c r="Q349" i="1"/>
  <c r="C300" i="1"/>
  <c r="AA349" i="1"/>
  <c r="Y348" i="1"/>
  <c r="R348" i="1"/>
  <c r="S348" i="1" s="1"/>
  <c r="T380" i="1"/>
  <c r="L294" i="1" l="1"/>
  <c r="O294" i="1" s="1"/>
  <c r="P294" i="1" s="1"/>
  <c r="X294" i="1" s="1"/>
  <c r="B294" i="1" s="1"/>
  <c r="G294" i="1"/>
  <c r="U296" i="1"/>
  <c r="W296" i="1" s="1"/>
  <c r="E296" i="1"/>
  <c r="J297" i="1"/>
  <c r="K297" i="1" s="1"/>
  <c r="I298" i="1"/>
  <c r="N297" i="1"/>
  <c r="M297" i="1"/>
  <c r="D295" i="1"/>
  <c r="F295" i="1" s="1"/>
  <c r="R349" i="1"/>
  <c r="S349" i="1" s="1"/>
  <c r="Y349" i="1"/>
  <c r="AA350" i="1"/>
  <c r="T381" i="1"/>
  <c r="C301" i="1"/>
  <c r="A351" i="1"/>
  <c r="Q350" i="1"/>
  <c r="H350" i="1"/>
  <c r="G295" i="1" l="1"/>
  <c r="M298" i="1"/>
  <c r="N298" i="1"/>
  <c r="I299" i="1"/>
  <c r="J298" i="1"/>
  <c r="K298" i="1" s="1"/>
  <c r="E297" i="1"/>
  <c r="U297" i="1"/>
  <c r="W297" i="1" s="1"/>
  <c r="D296" i="1"/>
  <c r="F296" i="1" s="1"/>
  <c r="L295" i="1"/>
  <c r="O295" i="1" s="1"/>
  <c r="P295" i="1" s="1"/>
  <c r="X295" i="1" s="1"/>
  <c r="B295" i="1" s="1"/>
  <c r="Q351" i="1"/>
  <c r="H351" i="1"/>
  <c r="A352" i="1"/>
  <c r="C302" i="1"/>
  <c r="AA351" i="1"/>
  <c r="Y350" i="1"/>
  <c r="R350" i="1"/>
  <c r="S350" i="1" s="1"/>
  <c r="T382" i="1"/>
  <c r="L296" i="1" l="1"/>
  <c r="O296" i="1" s="1"/>
  <c r="P296" i="1" s="1"/>
  <c r="D297" i="1"/>
  <c r="F297" i="1" s="1"/>
  <c r="U298" i="1"/>
  <c r="W298" i="1" s="1"/>
  <c r="E298" i="1"/>
  <c r="I300" i="1"/>
  <c r="N299" i="1"/>
  <c r="J299" i="1"/>
  <c r="K299" i="1" s="1"/>
  <c r="G296" i="1"/>
  <c r="M299" i="1"/>
  <c r="R351" i="1"/>
  <c r="S351" i="1" s="1"/>
  <c r="AA352" i="1"/>
  <c r="Y351" i="1"/>
  <c r="Q352" i="1"/>
  <c r="H352" i="1"/>
  <c r="A353" i="1"/>
  <c r="T383" i="1"/>
  <c r="C303" i="1"/>
  <c r="L297" i="1" l="1"/>
  <c r="O297" i="1" s="1"/>
  <c r="P297" i="1" s="1"/>
  <c r="X297" i="1" s="1"/>
  <c r="G297" i="1"/>
  <c r="M300" i="1"/>
  <c r="J300" i="1"/>
  <c r="K300" i="1" s="1"/>
  <c r="N300" i="1"/>
  <c r="I301" i="1"/>
  <c r="D298" i="1"/>
  <c r="F298" i="1" s="1"/>
  <c r="E299" i="1"/>
  <c r="U299" i="1"/>
  <c r="W299" i="1" s="1"/>
  <c r="X296" i="1"/>
  <c r="B296" i="1" s="1"/>
  <c r="H353" i="1"/>
  <c r="A354" i="1"/>
  <c r="Q353" i="1"/>
  <c r="C304" i="1"/>
  <c r="Y352" i="1"/>
  <c r="R352" i="1"/>
  <c r="S352" i="1" s="1"/>
  <c r="AA353" i="1"/>
  <c r="T384" i="1"/>
  <c r="B297" i="1" l="1"/>
  <c r="L298" i="1"/>
  <c r="O298" i="1" s="1"/>
  <c r="P298" i="1" s="1"/>
  <c r="X298" i="1" s="1"/>
  <c r="B298" i="1" s="1"/>
  <c r="G298" i="1"/>
  <c r="J301" i="1"/>
  <c r="K301" i="1" s="1"/>
  <c r="I302" i="1"/>
  <c r="N301" i="1"/>
  <c r="E300" i="1"/>
  <c r="U300" i="1"/>
  <c r="W300" i="1" s="1"/>
  <c r="M301" i="1"/>
  <c r="D299" i="1"/>
  <c r="F299" i="1" s="1"/>
  <c r="T385" i="1"/>
  <c r="C305" i="1"/>
  <c r="R353" i="1"/>
  <c r="S353" i="1" s="1"/>
  <c r="AA354" i="1"/>
  <c r="Y353" i="1"/>
  <c r="A355" i="1"/>
  <c r="Q354" i="1"/>
  <c r="H354" i="1"/>
  <c r="L299" i="1" l="1"/>
  <c r="O299" i="1" s="1"/>
  <c r="P299" i="1" s="1"/>
  <c r="X299" i="1" s="1"/>
  <c r="B299" i="1" s="1"/>
  <c r="D300" i="1"/>
  <c r="F300" i="1" s="1"/>
  <c r="M302" i="1"/>
  <c r="N302" i="1"/>
  <c r="J302" i="1"/>
  <c r="K302" i="1" s="1"/>
  <c r="I303" i="1"/>
  <c r="E301" i="1"/>
  <c r="U301" i="1"/>
  <c r="W301" i="1" s="1"/>
  <c r="G299" i="1"/>
  <c r="T386" i="1"/>
  <c r="C306" i="1"/>
  <c r="Y354" i="1"/>
  <c r="R354" i="1"/>
  <c r="S354" i="1" s="1"/>
  <c r="AA355" i="1"/>
  <c r="Q355" i="1"/>
  <c r="H355" i="1"/>
  <c r="A356" i="1"/>
  <c r="G300" i="1" l="1"/>
  <c r="L300" i="1"/>
  <c r="O300" i="1" s="1"/>
  <c r="P300" i="1" s="1"/>
  <c r="X300" i="1" s="1"/>
  <c r="B300" i="1" s="1"/>
  <c r="D301" i="1"/>
  <c r="F301" i="1" s="1"/>
  <c r="U302" i="1"/>
  <c r="W302" i="1" s="1"/>
  <c r="E302" i="1"/>
  <c r="J303" i="1"/>
  <c r="K303" i="1" s="1"/>
  <c r="I304" i="1"/>
  <c r="M303" i="1"/>
  <c r="N303" i="1"/>
  <c r="C307" i="1"/>
  <c r="AA356" i="1"/>
  <c r="Y355" i="1"/>
  <c r="R355" i="1"/>
  <c r="S355" i="1" s="1"/>
  <c r="T387" i="1"/>
  <c r="H356" i="1"/>
  <c r="Q356" i="1"/>
  <c r="A357" i="1"/>
  <c r="G301" i="1" l="1"/>
  <c r="L301" i="1"/>
  <c r="O301" i="1" s="1"/>
  <c r="P301" i="1" s="1"/>
  <c r="X301" i="1" s="1"/>
  <c r="B301" i="1" s="1"/>
  <c r="M304" i="1"/>
  <c r="I305" i="1"/>
  <c r="N304" i="1"/>
  <c r="J304" i="1"/>
  <c r="K304" i="1" s="1"/>
  <c r="E303" i="1"/>
  <c r="U303" i="1"/>
  <c r="W303" i="1" s="1"/>
  <c r="D302" i="1"/>
  <c r="F302" i="1" s="1"/>
  <c r="T388" i="1"/>
  <c r="C308" i="1"/>
  <c r="R356" i="1"/>
  <c r="S356" i="1" s="1"/>
  <c r="AA357" i="1"/>
  <c r="Y356" i="1"/>
  <c r="Q357" i="1"/>
  <c r="H357" i="1"/>
  <c r="A358" i="1"/>
  <c r="L302" i="1" l="1"/>
  <c r="O302" i="1" s="1"/>
  <c r="P302" i="1" s="1"/>
  <c r="X302" i="1" s="1"/>
  <c r="B302" i="1" s="1"/>
  <c r="G302" i="1"/>
  <c r="D303" i="1"/>
  <c r="F303" i="1" s="1"/>
  <c r="E304" i="1"/>
  <c r="U304" i="1"/>
  <c r="W304" i="1" s="1"/>
  <c r="M305" i="1"/>
  <c r="I306" i="1"/>
  <c r="J305" i="1"/>
  <c r="K305" i="1" s="1"/>
  <c r="N305" i="1"/>
  <c r="C309" i="1"/>
  <c r="T389" i="1"/>
  <c r="AA358" i="1"/>
  <c r="Y357" i="1"/>
  <c r="R357" i="1"/>
  <c r="S357" i="1" s="1"/>
  <c r="Q358" i="1"/>
  <c r="A359" i="1"/>
  <c r="H358" i="1"/>
  <c r="G303" i="1" l="1"/>
  <c r="L303" i="1"/>
  <c r="O303" i="1" s="1"/>
  <c r="P303" i="1" s="1"/>
  <c r="X303" i="1" s="1"/>
  <c r="B303" i="1" s="1"/>
  <c r="U305" i="1"/>
  <c r="W305" i="1" s="1"/>
  <c r="E305" i="1"/>
  <c r="M306" i="1"/>
  <c r="D304" i="1"/>
  <c r="F304" i="1" s="1"/>
  <c r="N306" i="1"/>
  <c r="J306" i="1"/>
  <c r="K306" i="1" s="1"/>
  <c r="I307" i="1"/>
  <c r="T390" i="1"/>
  <c r="H359" i="1"/>
  <c r="Q359" i="1"/>
  <c r="A360" i="1"/>
  <c r="AA359" i="1"/>
  <c r="Y358" i="1"/>
  <c r="R358" i="1"/>
  <c r="S358" i="1" s="1"/>
  <c r="C310" i="1"/>
  <c r="G304" i="1" l="1"/>
  <c r="L304" i="1"/>
  <c r="O304" i="1" s="1"/>
  <c r="P304" i="1" s="1"/>
  <c r="X304" i="1" s="1"/>
  <c r="B304" i="1" s="1"/>
  <c r="E306" i="1"/>
  <c r="U306" i="1"/>
  <c r="W306" i="1" s="1"/>
  <c r="D305" i="1"/>
  <c r="F305" i="1" s="1"/>
  <c r="M307" i="1"/>
  <c r="J307" i="1"/>
  <c r="K307" i="1" s="1"/>
  <c r="I308" i="1"/>
  <c r="N307" i="1"/>
  <c r="Y359" i="1"/>
  <c r="AA360" i="1"/>
  <c r="R359" i="1"/>
  <c r="S359" i="1" s="1"/>
  <c r="C311" i="1"/>
  <c r="H360" i="1"/>
  <c r="Q360" i="1"/>
  <c r="A361" i="1"/>
  <c r="T391" i="1"/>
  <c r="G305" i="1" l="1"/>
  <c r="U307" i="1"/>
  <c r="W307" i="1" s="1"/>
  <c r="E307" i="1"/>
  <c r="L305" i="1"/>
  <c r="O305" i="1" s="1"/>
  <c r="P305" i="1" s="1"/>
  <c r="X305" i="1" s="1"/>
  <c r="B305" i="1" s="1"/>
  <c r="D306" i="1"/>
  <c r="F306" i="1" s="1"/>
  <c r="I309" i="1"/>
  <c r="N308" i="1"/>
  <c r="J308" i="1"/>
  <c r="K308" i="1" s="1"/>
  <c r="M308" i="1"/>
  <c r="Q361" i="1"/>
  <c r="H361" i="1"/>
  <c r="A362" i="1"/>
  <c r="AA361" i="1"/>
  <c r="Y360" i="1"/>
  <c r="R360" i="1"/>
  <c r="S360" i="1" s="1"/>
  <c r="C312" i="1"/>
  <c r="T392" i="1"/>
  <c r="L306" i="1" l="1"/>
  <c r="O306" i="1" s="1"/>
  <c r="P306" i="1" s="1"/>
  <c r="X306" i="1" s="1"/>
  <c r="B306" i="1" s="1"/>
  <c r="J309" i="1"/>
  <c r="K309" i="1" s="1"/>
  <c r="I310" i="1"/>
  <c r="N309" i="1"/>
  <c r="G306" i="1"/>
  <c r="M309" i="1"/>
  <c r="D307" i="1"/>
  <c r="F307" i="1" s="1"/>
  <c r="U308" i="1"/>
  <c r="W308" i="1" s="1"/>
  <c r="E308" i="1"/>
  <c r="R361" i="1"/>
  <c r="S361" i="1" s="1"/>
  <c r="AA362" i="1"/>
  <c r="Y361" i="1"/>
  <c r="C313" i="1"/>
  <c r="Q362" i="1"/>
  <c r="A363" i="1"/>
  <c r="H362" i="1"/>
  <c r="T393" i="1"/>
  <c r="G307" i="1" l="1"/>
  <c r="L307" i="1"/>
  <c r="O307" i="1" s="1"/>
  <c r="P307" i="1" s="1"/>
  <c r="X307" i="1" s="1"/>
  <c r="B307" i="1" s="1"/>
  <c r="D308" i="1"/>
  <c r="F308" i="1" s="1"/>
  <c r="J310" i="1"/>
  <c r="K310" i="1" s="1"/>
  <c r="I311" i="1"/>
  <c r="N310" i="1"/>
  <c r="M310" i="1"/>
  <c r="E309" i="1"/>
  <c r="U309" i="1"/>
  <c r="W309" i="1" s="1"/>
  <c r="Y362" i="1"/>
  <c r="R362" i="1"/>
  <c r="S362" i="1" s="1"/>
  <c r="AA363" i="1"/>
  <c r="C314" i="1"/>
  <c r="H363" i="1"/>
  <c r="Q363" i="1"/>
  <c r="A364" i="1"/>
  <c r="T394" i="1"/>
  <c r="G308" i="1" l="1"/>
  <c r="L308" i="1"/>
  <c r="O308" i="1" s="1"/>
  <c r="P308" i="1" s="1"/>
  <c r="X308" i="1" s="1"/>
  <c r="B308" i="1" s="1"/>
  <c r="N311" i="1"/>
  <c r="J311" i="1"/>
  <c r="K311" i="1" s="1"/>
  <c r="M311" i="1"/>
  <c r="I312" i="1"/>
  <c r="E310" i="1"/>
  <c r="U310" i="1"/>
  <c r="W310" i="1" s="1"/>
  <c r="D309" i="1"/>
  <c r="F309" i="1" s="1"/>
  <c r="Y363" i="1"/>
  <c r="R363" i="1"/>
  <c r="S363" i="1" s="1"/>
  <c r="AA364" i="1"/>
  <c r="T395" i="1"/>
  <c r="Q364" i="1"/>
  <c r="A365" i="1"/>
  <c r="H364" i="1"/>
  <c r="C315" i="1"/>
  <c r="L309" i="1" l="1"/>
  <c r="O309" i="1" s="1"/>
  <c r="P309" i="1" s="1"/>
  <c r="X309" i="1" s="1"/>
  <c r="B309" i="1" s="1"/>
  <c r="D310" i="1"/>
  <c r="F310" i="1" s="1"/>
  <c r="M312" i="1"/>
  <c r="J312" i="1"/>
  <c r="K312" i="1" s="1"/>
  <c r="I313" i="1"/>
  <c r="N312" i="1"/>
  <c r="E311" i="1"/>
  <c r="U311" i="1"/>
  <c r="W311" i="1" s="1"/>
  <c r="G309" i="1"/>
  <c r="C316" i="1"/>
  <c r="Q365" i="1"/>
  <c r="H365" i="1"/>
  <c r="A366" i="1"/>
  <c r="T396" i="1"/>
  <c r="Y364" i="1"/>
  <c r="R364" i="1"/>
  <c r="S364" i="1" s="1"/>
  <c r="AA365" i="1"/>
  <c r="L310" i="1" l="1"/>
  <c r="O310" i="1" s="1"/>
  <c r="P310" i="1" s="1"/>
  <c r="X310" i="1" s="1"/>
  <c r="G310" i="1"/>
  <c r="D311" i="1"/>
  <c r="F311" i="1" s="1"/>
  <c r="I314" i="1"/>
  <c r="M313" i="1"/>
  <c r="J313" i="1"/>
  <c r="K313" i="1" s="1"/>
  <c r="N313" i="1"/>
  <c r="E312" i="1"/>
  <c r="U312" i="1"/>
  <c r="W312" i="1" s="1"/>
  <c r="T397" i="1"/>
  <c r="R365" i="1"/>
  <c r="S365" i="1" s="1"/>
  <c r="AA366" i="1"/>
  <c r="Y365" i="1"/>
  <c r="H366" i="1"/>
  <c r="A367" i="1"/>
  <c r="Q366" i="1"/>
  <c r="C317" i="1"/>
  <c r="B310" i="1" l="1"/>
  <c r="L311" i="1"/>
  <c r="O311" i="1" s="1"/>
  <c r="P311" i="1" s="1"/>
  <c r="X311" i="1" s="1"/>
  <c r="G311" i="1"/>
  <c r="E313" i="1"/>
  <c r="U313" i="1"/>
  <c r="W313" i="1" s="1"/>
  <c r="J314" i="1"/>
  <c r="K314" i="1" s="1"/>
  <c r="I315" i="1"/>
  <c r="N314" i="1"/>
  <c r="M314" i="1"/>
  <c r="D312" i="1"/>
  <c r="F312" i="1" s="1"/>
  <c r="T398" i="1"/>
  <c r="Q367" i="1"/>
  <c r="A368" i="1"/>
  <c r="H367" i="1"/>
  <c r="C318" i="1"/>
  <c r="Y366" i="1"/>
  <c r="AA367" i="1"/>
  <c r="R366" i="1"/>
  <c r="S366" i="1" s="1"/>
  <c r="L312" i="1" l="1"/>
  <c r="O312" i="1" s="1"/>
  <c r="P312" i="1" s="1"/>
  <c r="X312" i="1" s="1"/>
  <c r="B312" i="1" s="1"/>
  <c r="B311" i="1"/>
  <c r="J315" i="1"/>
  <c r="K315" i="1" s="1"/>
  <c r="I316" i="1"/>
  <c r="E314" i="1"/>
  <c r="U314" i="1"/>
  <c r="W314" i="1" s="1"/>
  <c r="G312" i="1"/>
  <c r="D313" i="1"/>
  <c r="F313" i="1" s="1"/>
  <c r="C319" i="1"/>
  <c r="T399" i="1"/>
  <c r="A369" i="1"/>
  <c r="Q368" i="1"/>
  <c r="H368" i="1"/>
  <c r="Y367" i="1"/>
  <c r="AA368" i="1"/>
  <c r="R367" i="1"/>
  <c r="S367" i="1" s="1"/>
  <c r="G313" i="1" l="1"/>
  <c r="L313" i="1"/>
  <c r="O313" i="1" s="1"/>
  <c r="P313" i="1" s="1"/>
  <c r="X313" i="1" s="1"/>
  <c r="B313" i="1" s="1"/>
  <c r="D314" i="1"/>
  <c r="F314" i="1" s="1"/>
  <c r="J316" i="1"/>
  <c r="K316" i="1" s="1"/>
  <c r="I317" i="1"/>
  <c r="E315" i="1"/>
  <c r="U315" i="1"/>
  <c r="W315" i="1" s="1"/>
  <c r="C320" i="1"/>
  <c r="Q369" i="1"/>
  <c r="H369" i="1"/>
  <c r="A370" i="1"/>
  <c r="AA369" i="1"/>
  <c r="Y368" i="1"/>
  <c r="R368" i="1"/>
  <c r="S368" i="1" s="1"/>
  <c r="T400" i="1"/>
  <c r="L314" i="1" l="1"/>
  <c r="M315" i="1" s="1"/>
  <c r="G314" i="1"/>
  <c r="E316" i="1"/>
  <c r="U316" i="1"/>
  <c r="W316" i="1" s="1"/>
  <c r="J317" i="1"/>
  <c r="K317" i="1" s="1"/>
  <c r="I318" i="1"/>
  <c r="D315" i="1"/>
  <c r="F315" i="1" s="1"/>
  <c r="Y369" i="1"/>
  <c r="AA370" i="1"/>
  <c r="R369" i="1"/>
  <c r="S369" i="1" s="1"/>
  <c r="C321" i="1"/>
  <c r="Q370" i="1"/>
  <c r="A371" i="1"/>
  <c r="H370" i="1"/>
  <c r="T401" i="1"/>
  <c r="O314" i="1" l="1"/>
  <c r="P314" i="1" s="1"/>
  <c r="X314" i="1" s="1"/>
  <c r="B314" i="1" s="1"/>
  <c r="L315" i="1"/>
  <c r="I319" i="1"/>
  <c r="J318" i="1"/>
  <c r="K318" i="1" s="1"/>
  <c r="E317" i="1"/>
  <c r="U317" i="1"/>
  <c r="W317" i="1" s="1"/>
  <c r="M316" i="1"/>
  <c r="M317" i="1" s="1"/>
  <c r="M318" i="1" s="1"/>
  <c r="N315" i="1"/>
  <c r="N316" i="1" s="1"/>
  <c r="N317" i="1" s="1"/>
  <c r="N318" i="1" s="1"/>
  <c r="G315" i="1"/>
  <c r="D316" i="1"/>
  <c r="F316" i="1" s="1"/>
  <c r="T402" i="1"/>
  <c r="A372" i="1"/>
  <c r="Q371" i="1"/>
  <c r="H371" i="1"/>
  <c r="AA371" i="1"/>
  <c r="Y370" i="1"/>
  <c r="R370" i="1"/>
  <c r="S370" i="1" s="1"/>
  <c r="C322" i="1"/>
  <c r="M319" i="1" l="1"/>
  <c r="D317" i="1"/>
  <c r="F317" i="1" s="1"/>
  <c r="E318" i="1"/>
  <c r="U318" i="1"/>
  <c r="W318" i="1" s="1"/>
  <c r="L316" i="1"/>
  <c r="O316" i="1" s="1"/>
  <c r="P316" i="1" s="1"/>
  <c r="G316" i="1"/>
  <c r="J319" i="1"/>
  <c r="K319" i="1" s="1"/>
  <c r="I320" i="1"/>
  <c r="N319" i="1"/>
  <c r="O315" i="1"/>
  <c r="P315" i="1" s="1"/>
  <c r="C323" i="1"/>
  <c r="R371" i="1"/>
  <c r="S371" i="1" s="1"/>
  <c r="Y371" i="1"/>
  <c r="AA372" i="1"/>
  <c r="T403" i="1"/>
  <c r="Q372" i="1"/>
  <c r="H372" i="1"/>
  <c r="A373" i="1"/>
  <c r="G317" i="1" l="1"/>
  <c r="L317" i="1"/>
  <c r="O317" i="1" s="1"/>
  <c r="P317" i="1" s="1"/>
  <c r="X317" i="1" s="1"/>
  <c r="B317" i="1" s="1"/>
  <c r="U319" i="1"/>
  <c r="W319" i="1" s="1"/>
  <c r="E319" i="1"/>
  <c r="X316" i="1"/>
  <c r="B316" i="1" s="1"/>
  <c r="D318" i="1"/>
  <c r="F318" i="1" s="1"/>
  <c r="X315" i="1"/>
  <c r="B315" i="1" s="1"/>
  <c r="I321" i="1"/>
  <c r="M320" i="1"/>
  <c r="J320" i="1"/>
  <c r="K320" i="1" s="1"/>
  <c r="N320" i="1"/>
  <c r="C324" i="1"/>
  <c r="T404" i="1"/>
  <c r="H373" i="1"/>
  <c r="A374" i="1"/>
  <c r="Q373" i="1"/>
  <c r="Y372" i="1"/>
  <c r="R372" i="1"/>
  <c r="S372" i="1" s="1"/>
  <c r="AA373" i="1"/>
  <c r="M321" i="1" l="1"/>
  <c r="G318" i="1"/>
  <c r="L318" i="1"/>
  <c r="O318" i="1" s="1"/>
  <c r="P318" i="1" s="1"/>
  <c r="X318" i="1" s="1"/>
  <c r="B318" i="1" s="1"/>
  <c r="U320" i="1"/>
  <c r="W320" i="1" s="1"/>
  <c r="E320" i="1"/>
  <c r="N321" i="1"/>
  <c r="I322" i="1"/>
  <c r="J321" i="1"/>
  <c r="K321" i="1" s="1"/>
  <c r="D319" i="1"/>
  <c r="F319" i="1" s="1"/>
  <c r="T405" i="1"/>
  <c r="Y373" i="1"/>
  <c r="R373" i="1"/>
  <c r="S373" i="1" s="1"/>
  <c r="AA374" i="1"/>
  <c r="C325" i="1"/>
  <c r="Q374" i="1"/>
  <c r="A375" i="1"/>
  <c r="H374" i="1"/>
  <c r="L319" i="1" l="1"/>
  <c r="O319" i="1" s="1"/>
  <c r="P319" i="1" s="1"/>
  <c r="X319" i="1" s="1"/>
  <c r="B319" i="1" s="1"/>
  <c r="G319" i="1"/>
  <c r="U321" i="1"/>
  <c r="W321" i="1" s="1"/>
  <c r="E321" i="1"/>
  <c r="J322" i="1"/>
  <c r="K322" i="1" s="1"/>
  <c r="I323" i="1"/>
  <c r="M322" i="1"/>
  <c r="N322" i="1"/>
  <c r="D320" i="1"/>
  <c r="F320" i="1" s="1"/>
  <c r="C326" i="1"/>
  <c r="T406" i="1"/>
  <c r="Y374" i="1"/>
  <c r="R374" i="1"/>
  <c r="S374" i="1" s="1"/>
  <c r="AA375" i="1"/>
  <c r="A376" i="1"/>
  <c r="H375" i="1"/>
  <c r="Q375" i="1"/>
  <c r="M323" i="1" l="1"/>
  <c r="G320" i="1"/>
  <c r="N323" i="1"/>
  <c r="J323" i="1"/>
  <c r="K323" i="1" s="1"/>
  <c r="I324" i="1"/>
  <c r="U322" i="1"/>
  <c r="W322" i="1" s="1"/>
  <c r="E322" i="1"/>
  <c r="D321" i="1"/>
  <c r="F321" i="1" s="1"/>
  <c r="L320" i="1"/>
  <c r="O320" i="1" s="1"/>
  <c r="P320" i="1" s="1"/>
  <c r="R375" i="1"/>
  <c r="S375" i="1" s="1"/>
  <c r="AA376" i="1"/>
  <c r="U376" i="1"/>
  <c r="W376" i="1" s="1"/>
  <c r="C376" i="1"/>
  <c r="C327" i="1"/>
  <c r="A377" i="1"/>
  <c r="Q376" i="1"/>
  <c r="H376" i="1"/>
  <c r="T407" i="1"/>
  <c r="G321" i="1" l="1"/>
  <c r="L321" i="1"/>
  <c r="O321" i="1" s="1"/>
  <c r="P321" i="1" s="1"/>
  <c r="X321" i="1" s="1"/>
  <c r="B321" i="1" s="1"/>
  <c r="D322" i="1"/>
  <c r="F322" i="1" s="1"/>
  <c r="M324" i="1"/>
  <c r="J324" i="1"/>
  <c r="K324" i="1" s="1"/>
  <c r="I325" i="1"/>
  <c r="N324" i="1"/>
  <c r="E323" i="1"/>
  <c r="U323" i="1"/>
  <c r="W323" i="1" s="1"/>
  <c r="X320" i="1"/>
  <c r="B320" i="1" s="1"/>
  <c r="R376" i="1"/>
  <c r="S376" i="1" s="1"/>
  <c r="AA377" i="1"/>
  <c r="C377" i="1"/>
  <c r="Y376" i="1"/>
  <c r="T408" i="1"/>
  <c r="H377" i="1"/>
  <c r="Q377" i="1"/>
  <c r="A378" i="1"/>
  <c r="C328" i="1"/>
  <c r="G322" i="1" l="1"/>
  <c r="L322" i="1"/>
  <c r="O322" i="1" s="1"/>
  <c r="P322" i="1" s="1"/>
  <c r="X322" i="1" s="1"/>
  <c r="J325" i="1"/>
  <c r="K325" i="1" s="1"/>
  <c r="M325" i="1"/>
  <c r="I326" i="1"/>
  <c r="N325" i="1"/>
  <c r="E324" i="1"/>
  <c r="U324" i="1"/>
  <c r="W324" i="1" s="1"/>
  <c r="D323" i="1"/>
  <c r="F323" i="1" s="1"/>
  <c r="C329" i="1"/>
  <c r="T409" i="1"/>
  <c r="H378" i="1"/>
  <c r="Q378" i="1"/>
  <c r="A379" i="1"/>
  <c r="AA378" i="1"/>
  <c r="Y377" i="1"/>
  <c r="R377" i="1"/>
  <c r="S377" i="1" s="1"/>
  <c r="C378" i="1"/>
  <c r="G323" i="1" l="1"/>
  <c r="L323" i="1"/>
  <c r="O323" i="1" s="1"/>
  <c r="P323" i="1" s="1"/>
  <c r="X323" i="1" s="1"/>
  <c r="B323" i="1" s="1"/>
  <c r="B322" i="1"/>
  <c r="J326" i="1"/>
  <c r="K326" i="1" s="1"/>
  <c r="I327" i="1"/>
  <c r="N326" i="1"/>
  <c r="M326" i="1"/>
  <c r="D324" i="1"/>
  <c r="F324" i="1" s="1"/>
  <c r="U325" i="1"/>
  <c r="W325" i="1" s="1"/>
  <c r="E325" i="1"/>
  <c r="A380" i="1"/>
  <c r="H379" i="1"/>
  <c r="Q379" i="1"/>
  <c r="T410" i="1"/>
  <c r="C330" i="1"/>
  <c r="R378" i="1"/>
  <c r="S378" i="1" s="1"/>
  <c r="AA379" i="1"/>
  <c r="Y378" i="1"/>
  <c r="C379" i="1"/>
  <c r="M327" i="1" l="1"/>
  <c r="L324" i="1"/>
  <c r="O324" i="1" s="1"/>
  <c r="P324" i="1" s="1"/>
  <c r="X324" i="1" s="1"/>
  <c r="B324" i="1" s="1"/>
  <c r="I328" i="1"/>
  <c r="N327" i="1"/>
  <c r="J327" i="1"/>
  <c r="K327" i="1" s="1"/>
  <c r="E326" i="1"/>
  <c r="U326" i="1"/>
  <c r="W326" i="1" s="1"/>
  <c r="D325" i="1"/>
  <c r="F325" i="1" s="1"/>
  <c r="G324" i="1"/>
  <c r="C331" i="1"/>
  <c r="T411" i="1"/>
  <c r="Q380" i="1"/>
  <c r="H380" i="1"/>
  <c r="A381" i="1"/>
  <c r="Y379" i="1"/>
  <c r="R379" i="1"/>
  <c r="S379" i="1" s="1"/>
  <c r="AA380" i="1"/>
  <c r="C380" i="1"/>
  <c r="L325" i="1" l="1"/>
  <c r="O325" i="1" s="1"/>
  <c r="P325" i="1" s="1"/>
  <c r="X325" i="1" s="1"/>
  <c r="B325" i="1" s="1"/>
  <c r="G325" i="1"/>
  <c r="D326" i="1"/>
  <c r="F326" i="1" s="1"/>
  <c r="U327" i="1"/>
  <c r="W327" i="1" s="1"/>
  <c r="E327" i="1"/>
  <c r="M328" i="1"/>
  <c r="J328" i="1"/>
  <c r="K328" i="1" s="1"/>
  <c r="I329" i="1"/>
  <c r="N328" i="1"/>
  <c r="R380" i="1"/>
  <c r="S380" i="1" s="1"/>
  <c r="AA381" i="1"/>
  <c r="C381" i="1"/>
  <c r="Y380" i="1"/>
  <c r="T412" i="1"/>
  <c r="C332" i="1"/>
  <c r="Q381" i="1"/>
  <c r="H381" i="1"/>
  <c r="A382" i="1"/>
  <c r="E328" i="1" l="1"/>
  <c r="U328" i="1"/>
  <c r="W328" i="1" s="1"/>
  <c r="D327" i="1"/>
  <c r="F327" i="1" s="1"/>
  <c r="L326" i="1"/>
  <c r="O326" i="1" s="1"/>
  <c r="P326" i="1" s="1"/>
  <c r="G326" i="1"/>
  <c r="M329" i="1"/>
  <c r="N329" i="1"/>
  <c r="J329" i="1"/>
  <c r="K329" i="1" s="1"/>
  <c r="I330" i="1"/>
  <c r="Y381" i="1"/>
  <c r="R381" i="1"/>
  <c r="S381" i="1" s="1"/>
  <c r="C382" i="1"/>
  <c r="AA382" i="1"/>
  <c r="Q382" i="1"/>
  <c r="H382" i="1"/>
  <c r="A383" i="1"/>
  <c r="C333" i="1"/>
  <c r="T413" i="1"/>
  <c r="G327" i="1" l="1"/>
  <c r="L327" i="1"/>
  <c r="O327" i="1" s="1"/>
  <c r="P327" i="1" s="1"/>
  <c r="X327" i="1" s="1"/>
  <c r="B327" i="1" s="1"/>
  <c r="X326" i="1"/>
  <c r="B326" i="1" s="1"/>
  <c r="N330" i="1"/>
  <c r="J330" i="1"/>
  <c r="K330" i="1" s="1"/>
  <c r="I331" i="1"/>
  <c r="M330" i="1"/>
  <c r="E329" i="1"/>
  <c r="U329" i="1"/>
  <c r="W329" i="1" s="1"/>
  <c r="D328" i="1"/>
  <c r="F328" i="1" s="1"/>
  <c r="C334" i="1"/>
  <c r="T414" i="1"/>
  <c r="Q383" i="1"/>
  <c r="A384" i="1"/>
  <c r="H383" i="1"/>
  <c r="R382" i="1"/>
  <c r="S382" i="1" s="1"/>
  <c r="AA383" i="1"/>
  <c r="C383" i="1"/>
  <c r="Y382" i="1"/>
  <c r="L328" i="1" l="1"/>
  <c r="O328" i="1" s="1"/>
  <c r="P328" i="1" s="1"/>
  <c r="X328" i="1" s="1"/>
  <c r="B328" i="1" s="1"/>
  <c r="G328" i="1"/>
  <c r="M331" i="1"/>
  <c r="I332" i="1"/>
  <c r="J331" i="1"/>
  <c r="K331" i="1" s="1"/>
  <c r="N331" i="1"/>
  <c r="U330" i="1"/>
  <c r="W330" i="1" s="1"/>
  <c r="E330" i="1"/>
  <c r="D329" i="1"/>
  <c r="F329" i="1" s="1"/>
  <c r="Y383" i="1"/>
  <c r="R383" i="1"/>
  <c r="S383" i="1" s="1"/>
  <c r="AA384" i="1"/>
  <c r="C384" i="1"/>
  <c r="T415" i="1"/>
  <c r="C335" i="1"/>
  <c r="A385" i="1"/>
  <c r="Q384" i="1"/>
  <c r="H384" i="1"/>
  <c r="G329" i="1" l="1"/>
  <c r="E331" i="1"/>
  <c r="U331" i="1"/>
  <c r="W331" i="1" s="1"/>
  <c r="J332" i="1"/>
  <c r="K332" i="1" s="1"/>
  <c r="I333" i="1"/>
  <c r="N332" i="1"/>
  <c r="M332" i="1"/>
  <c r="D330" i="1"/>
  <c r="F330" i="1" s="1"/>
  <c r="L329" i="1"/>
  <c r="O329" i="1" s="1"/>
  <c r="P329" i="1" s="1"/>
  <c r="H385" i="1"/>
  <c r="Q385" i="1"/>
  <c r="A386" i="1"/>
  <c r="T416" i="1"/>
  <c r="R384" i="1"/>
  <c r="S384" i="1" s="1"/>
  <c r="AA385" i="1"/>
  <c r="C385" i="1"/>
  <c r="Y384" i="1"/>
  <c r="C336" i="1"/>
  <c r="M333" i="1" l="1"/>
  <c r="G330" i="1"/>
  <c r="J333" i="1"/>
  <c r="K333" i="1" s="1"/>
  <c r="I334" i="1"/>
  <c r="N333" i="1"/>
  <c r="E332" i="1"/>
  <c r="U332" i="1"/>
  <c r="W332" i="1" s="1"/>
  <c r="X329" i="1"/>
  <c r="B329" i="1" s="1"/>
  <c r="L330" i="1"/>
  <c r="O330" i="1" s="1"/>
  <c r="P330" i="1" s="1"/>
  <c r="X330" i="1" s="1"/>
  <c r="B330" i="1" s="1"/>
  <c r="D331" i="1"/>
  <c r="F331" i="1" s="1"/>
  <c r="C337" i="1"/>
  <c r="T417" i="1"/>
  <c r="Q386" i="1"/>
  <c r="H386" i="1"/>
  <c r="A387" i="1"/>
  <c r="Y385" i="1"/>
  <c r="C386" i="1"/>
  <c r="R385" i="1"/>
  <c r="S385" i="1" s="1"/>
  <c r="AA386" i="1"/>
  <c r="D332" i="1" l="1"/>
  <c r="F332" i="1" s="1"/>
  <c r="G331" i="1"/>
  <c r="L331" i="1"/>
  <c r="O331" i="1" s="1"/>
  <c r="P331" i="1" s="1"/>
  <c r="J334" i="1"/>
  <c r="K334" i="1" s="1"/>
  <c r="I335" i="1"/>
  <c r="N334" i="1"/>
  <c r="M334" i="1"/>
  <c r="E333" i="1"/>
  <c r="U333" i="1"/>
  <c r="W333" i="1" s="1"/>
  <c r="C338" i="1"/>
  <c r="R386" i="1"/>
  <c r="S386" i="1" s="1"/>
  <c r="AA387" i="1"/>
  <c r="Y386" i="1"/>
  <c r="C387" i="1"/>
  <c r="T418" i="1"/>
  <c r="Q387" i="1"/>
  <c r="H387" i="1"/>
  <c r="A388" i="1"/>
  <c r="L332" i="1" l="1"/>
  <c r="O332" i="1" s="1"/>
  <c r="P332" i="1" s="1"/>
  <c r="X332" i="1" s="1"/>
  <c r="B332" i="1" s="1"/>
  <c r="G332" i="1"/>
  <c r="U334" i="1"/>
  <c r="W334" i="1" s="1"/>
  <c r="E334" i="1"/>
  <c r="X331" i="1"/>
  <c r="B331" i="1" s="1"/>
  <c r="N335" i="1"/>
  <c r="J335" i="1"/>
  <c r="K335" i="1" s="1"/>
  <c r="I336" i="1"/>
  <c r="D333" i="1"/>
  <c r="F333" i="1" s="1"/>
  <c r="M335" i="1"/>
  <c r="Y387" i="1"/>
  <c r="AA388" i="1"/>
  <c r="R387" i="1"/>
  <c r="S387" i="1" s="1"/>
  <c r="C388" i="1"/>
  <c r="C339" i="1"/>
  <c r="T419" i="1"/>
  <c r="Q388" i="1"/>
  <c r="H388" i="1"/>
  <c r="A389" i="1"/>
  <c r="M336" i="1" l="1"/>
  <c r="I337" i="1"/>
  <c r="N336" i="1"/>
  <c r="J336" i="1"/>
  <c r="K336" i="1" s="1"/>
  <c r="E335" i="1"/>
  <c r="U335" i="1"/>
  <c r="W335" i="1" s="1"/>
  <c r="G333" i="1"/>
  <c r="D334" i="1"/>
  <c r="F334" i="1" s="1"/>
  <c r="L333" i="1"/>
  <c r="O333" i="1" s="1"/>
  <c r="P333" i="1" s="1"/>
  <c r="X333" i="1" s="1"/>
  <c r="B333" i="1" s="1"/>
  <c r="R388" i="1"/>
  <c r="S388" i="1" s="1"/>
  <c r="AA389" i="1"/>
  <c r="C389" i="1"/>
  <c r="Y388" i="1"/>
  <c r="C340" i="1"/>
  <c r="Q389" i="1"/>
  <c r="H389" i="1"/>
  <c r="A390" i="1"/>
  <c r="T420" i="1"/>
  <c r="D335" i="1" l="1"/>
  <c r="F335" i="1" s="1"/>
  <c r="E336" i="1"/>
  <c r="U336" i="1"/>
  <c r="W336" i="1" s="1"/>
  <c r="L334" i="1"/>
  <c r="O334" i="1" s="1"/>
  <c r="P334" i="1" s="1"/>
  <c r="X334" i="1" s="1"/>
  <c r="B334" i="1" s="1"/>
  <c r="M337" i="1"/>
  <c r="N337" i="1"/>
  <c r="J337" i="1"/>
  <c r="K337" i="1" s="1"/>
  <c r="I338" i="1"/>
  <c r="G334" i="1"/>
  <c r="Y389" i="1"/>
  <c r="R389" i="1"/>
  <c r="S389" i="1" s="1"/>
  <c r="C390" i="1"/>
  <c r="AA390" i="1"/>
  <c r="C341" i="1"/>
  <c r="T421" i="1"/>
  <c r="A391" i="1"/>
  <c r="Q390" i="1"/>
  <c r="H390" i="1"/>
  <c r="M338" i="1" l="1"/>
  <c r="G335" i="1"/>
  <c r="L335" i="1"/>
  <c r="O335" i="1" s="1"/>
  <c r="P335" i="1" s="1"/>
  <c r="X335" i="1" s="1"/>
  <c r="B335" i="1" s="1"/>
  <c r="D336" i="1"/>
  <c r="F336" i="1" s="1"/>
  <c r="N338" i="1"/>
  <c r="J338" i="1"/>
  <c r="K338" i="1" s="1"/>
  <c r="I339" i="1"/>
  <c r="U337" i="1"/>
  <c r="W337" i="1" s="1"/>
  <c r="E337" i="1"/>
  <c r="C342" i="1"/>
  <c r="H391" i="1"/>
  <c r="Q391" i="1"/>
  <c r="A392" i="1"/>
  <c r="R390" i="1"/>
  <c r="S390" i="1" s="1"/>
  <c r="AA391" i="1"/>
  <c r="C391" i="1"/>
  <c r="Y390" i="1"/>
  <c r="T422" i="1"/>
  <c r="L336" i="1" l="1"/>
  <c r="O336" i="1" s="1"/>
  <c r="P336" i="1" s="1"/>
  <c r="X336" i="1" s="1"/>
  <c r="G336" i="1"/>
  <c r="N339" i="1"/>
  <c r="J339" i="1"/>
  <c r="K339" i="1" s="1"/>
  <c r="M339" i="1"/>
  <c r="I340" i="1"/>
  <c r="U338" i="1"/>
  <c r="W338" i="1" s="1"/>
  <c r="E338" i="1"/>
  <c r="D337" i="1"/>
  <c r="F337" i="1" s="1"/>
  <c r="T423" i="1"/>
  <c r="H392" i="1"/>
  <c r="A393" i="1"/>
  <c r="Q392" i="1"/>
  <c r="C392" i="1"/>
  <c r="Y391" i="1"/>
  <c r="R391" i="1"/>
  <c r="S391" i="1" s="1"/>
  <c r="AA392" i="1"/>
  <c r="C343" i="1"/>
  <c r="B336" i="1" l="1"/>
  <c r="L337" i="1"/>
  <c r="O337" i="1" s="1"/>
  <c r="P337" i="1" s="1"/>
  <c r="J340" i="1"/>
  <c r="K340" i="1" s="1"/>
  <c r="I341" i="1"/>
  <c r="N340" i="1"/>
  <c r="D338" i="1"/>
  <c r="F338" i="1" s="1"/>
  <c r="M340" i="1"/>
  <c r="E339" i="1"/>
  <c r="U339" i="1"/>
  <c r="W339" i="1" s="1"/>
  <c r="G337" i="1"/>
  <c r="C344" i="1"/>
  <c r="R392" i="1"/>
  <c r="S392" i="1" s="1"/>
  <c r="AA393" i="1"/>
  <c r="C393" i="1"/>
  <c r="Y392" i="1"/>
  <c r="H393" i="1"/>
  <c r="A394" i="1"/>
  <c r="Q393" i="1"/>
  <c r="T424" i="1"/>
  <c r="G338" i="1" l="1"/>
  <c r="L338" i="1"/>
  <c r="O338" i="1" s="1"/>
  <c r="P338" i="1" s="1"/>
  <c r="X338" i="1" s="1"/>
  <c r="M341" i="1"/>
  <c r="N341" i="1"/>
  <c r="I342" i="1"/>
  <c r="J341" i="1"/>
  <c r="K341" i="1" s="1"/>
  <c r="E340" i="1"/>
  <c r="U340" i="1"/>
  <c r="W340" i="1" s="1"/>
  <c r="D339" i="1"/>
  <c r="F339" i="1" s="1"/>
  <c r="X337" i="1"/>
  <c r="B337" i="1" s="1"/>
  <c r="H394" i="1"/>
  <c r="A395" i="1"/>
  <c r="Q394" i="1"/>
  <c r="T425" i="1"/>
  <c r="AA394" i="1"/>
  <c r="Y393" i="1"/>
  <c r="R393" i="1"/>
  <c r="S393" i="1" s="1"/>
  <c r="C394" i="1"/>
  <c r="C345" i="1"/>
  <c r="B338" i="1" l="1"/>
  <c r="E341" i="1"/>
  <c r="U341" i="1"/>
  <c r="W341" i="1" s="1"/>
  <c r="I343" i="1"/>
  <c r="N342" i="1"/>
  <c r="M342" i="1"/>
  <c r="J342" i="1"/>
  <c r="K342" i="1" s="1"/>
  <c r="L339" i="1"/>
  <c r="O339" i="1" s="1"/>
  <c r="P339" i="1" s="1"/>
  <c r="X339" i="1" s="1"/>
  <c r="B339" i="1" s="1"/>
  <c r="D340" i="1"/>
  <c r="F340" i="1" s="1"/>
  <c r="G339" i="1"/>
  <c r="R394" i="1"/>
  <c r="S394" i="1" s="1"/>
  <c r="AA395" i="1"/>
  <c r="C395" i="1"/>
  <c r="Y394" i="1"/>
  <c r="T426" i="1"/>
  <c r="A396" i="1"/>
  <c r="Q395" i="1"/>
  <c r="H395" i="1"/>
  <c r="C346" i="1"/>
  <c r="M343" i="1" l="1"/>
  <c r="E342" i="1"/>
  <c r="U342" i="1"/>
  <c r="W342" i="1" s="1"/>
  <c r="J343" i="1"/>
  <c r="K343" i="1" s="1"/>
  <c r="I344" i="1"/>
  <c r="N343" i="1"/>
  <c r="L340" i="1"/>
  <c r="O340" i="1" s="1"/>
  <c r="P340" i="1" s="1"/>
  <c r="X340" i="1" s="1"/>
  <c r="B340" i="1" s="1"/>
  <c r="G340" i="1"/>
  <c r="D341" i="1"/>
  <c r="F341" i="1" s="1"/>
  <c r="C347" i="1"/>
  <c r="AA396" i="1"/>
  <c r="Y395" i="1"/>
  <c r="C396" i="1"/>
  <c r="R395" i="1"/>
  <c r="S395" i="1" s="1"/>
  <c r="T427" i="1"/>
  <c r="H396" i="1"/>
  <c r="Q396" i="1"/>
  <c r="A397" i="1"/>
  <c r="M344" i="1" l="1"/>
  <c r="N344" i="1"/>
  <c r="J344" i="1"/>
  <c r="K344" i="1" s="1"/>
  <c r="I345" i="1"/>
  <c r="U343" i="1"/>
  <c r="W343" i="1" s="1"/>
  <c r="E343" i="1"/>
  <c r="G341" i="1"/>
  <c r="L341" i="1"/>
  <c r="O341" i="1" s="1"/>
  <c r="P341" i="1" s="1"/>
  <c r="D342" i="1"/>
  <c r="F342" i="1" s="1"/>
  <c r="H397" i="1"/>
  <c r="A398" i="1"/>
  <c r="Q397" i="1"/>
  <c r="T428" i="1"/>
  <c r="C348" i="1"/>
  <c r="R396" i="1"/>
  <c r="S396" i="1" s="1"/>
  <c r="AA397" i="1"/>
  <c r="C397" i="1"/>
  <c r="Y396" i="1"/>
  <c r="G342" i="1" l="1"/>
  <c r="L342" i="1"/>
  <c r="O342" i="1" s="1"/>
  <c r="P342" i="1" s="1"/>
  <c r="X342" i="1" s="1"/>
  <c r="B342" i="1" s="1"/>
  <c r="X341" i="1"/>
  <c r="B341" i="1" s="1"/>
  <c r="D343" i="1"/>
  <c r="F343" i="1" s="1"/>
  <c r="J345" i="1"/>
  <c r="K345" i="1" s="1"/>
  <c r="M345" i="1"/>
  <c r="I346" i="1"/>
  <c r="N345" i="1"/>
  <c r="E344" i="1"/>
  <c r="U344" i="1"/>
  <c r="W344" i="1" s="1"/>
  <c r="T429" i="1"/>
  <c r="AA398" i="1"/>
  <c r="Y397" i="1"/>
  <c r="C398" i="1"/>
  <c r="R397" i="1"/>
  <c r="S397" i="1" s="1"/>
  <c r="H398" i="1"/>
  <c r="A399" i="1"/>
  <c r="Q398" i="1"/>
  <c r="C349" i="1"/>
  <c r="G343" i="1" l="1"/>
  <c r="L343" i="1"/>
  <c r="O343" i="1" s="1"/>
  <c r="P343" i="1" s="1"/>
  <c r="X343" i="1" s="1"/>
  <c r="B343" i="1" s="1"/>
  <c r="N346" i="1"/>
  <c r="J346" i="1"/>
  <c r="K346" i="1" s="1"/>
  <c r="I347" i="1"/>
  <c r="E345" i="1"/>
  <c r="U345" i="1"/>
  <c r="W345" i="1" s="1"/>
  <c r="M346" i="1"/>
  <c r="D344" i="1"/>
  <c r="F344" i="1" s="1"/>
  <c r="H399" i="1"/>
  <c r="A400" i="1"/>
  <c r="Q399" i="1"/>
  <c r="C350" i="1"/>
  <c r="Y398" i="1"/>
  <c r="AA399" i="1"/>
  <c r="R398" i="1"/>
  <c r="S398" i="1" s="1"/>
  <c r="C399" i="1"/>
  <c r="T430" i="1"/>
  <c r="D345" i="1" l="1"/>
  <c r="F345" i="1" s="1"/>
  <c r="M347" i="1"/>
  <c r="J347" i="1"/>
  <c r="K347" i="1" s="1"/>
  <c r="I348" i="1"/>
  <c r="N347" i="1"/>
  <c r="U346" i="1"/>
  <c r="W346" i="1" s="1"/>
  <c r="E346" i="1"/>
  <c r="G344" i="1"/>
  <c r="L344" i="1"/>
  <c r="O344" i="1" s="1"/>
  <c r="P344" i="1" s="1"/>
  <c r="T431" i="1"/>
  <c r="C351" i="1"/>
  <c r="Y399" i="1"/>
  <c r="R399" i="1"/>
  <c r="S399" i="1" s="1"/>
  <c r="AA400" i="1"/>
  <c r="C400" i="1"/>
  <c r="Q400" i="1"/>
  <c r="A401" i="1"/>
  <c r="H400" i="1"/>
  <c r="G345" i="1" l="1"/>
  <c r="L345" i="1"/>
  <c r="O345" i="1" s="1"/>
  <c r="P345" i="1" s="1"/>
  <c r="X345" i="1" s="1"/>
  <c r="B345" i="1" s="1"/>
  <c r="J348" i="1"/>
  <c r="K348" i="1" s="1"/>
  <c r="I349" i="1"/>
  <c r="E347" i="1"/>
  <c r="U347" i="1"/>
  <c r="W347" i="1" s="1"/>
  <c r="X344" i="1"/>
  <c r="B344" i="1" s="1"/>
  <c r="D346" i="1"/>
  <c r="F346" i="1" s="1"/>
  <c r="T432" i="1"/>
  <c r="A402" i="1"/>
  <c r="Q401" i="1"/>
  <c r="H401" i="1"/>
  <c r="C352" i="1"/>
  <c r="R400" i="1"/>
  <c r="S400" i="1" s="1"/>
  <c r="C401" i="1"/>
  <c r="Y400" i="1"/>
  <c r="AA401" i="1"/>
  <c r="G346" i="1" l="1"/>
  <c r="D347" i="1"/>
  <c r="F347" i="1" s="1"/>
  <c r="L346" i="1"/>
  <c r="O346" i="1" s="1"/>
  <c r="P346" i="1" s="1"/>
  <c r="X346" i="1" s="1"/>
  <c r="B346" i="1" s="1"/>
  <c r="J349" i="1"/>
  <c r="K349" i="1" s="1"/>
  <c r="I350" i="1"/>
  <c r="E348" i="1"/>
  <c r="U348" i="1"/>
  <c r="W348" i="1" s="1"/>
  <c r="C402" i="1"/>
  <c r="Y401" i="1"/>
  <c r="AA402" i="1"/>
  <c r="R401" i="1"/>
  <c r="S401" i="1" s="1"/>
  <c r="T433" i="1"/>
  <c r="C353" i="1"/>
  <c r="Q402" i="1"/>
  <c r="H402" i="1"/>
  <c r="A403" i="1"/>
  <c r="L347" i="1" l="1"/>
  <c r="O347" i="1" s="1"/>
  <c r="P347" i="1" s="1"/>
  <c r="X347" i="1" s="1"/>
  <c r="B347" i="1" s="1"/>
  <c r="G347" i="1"/>
  <c r="D348" i="1"/>
  <c r="F348" i="1" s="1"/>
  <c r="J350" i="1"/>
  <c r="K350" i="1" s="1"/>
  <c r="I351" i="1"/>
  <c r="U349" i="1"/>
  <c r="W349" i="1" s="1"/>
  <c r="E349" i="1"/>
  <c r="T434" i="1"/>
  <c r="Y402" i="1"/>
  <c r="R402" i="1"/>
  <c r="S402" i="1" s="1"/>
  <c r="AA403" i="1"/>
  <c r="C403" i="1"/>
  <c r="H403" i="1"/>
  <c r="Q403" i="1"/>
  <c r="A404" i="1"/>
  <c r="C354" i="1"/>
  <c r="M348" i="1" l="1"/>
  <c r="M349" i="1" s="1"/>
  <c r="M350" i="1" s="1"/>
  <c r="M351" i="1" s="1"/>
  <c r="G348" i="1"/>
  <c r="L348" i="1"/>
  <c r="J351" i="1"/>
  <c r="K351" i="1" s="1"/>
  <c r="I352" i="1"/>
  <c r="E350" i="1"/>
  <c r="U350" i="1"/>
  <c r="W350" i="1" s="1"/>
  <c r="D349" i="1"/>
  <c r="F349" i="1" s="1"/>
  <c r="Y403" i="1"/>
  <c r="AA404" i="1"/>
  <c r="R403" i="1"/>
  <c r="S403" i="1" s="1"/>
  <c r="C404" i="1"/>
  <c r="C355" i="1"/>
  <c r="Q404" i="1"/>
  <c r="H404" i="1"/>
  <c r="A405" i="1"/>
  <c r="T435" i="1"/>
  <c r="N348" i="1" l="1"/>
  <c r="N349" i="1" s="1"/>
  <c r="N350" i="1" s="1"/>
  <c r="N351" i="1" s="1"/>
  <c r="N352" i="1" s="1"/>
  <c r="D350" i="1"/>
  <c r="F350" i="1" s="1"/>
  <c r="J352" i="1"/>
  <c r="K352" i="1" s="1"/>
  <c r="I353" i="1"/>
  <c r="M352" i="1"/>
  <c r="E351" i="1"/>
  <c r="U351" i="1"/>
  <c r="W351" i="1" s="1"/>
  <c r="L349" i="1"/>
  <c r="G349" i="1"/>
  <c r="R404" i="1"/>
  <c r="S404" i="1" s="1"/>
  <c r="C405" i="1"/>
  <c r="Y404" i="1"/>
  <c r="AA405" i="1"/>
  <c r="T436" i="1"/>
  <c r="Q405" i="1"/>
  <c r="A406" i="1"/>
  <c r="H405" i="1"/>
  <c r="C356" i="1"/>
  <c r="M353" i="1" l="1"/>
  <c r="O349" i="1"/>
  <c r="P349" i="1" s="1"/>
  <c r="X349" i="1" s="1"/>
  <c r="B349" i="1" s="1"/>
  <c r="O348" i="1"/>
  <c r="P348" i="1" s="1"/>
  <c r="X348" i="1" s="1"/>
  <c r="B348" i="1" s="1"/>
  <c r="L350" i="1"/>
  <c r="O350" i="1" s="1"/>
  <c r="P350" i="1" s="1"/>
  <c r="X350" i="1" s="1"/>
  <c r="B350" i="1" s="1"/>
  <c r="G350" i="1"/>
  <c r="D351" i="1"/>
  <c r="F351" i="1" s="1"/>
  <c r="J353" i="1"/>
  <c r="K353" i="1" s="1"/>
  <c r="N353" i="1"/>
  <c r="I354" i="1"/>
  <c r="E352" i="1"/>
  <c r="U352" i="1"/>
  <c r="W352" i="1" s="1"/>
  <c r="C357" i="1"/>
  <c r="H406" i="1"/>
  <c r="Q406" i="1"/>
  <c r="A407" i="1"/>
  <c r="Y405" i="1"/>
  <c r="AA406" i="1"/>
  <c r="R405" i="1"/>
  <c r="S405" i="1" s="1"/>
  <c r="C406" i="1"/>
  <c r="T437" i="1"/>
  <c r="L351" i="1" l="1"/>
  <c r="O351" i="1" s="1"/>
  <c r="P351" i="1" s="1"/>
  <c r="X351" i="1" s="1"/>
  <c r="B351" i="1" s="1"/>
  <c r="G351" i="1"/>
  <c r="D352" i="1"/>
  <c r="F352" i="1" s="1"/>
  <c r="J354" i="1"/>
  <c r="K354" i="1" s="1"/>
  <c r="I355" i="1"/>
  <c r="N354" i="1"/>
  <c r="M354" i="1"/>
  <c r="U353" i="1"/>
  <c r="W353" i="1" s="1"/>
  <c r="E353" i="1"/>
  <c r="T438" i="1"/>
  <c r="H407" i="1"/>
  <c r="A408" i="1"/>
  <c r="Q407" i="1"/>
  <c r="AA407" i="1"/>
  <c r="Y406" i="1"/>
  <c r="C407" i="1"/>
  <c r="R406" i="1"/>
  <c r="S406" i="1" s="1"/>
  <c r="C358" i="1"/>
  <c r="L352" i="1" l="1"/>
  <c r="O352" i="1" s="1"/>
  <c r="P352" i="1" s="1"/>
  <c r="X352" i="1" s="1"/>
  <c r="B352" i="1" s="1"/>
  <c r="G352" i="1"/>
  <c r="M355" i="1"/>
  <c r="J355" i="1"/>
  <c r="K355" i="1" s="1"/>
  <c r="I356" i="1"/>
  <c r="N355" i="1"/>
  <c r="E354" i="1"/>
  <c r="U354" i="1"/>
  <c r="W354" i="1" s="1"/>
  <c r="D353" i="1"/>
  <c r="F353" i="1" s="1"/>
  <c r="C359" i="1"/>
  <c r="Y407" i="1"/>
  <c r="C408" i="1"/>
  <c r="R407" i="1"/>
  <c r="S407" i="1" s="1"/>
  <c r="AA408" i="1"/>
  <c r="T439" i="1"/>
  <c r="A409" i="1"/>
  <c r="Q408" i="1"/>
  <c r="H408" i="1"/>
  <c r="L353" i="1" l="1"/>
  <c r="O353" i="1" s="1"/>
  <c r="P353" i="1" s="1"/>
  <c r="X353" i="1" s="1"/>
  <c r="B353" i="1" s="1"/>
  <c r="G353" i="1"/>
  <c r="D354" i="1"/>
  <c r="F354" i="1" s="1"/>
  <c r="M356" i="1"/>
  <c r="J356" i="1"/>
  <c r="K356" i="1" s="1"/>
  <c r="N356" i="1"/>
  <c r="I357" i="1"/>
  <c r="E355" i="1"/>
  <c r="U355" i="1"/>
  <c r="W355" i="1" s="1"/>
  <c r="R408" i="1"/>
  <c r="S408" i="1" s="1"/>
  <c r="C409" i="1"/>
  <c r="Y408" i="1"/>
  <c r="AA409" i="1"/>
  <c r="T440" i="1"/>
  <c r="C360" i="1"/>
  <c r="Q409" i="1"/>
  <c r="H409" i="1"/>
  <c r="A410" i="1"/>
  <c r="G354" i="1" l="1"/>
  <c r="L354" i="1"/>
  <c r="O354" i="1" s="1"/>
  <c r="P354" i="1" s="1"/>
  <c r="X354" i="1" s="1"/>
  <c r="B354" i="1" s="1"/>
  <c r="M357" i="1"/>
  <c r="J357" i="1"/>
  <c r="K357" i="1" s="1"/>
  <c r="I358" i="1"/>
  <c r="N357" i="1"/>
  <c r="E356" i="1"/>
  <c r="U356" i="1"/>
  <c r="W356" i="1" s="1"/>
  <c r="D355" i="1"/>
  <c r="F355" i="1" s="1"/>
  <c r="H410" i="1"/>
  <c r="A411" i="1"/>
  <c r="Q410" i="1"/>
  <c r="T441" i="1"/>
  <c r="C410" i="1"/>
  <c r="AA410" i="1"/>
  <c r="Y409" i="1"/>
  <c r="R409" i="1"/>
  <c r="S409" i="1" s="1"/>
  <c r="C361" i="1"/>
  <c r="G355" i="1" l="1"/>
  <c r="D356" i="1"/>
  <c r="F356" i="1" s="1"/>
  <c r="J358" i="1"/>
  <c r="K358" i="1" s="1"/>
  <c r="I359" i="1"/>
  <c r="N358" i="1"/>
  <c r="M358" i="1"/>
  <c r="E357" i="1"/>
  <c r="U357" i="1"/>
  <c r="W357" i="1" s="1"/>
  <c r="L355" i="1"/>
  <c r="O355" i="1" s="1"/>
  <c r="P355" i="1" s="1"/>
  <c r="T442" i="1"/>
  <c r="C362" i="1"/>
  <c r="A412" i="1"/>
  <c r="Q411" i="1"/>
  <c r="H411" i="1"/>
  <c r="AA411" i="1"/>
  <c r="Y410" i="1"/>
  <c r="C411" i="1"/>
  <c r="R410" i="1"/>
  <c r="S410" i="1" s="1"/>
  <c r="L356" i="1" l="1"/>
  <c r="O356" i="1" s="1"/>
  <c r="P356" i="1" s="1"/>
  <c r="X356" i="1" s="1"/>
  <c r="B356" i="1" s="1"/>
  <c r="M359" i="1"/>
  <c r="G356" i="1"/>
  <c r="J359" i="1"/>
  <c r="K359" i="1" s="1"/>
  <c r="I360" i="1"/>
  <c r="N359" i="1"/>
  <c r="E358" i="1"/>
  <c r="U358" i="1"/>
  <c r="W358" i="1" s="1"/>
  <c r="X355" i="1"/>
  <c r="B355" i="1" s="1"/>
  <c r="D357" i="1"/>
  <c r="F357" i="1" s="1"/>
  <c r="C363" i="1"/>
  <c r="Y411" i="1"/>
  <c r="R411" i="1"/>
  <c r="S411" i="1" s="1"/>
  <c r="AA412" i="1"/>
  <c r="C412" i="1"/>
  <c r="Q412" i="1"/>
  <c r="H412" i="1"/>
  <c r="A413" i="1"/>
  <c r="T443" i="1"/>
  <c r="L357" i="1" l="1"/>
  <c r="O357" i="1" s="1"/>
  <c r="P357" i="1" s="1"/>
  <c r="X357" i="1" s="1"/>
  <c r="B357" i="1" s="1"/>
  <c r="D358" i="1"/>
  <c r="F358" i="1" s="1"/>
  <c r="G357" i="1"/>
  <c r="M360" i="1"/>
  <c r="I361" i="1"/>
  <c r="N360" i="1"/>
  <c r="J360" i="1"/>
  <c r="K360" i="1" s="1"/>
  <c r="U359" i="1"/>
  <c r="W359" i="1" s="1"/>
  <c r="E359" i="1"/>
  <c r="R412" i="1"/>
  <c r="S412" i="1" s="1"/>
  <c r="AA413" i="1"/>
  <c r="C413" i="1"/>
  <c r="Y412" i="1"/>
  <c r="T444" i="1"/>
  <c r="Q413" i="1"/>
  <c r="H413" i="1"/>
  <c r="A414" i="1"/>
  <c r="C364" i="1"/>
  <c r="G358" i="1" l="1"/>
  <c r="L358" i="1"/>
  <c r="O358" i="1" s="1"/>
  <c r="P358" i="1" s="1"/>
  <c r="X358" i="1" s="1"/>
  <c r="B358" i="1" s="1"/>
  <c r="E360" i="1"/>
  <c r="U360" i="1"/>
  <c r="W360" i="1" s="1"/>
  <c r="J361" i="1"/>
  <c r="K361" i="1" s="1"/>
  <c r="I362" i="1"/>
  <c r="N361" i="1"/>
  <c r="M361" i="1"/>
  <c r="D359" i="1"/>
  <c r="F359" i="1" s="1"/>
  <c r="T445" i="1"/>
  <c r="C365" i="1"/>
  <c r="Y413" i="1"/>
  <c r="C414" i="1"/>
  <c r="AA414" i="1"/>
  <c r="R413" i="1"/>
  <c r="S413" i="1" s="1"/>
  <c r="Q414" i="1"/>
  <c r="A415" i="1"/>
  <c r="H414" i="1"/>
  <c r="L359" i="1" l="1"/>
  <c r="O359" i="1" s="1"/>
  <c r="P359" i="1" s="1"/>
  <c r="X359" i="1" s="1"/>
  <c r="B359" i="1" s="1"/>
  <c r="M362" i="1"/>
  <c r="J362" i="1"/>
  <c r="K362" i="1" s="1"/>
  <c r="I363" i="1"/>
  <c r="N362" i="1"/>
  <c r="E361" i="1"/>
  <c r="U361" i="1"/>
  <c r="W361" i="1" s="1"/>
  <c r="G359" i="1"/>
  <c r="D360" i="1"/>
  <c r="F360" i="1" s="1"/>
  <c r="Y414" i="1"/>
  <c r="AA415" i="1"/>
  <c r="R414" i="1"/>
  <c r="S414" i="1" s="1"/>
  <c r="C415" i="1"/>
  <c r="C366" i="1"/>
  <c r="T446" i="1"/>
  <c r="A416" i="1"/>
  <c r="Q415" i="1"/>
  <c r="H415" i="1"/>
  <c r="D361" i="1" l="1"/>
  <c r="F361" i="1" s="1"/>
  <c r="M363" i="1"/>
  <c r="N363" i="1"/>
  <c r="J363" i="1"/>
  <c r="K363" i="1" s="1"/>
  <c r="I364" i="1"/>
  <c r="U362" i="1"/>
  <c r="W362" i="1" s="1"/>
  <c r="E362" i="1"/>
  <c r="G360" i="1"/>
  <c r="L360" i="1"/>
  <c r="O360" i="1" s="1"/>
  <c r="P360" i="1" s="1"/>
  <c r="X360" i="1" s="1"/>
  <c r="B360" i="1" s="1"/>
  <c r="Y415" i="1"/>
  <c r="AA416" i="1"/>
  <c r="R415" i="1"/>
  <c r="S415" i="1" s="1"/>
  <c r="C416" i="1"/>
  <c r="C367" i="1"/>
  <c r="Q416" i="1"/>
  <c r="H416" i="1"/>
  <c r="A417" i="1"/>
  <c r="T447" i="1"/>
  <c r="L361" i="1" l="1"/>
  <c r="O361" i="1" s="1"/>
  <c r="P361" i="1" s="1"/>
  <c r="X361" i="1" s="1"/>
  <c r="B361" i="1" s="1"/>
  <c r="G361" i="1"/>
  <c r="M364" i="1"/>
  <c r="J364" i="1"/>
  <c r="K364" i="1" s="1"/>
  <c r="I365" i="1"/>
  <c r="N364" i="1"/>
  <c r="E363" i="1"/>
  <c r="U363" i="1"/>
  <c r="W363" i="1" s="1"/>
  <c r="D362" i="1"/>
  <c r="F362" i="1" s="1"/>
  <c r="Q417" i="1"/>
  <c r="H417" i="1"/>
  <c r="A418" i="1"/>
  <c r="C368" i="1"/>
  <c r="T448" i="1"/>
  <c r="R416" i="1"/>
  <c r="S416" i="1" s="1"/>
  <c r="AA417" i="1"/>
  <c r="C417" i="1"/>
  <c r="Y416" i="1"/>
  <c r="G362" i="1" l="1"/>
  <c r="L362" i="1"/>
  <c r="O362" i="1" s="1"/>
  <c r="P362" i="1" s="1"/>
  <c r="X362" i="1" s="1"/>
  <c r="B362" i="1" s="1"/>
  <c r="D363" i="1"/>
  <c r="F363" i="1" s="1"/>
  <c r="J365" i="1"/>
  <c r="K365" i="1" s="1"/>
  <c r="M365" i="1"/>
  <c r="I366" i="1"/>
  <c r="N365" i="1"/>
  <c r="E364" i="1"/>
  <c r="U364" i="1"/>
  <c r="W364" i="1" s="1"/>
  <c r="T449" i="1"/>
  <c r="Q418" i="1"/>
  <c r="H418" i="1"/>
  <c r="A419" i="1"/>
  <c r="C369" i="1"/>
  <c r="AA418" i="1"/>
  <c r="Y417" i="1"/>
  <c r="R417" i="1"/>
  <c r="S417" i="1" s="1"/>
  <c r="C418" i="1"/>
  <c r="G363" i="1" l="1"/>
  <c r="L363" i="1"/>
  <c r="O363" i="1" s="1"/>
  <c r="P363" i="1" s="1"/>
  <c r="X363" i="1" s="1"/>
  <c r="D364" i="1"/>
  <c r="F364" i="1" s="1"/>
  <c r="J366" i="1"/>
  <c r="K366" i="1" s="1"/>
  <c r="I367" i="1"/>
  <c r="N366" i="1"/>
  <c r="M366" i="1"/>
  <c r="U365" i="1"/>
  <c r="W365" i="1" s="1"/>
  <c r="E365" i="1"/>
  <c r="C419" i="1"/>
  <c r="Y418" i="1"/>
  <c r="R418" i="1"/>
  <c r="S418" i="1" s="1"/>
  <c r="AA419" i="1"/>
  <c r="C370" i="1"/>
  <c r="H419" i="1"/>
  <c r="Q419" i="1"/>
  <c r="A420" i="1"/>
  <c r="T450" i="1"/>
  <c r="G364" i="1" l="1"/>
  <c r="L364" i="1"/>
  <c r="O364" i="1" s="1"/>
  <c r="P364" i="1" s="1"/>
  <c r="X364" i="1" s="1"/>
  <c r="B364" i="1" s="1"/>
  <c r="B363" i="1"/>
  <c r="M367" i="1"/>
  <c r="N367" i="1"/>
  <c r="J367" i="1"/>
  <c r="K367" i="1" s="1"/>
  <c r="I368" i="1"/>
  <c r="E366" i="1"/>
  <c r="U366" i="1"/>
  <c r="W366" i="1" s="1"/>
  <c r="D365" i="1"/>
  <c r="F365" i="1" s="1"/>
  <c r="Y419" i="1"/>
  <c r="C420" i="1"/>
  <c r="R419" i="1"/>
  <c r="S419" i="1" s="1"/>
  <c r="AA420" i="1"/>
  <c r="T451" i="1"/>
  <c r="A421" i="1"/>
  <c r="Q420" i="1"/>
  <c r="H420" i="1"/>
  <c r="C371" i="1"/>
  <c r="L365" i="1" l="1"/>
  <c r="O365" i="1" s="1"/>
  <c r="P365" i="1" s="1"/>
  <c r="X365" i="1" s="1"/>
  <c r="B365" i="1" s="1"/>
  <c r="G365" i="1"/>
  <c r="D366" i="1"/>
  <c r="F366" i="1" s="1"/>
  <c r="N368" i="1"/>
  <c r="M368" i="1"/>
  <c r="I369" i="1"/>
  <c r="J368" i="1"/>
  <c r="K368" i="1" s="1"/>
  <c r="E367" i="1"/>
  <c r="U367" i="1"/>
  <c r="W367" i="1" s="1"/>
  <c r="R420" i="1"/>
  <c r="S420" i="1" s="1"/>
  <c r="AA421" i="1"/>
  <c r="C421" i="1"/>
  <c r="Y420" i="1"/>
  <c r="C372" i="1"/>
  <c r="T452" i="1"/>
  <c r="Q421" i="1"/>
  <c r="H421" i="1"/>
  <c r="A422" i="1"/>
  <c r="L366" i="1" l="1"/>
  <c r="O366" i="1" s="1"/>
  <c r="P366" i="1" s="1"/>
  <c r="X366" i="1" s="1"/>
  <c r="B366" i="1" s="1"/>
  <c r="G366" i="1"/>
  <c r="D367" i="1"/>
  <c r="F367" i="1" s="1"/>
  <c r="M369" i="1"/>
  <c r="N369" i="1"/>
  <c r="J369" i="1"/>
  <c r="K369" i="1" s="1"/>
  <c r="I370" i="1"/>
  <c r="U368" i="1"/>
  <c r="W368" i="1" s="1"/>
  <c r="E368" i="1"/>
  <c r="H422" i="1"/>
  <c r="A423" i="1"/>
  <c r="Q422" i="1"/>
  <c r="C373" i="1"/>
  <c r="C422" i="1"/>
  <c r="Y421" i="1"/>
  <c r="AA422" i="1"/>
  <c r="R421" i="1"/>
  <c r="S421" i="1" s="1"/>
  <c r="T453" i="1"/>
  <c r="G367" i="1" l="1"/>
  <c r="L367" i="1"/>
  <c r="O367" i="1" s="1"/>
  <c r="P367" i="1" s="1"/>
  <c r="X367" i="1" s="1"/>
  <c r="B367" i="1" s="1"/>
  <c r="E369" i="1"/>
  <c r="U369" i="1"/>
  <c r="W369" i="1" s="1"/>
  <c r="J370" i="1"/>
  <c r="K370" i="1" s="1"/>
  <c r="I371" i="1"/>
  <c r="N370" i="1"/>
  <c r="M370" i="1"/>
  <c r="D368" i="1"/>
  <c r="F368" i="1" s="1"/>
  <c r="C374" i="1"/>
  <c r="Y422" i="1"/>
  <c r="AA423" i="1"/>
  <c r="R422" i="1"/>
  <c r="S422" i="1" s="1"/>
  <c r="C423" i="1"/>
  <c r="T454" i="1"/>
  <c r="H423" i="1"/>
  <c r="A424" i="1"/>
  <c r="Q423" i="1"/>
  <c r="M371" i="1" l="1"/>
  <c r="G368" i="1"/>
  <c r="L368" i="1"/>
  <c r="O368" i="1" s="1"/>
  <c r="P368" i="1" s="1"/>
  <c r="X368" i="1" s="1"/>
  <c r="B368" i="1" s="1"/>
  <c r="J371" i="1"/>
  <c r="K371" i="1" s="1"/>
  <c r="I372" i="1"/>
  <c r="N371" i="1"/>
  <c r="E370" i="1"/>
  <c r="U370" i="1"/>
  <c r="W370" i="1" s="1"/>
  <c r="D369" i="1"/>
  <c r="F369" i="1" s="1"/>
  <c r="T455" i="1"/>
  <c r="Y423" i="1"/>
  <c r="AA424" i="1"/>
  <c r="R423" i="1"/>
  <c r="S423" i="1" s="1"/>
  <c r="C424" i="1"/>
  <c r="Q424" i="1"/>
  <c r="A425" i="1"/>
  <c r="H424" i="1"/>
  <c r="C375" i="1"/>
  <c r="G369" i="1" l="1"/>
  <c r="L369" i="1"/>
  <c r="O369" i="1" s="1"/>
  <c r="P369" i="1" s="1"/>
  <c r="X369" i="1" s="1"/>
  <c r="B369" i="1" s="1"/>
  <c r="D370" i="1"/>
  <c r="F370" i="1" s="1"/>
  <c r="M372" i="1"/>
  <c r="N372" i="1"/>
  <c r="I373" i="1"/>
  <c r="J372" i="1"/>
  <c r="K372" i="1" s="1"/>
  <c r="E371" i="1"/>
  <c r="U371" i="1"/>
  <c r="W371" i="1" s="1"/>
  <c r="T456" i="1"/>
  <c r="R424" i="1"/>
  <c r="S424" i="1" s="1"/>
  <c r="C425" i="1"/>
  <c r="AA425" i="1"/>
  <c r="Y424" i="1"/>
  <c r="Q425" i="1"/>
  <c r="H425" i="1"/>
  <c r="A426" i="1"/>
  <c r="J373" i="1" l="1"/>
  <c r="K373" i="1" s="1"/>
  <c r="N373" i="1"/>
  <c r="M373" i="1"/>
  <c r="I374" i="1"/>
  <c r="L370" i="1"/>
  <c r="O370" i="1" s="1"/>
  <c r="P370" i="1" s="1"/>
  <c r="X370" i="1" s="1"/>
  <c r="B370" i="1" s="1"/>
  <c r="U372" i="1"/>
  <c r="W372" i="1" s="1"/>
  <c r="E372" i="1"/>
  <c r="D371" i="1"/>
  <c r="F371" i="1" s="1"/>
  <c r="G370" i="1"/>
  <c r="Y425" i="1"/>
  <c r="C426" i="1"/>
  <c r="AA426" i="1"/>
  <c r="R425" i="1"/>
  <c r="S425" i="1" s="1"/>
  <c r="H426" i="1"/>
  <c r="A427" i="1"/>
  <c r="Q426" i="1"/>
  <c r="T457" i="1"/>
  <c r="G371" i="1" l="1"/>
  <c r="L371" i="1"/>
  <c r="O371" i="1" s="1"/>
  <c r="P371" i="1" s="1"/>
  <c r="X371" i="1" s="1"/>
  <c r="B371" i="1" s="1"/>
  <c r="D372" i="1"/>
  <c r="F372" i="1" s="1"/>
  <c r="J374" i="1"/>
  <c r="K374" i="1" s="1"/>
  <c r="I375" i="1"/>
  <c r="N374" i="1"/>
  <c r="M374" i="1"/>
  <c r="U373" i="1"/>
  <c r="W373" i="1" s="1"/>
  <c r="E373" i="1"/>
  <c r="H427" i="1"/>
  <c r="Q427" i="1"/>
  <c r="A428" i="1"/>
  <c r="Y426" i="1"/>
  <c r="AA427" i="1"/>
  <c r="R426" i="1"/>
  <c r="S426" i="1" s="1"/>
  <c r="C427" i="1"/>
  <c r="T458" i="1"/>
  <c r="G372" i="1" l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D373" i="1"/>
  <c r="F373" i="1" s="1"/>
  <c r="T459" i="1"/>
  <c r="H428" i="1"/>
  <c r="A429" i="1"/>
  <c r="Q428" i="1"/>
  <c r="R427" i="1"/>
  <c r="S427" i="1" s="1"/>
  <c r="AA428" i="1"/>
  <c r="C428" i="1"/>
  <c r="Y427" i="1"/>
  <c r="D374" i="1" l="1"/>
  <c r="F374" i="1" s="1"/>
  <c r="G373" i="1"/>
  <c r="L373" i="1"/>
  <c r="O373" i="1" s="1"/>
  <c r="P373" i="1" s="1"/>
  <c r="X373" i="1" s="1"/>
  <c r="B373" i="1" s="1"/>
  <c r="J376" i="1"/>
  <c r="K376" i="1" s="1"/>
  <c r="E376" i="1" s="1"/>
  <c r="I377" i="1"/>
  <c r="E375" i="1"/>
  <c r="U375" i="1"/>
  <c r="W375" i="1" s="1"/>
  <c r="H429" i="1"/>
  <c r="A430" i="1"/>
  <c r="Q429" i="1"/>
  <c r="C429" i="1"/>
  <c r="Y428" i="1"/>
  <c r="R428" i="1"/>
  <c r="S428" i="1" s="1"/>
  <c r="AA429" i="1"/>
  <c r="T460" i="1"/>
  <c r="L374" i="1" l="1"/>
  <c r="O374" i="1" s="1"/>
  <c r="P374" i="1" s="1"/>
  <c r="X374" i="1" s="1"/>
  <c r="B374" i="1" s="1"/>
  <c r="G374" i="1"/>
  <c r="D375" i="1"/>
  <c r="F375" i="1" s="1"/>
  <c r="D376" i="1"/>
  <c r="L376" i="1" s="1"/>
  <c r="J377" i="1"/>
  <c r="K377" i="1" s="1"/>
  <c r="I378" i="1"/>
  <c r="R429" i="1"/>
  <c r="S429" i="1" s="1"/>
  <c r="AA430" i="1"/>
  <c r="Y429" i="1"/>
  <c r="C430" i="1"/>
  <c r="H430" i="1"/>
  <c r="A431" i="1"/>
  <c r="Q430" i="1"/>
  <c r="T461" i="1"/>
  <c r="G375" i="1" l="1"/>
  <c r="L375" i="1"/>
  <c r="O375" i="1" s="1"/>
  <c r="P375" i="1" s="1"/>
  <c r="J378" i="1"/>
  <c r="K378" i="1" s="1"/>
  <c r="I379" i="1"/>
  <c r="U377" i="1"/>
  <c r="W377" i="1" s="1"/>
  <c r="E377" i="1"/>
  <c r="G376" i="1"/>
  <c r="F376" i="1"/>
  <c r="Y430" i="1"/>
  <c r="AA431" i="1"/>
  <c r="R430" i="1"/>
  <c r="S430" i="1" s="1"/>
  <c r="C431" i="1"/>
  <c r="T462" i="1"/>
  <c r="H431" i="1"/>
  <c r="A432" i="1"/>
  <c r="Q431" i="1"/>
  <c r="M376" i="1" l="1"/>
  <c r="N376" i="1" s="1"/>
  <c r="X375" i="1"/>
  <c r="Y375" i="1" s="1"/>
  <c r="D377" i="1"/>
  <c r="F377" i="1" s="1"/>
  <c r="I380" i="1"/>
  <c r="J379" i="1"/>
  <c r="K379" i="1" s="1"/>
  <c r="U378" i="1"/>
  <c r="W378" i="1" s="1"/>
  <c r="E378" i="1"/>
  <c r="R431" i="1"/>
  <c r="S431" i="1" s="1"/>
  <c r="AA432" i="1"/>
  <c r="C432" i="1"/>
  <c r="Y431" i="1"/>
  <c r="T463" i="1"/>
  <c r="A433" i="1"/>
  <c r="Q432" i="1"/>
  <c r="H432" i="1"/>
  <c r="M377" i="1" l="1"/>
  <c r="M378" i="1" s="1"/>
  <c r="M379" i="1" s="1"/>
  <c r="M380" i="1" s="1"/>
  <c r="G377" i="1"/>
  <c r="J380" i="1"/>
  <c r="K380" i="1" s="1"/>
  <c r="I381" i="1"/>
  <c r="L377" i="1"/>
  <c r="E379" i="1"/>
  <c r="U379" i="1"/>
  <c r="W379" i="1" s="1"/>
  <c r="N377" i="1"/>
  <c r="N378" i="1" s="1"/>
  <c r="N379" i="1" s="1"/>
  <c r="N380" i="1" s="1"/>
  <c r="O376" i="1"/>
  <c r="P376" i="1" s="1"/>
  <c r="X376" i="1" s="1"/>
  <c r="B376" i="1" s="1"/>
  <c r="B375" i="1"/>
  <c r="D378" i="1"/>
  <c r="L378" i="1" s="1"/>
  <c r="Y432" i="1"/>
  <c r="AA433" i="1"/>
  <c r="R432" i="1"/>
  <c r="S432" i="1" s="1"/>
  <c r="C433" i="1"/>
  <c r="Q433" i="1"/>
  <c r="H433" i="1"/>
  <c r="A434" i="1"/>
  <c r="T464" i="1"/>
  <c r="O378" i="1" l="1"/>
  <c r="P378" i="1" s="1"/>
  <c r="X378" i="1" s="1"/>
  <c r="B378" i="1" s="1"/>
  <c r="O377" i="1"/>
  <c r="P377" i="1" s="1"/>
  <c r="D379" i="1"/>
  <c r="G379" i="1" s="1"/>
  <c r="J381" i="1"/>
  <c r="K381" i="1" s="1"/>
  <c r="I382" i="1"/>
  <c r="N381" i="1"/>
  <c r="M381" i="1"/>
  <c r="E380" i="1"/>
  <c r="U380" i="1"/>
  <c r="W380" i="1" s="1"/>
  <c r="G378" i="1"/>
  <c r="F378" i="1"/>
  <c r="T465" i="1"/>
  <c r="R433" i="1"/>
  <c r="S433" i="1" s="1"/>
  <c r="C434" i="1"/>
  <c r="AA434" i="1"/>
  <c r="Y433" i="1"/>
  <c r="Q434" i="1"/>
  <c r="H434" i="1"/>
  <c r="A435" i="1"/>
  <c r="D380" i="1" l="1"/>
  <c r="L380" i="1" s="1"/>
  <c r="O380" i="1" s="1"/>
  <c r="P380" i="1" s="1"/>
  <c r="X380" i="1" s="1"/>
  <c r="B380" i="1" s="1"/>
  <c r="E381" i="1"/>
  <c r="U381" i="1"/>
  <c r="W381" i="1" s="1"/>
  <c r="J382" i="1"/>
  <c r="K382" i="1" s="1"/>
  <c r="I383" i="1"/>
  <c r="M382" i="1"/>
  <c r="N382" i="1"/>
  <c r="L379" i="1"/>
  <c r="O379" i="1" s="1"/>
  <c r="P379" i="1" s="1"/>
  <c r="X379" i="1" s="1"/>
  <c r="B379" i="1" s="1"/>
  <c r="F379" i="1"/>
  <c r="X377" i="1"/>
  <c r="B377" i="1" s="1"/>
  <c r="C435" i="1"/>
  <c r="Y434" i="1"/>
  <c r="R434" i="1"/>
  <c r="S434" i="1" s="1"/>
  <c r="AA435" i="1"/>
  <c r="T466" i="1"/>
  <c r="A436" i="1"/>
  <c r="Q435" i="1"/>
  <c r="H435" i="1"/>
  <c r="M383" i="1" l="1"/>
  <c r="J383" i="1"/>
  <c r="K383" i="1" s="1"/>
  <c r="I384" i="1"/>
  <c r="N383" i="1"/>
  <c r="E382" i="1"/>
  <c r="U382" i="1"/>
  <c r="W382" i="1" s="1"/>
  <c r="D381" i="1"/>
  <c r="G380" i="1"/>
  <c r="F380" i="1"/>
  <c r="R435" i="1"/>
  <c r="S435" i="1" s="1"/>
  <c r="AA436" i="1"/>
  <c r="C436" i="1"/>
  <c r="Y435" i="1"/>
  <c r="T467" i="1"/>
  <c r="H436" i="1"/>
  <c r="Q436" i="1"/>
  <c r="A437" i="1"/>
  <c r="F381" i="1" l="1"/>
  <c r="L381" i="1"/>
  <c r="O381" i="1" s="1"/>
  <c r="P381" i="1" s="1"/>
  <c r="X381" i="1" s="1"/>
  <c r="B381" i="1" s="1"/>
  <c r="D382" i="1"/>
  <c r="J384" i="1"/>
  <c r="K384" i="1" s="1"/>
  <c r="I385" i="1"/>
  <c r="N384" i="1"/>
  <c r="E383" i="1"/>
  <c r="U383" i="1"/>
  <c r="W383" i="1" s="1"/>
  <c r="G381" i="1"/>
  <c r="M384" i="1"/>
  <c r="Q437" i="1"/>
  <c r="H437" i="1"/>
  <c r="A438" i="1"/>
  <c r="C437" i="1"/>
  <c r="Y436" i="1"/>
  <c r="R436" i="1"/>
  <c r="S436" i="1" s="1"/>
  <c r="AA437" i="1"/>
  <c r="T468" i="1"/>
  <c r="F382" i="1" l="1"/>
  <c r="G382" i="1"/>
  <c r="L382" i="1"/>
  <c r="O382" i="1" s="1"/>
  <c r="P382" i="1" s="1"/>
  <c r="X382" i="1" s="1"/>
  <c r="B382" i="1" s="1"/>
  <c r="D383" i="1"/>
  <c r="N385" i="1"/>
  <c r="M385" i="1"/>
  <c r="J385" i="1"/>
  <c r="K385" i="1" s="1"/>
  <c r="I386" i="1"/>
  <c r="E384" i="1"/>
  <c r="U384" i="1"/>
  <c r="W384" i="1" s="1"/>
  <c r="T469" i="1"/>
  <c r="R437" i="1"/>
  <c r="S437" i="1" s="1"/>
  <c r="C438" i="1"/>
  <c r="AA438" i="1"/>
  <c r="Y437" i="1"/>
  <c r="Q438" i="1"/>
  <c r="H438" i="1"/>
  <c r="A439" i="1"/>
  <c r="F383" i="1" l="1"/>
  <c r="G383" i="1"/>
  <c r="D384" i="1"/>
  <c r="I387" i="1"/>
  <c r="J386" i="1"/>
  <c r="K386" i="1" s="1"/>
  <c r="N386" i="1"/>
  <c r="E385" i="1"/>
  <c r="U385" i="1"/>
  <c r="W385" i="1" s="1"/>
  <c r="M386" i="1"/>
  <c r="L383" i="1"/>
  <c r="O383" i="1" s="1"/>
  <c r="P383" i="1" s="1"/>
  <c r="Y438" i="1"/>
  <c r="R438" i="1"/>
  <c r="S438" i="1" s="1"/>
  <c r="AA439" i="1"/>
  <c r="C439" i="1"/>
  <c r="Q439" i="1"/>
  <c r="H439" i="1"/>
  <c r="A440" i="1"/>
  <c r="T470" i="1"/>
  <c r="F384" i="1" l="1"/>
  <c r="L384" i="1"/>
  <c r="O384" i="1" s="1"/>
  <c r="P384" i="1" s="1"/>
  <c r="X384" i="1" s="1"/>
  <c r="B384" i="1" s="1"/>
  <c r="G384" i="1"/>
  <c r="E386" i="1"/>
  <c r="U386" i="1"/>
  <c r="W386" i="1" s="1"/>
  <c r="M387" i="1"/>
  <c r="N387" i="1"/>
  <c r="I388" i="1"/>
  <c r="J387" i="1"/>
  <c r="K387" i="1" s="1"/>
  <c r="D385" i="1"/>
  <c r="X383" i="1"/>
  <c r="B383" i="1" s="1"/>
  <c r="T471" i="1"/>
  <c r="H440" i="1"/>
  <c r="Q440" i="1"/>
  <c r="A441" i="1"/>
  <c r="R439" i="1"/>
  <c r="S439" i="1" s="1"/>
  <c r="AA440" i="1"/>
  <c r="C440" i="1"/>
  <c r="Y439" i="1"/>
  <c r="F385" i="1" l="1"/>
  <c r="G385" i="1"/>
  <c r="L385" i="1"/>
  <c r="O385" i="1" s="1"/>
  <c r="P385" i="1" s="1"/>
  <c r="X385" i="1" s="1"/>
  <c r="B385" i="1" s="1"/>
  <c r="E387" i="1"/>
  <c r="U387" i="1"/>
  <c r="W387" i="1" s="1"/>
  <c r="N388" i="1"/>
  <c r="M388" i="1"/>
  <c r="J388" i="1"/>
  <c r="K388" i="1" s="1"/>
  <c r="I389" i="1"/>
  <c r="D386" i="1"/>
  <c r="Q441" i="1"/>
  <c r="H441" i="1"/>
  <c r="A442" i="1"/>
  <c r="T472" i="1"/>
  <c r="Y440" i="1"/>
  <c r="AA441" i="1"/>
  <c r="R440" i="1"/>
  <c r="S440" i="1" s="1"/>
  <c r="C441" i="1"/>
  <c r="F386" i="1" l="1"/>
  <c r="L386" i="1"/>
  <c r="O386" i="1" s="1"/>
  <c r="P386" i="1" s="1"/>
  <c r="X386" i="1" s="1"/>
  <c r="B386" i="1" s="1"/>
  <c r="M389" i="1"/>
  <c r="E388" i="1"/>
  <c r="U388" i="1"/>
  <c r="W388" i="1" s="1"/>
  <c r="N389" i="1"/>
  <c r="J389" i="1"/>
  <c r="K389" i="1" s="1"/>
  <c r="I390" i="1"/>
  <c r="G386" i="1"/>
  <c r="D387" i="1"/>
  <c r="R441" i="1"/>
  <c r="S441" i="1" s="1"/>
  <c r="C442" i="1"/>
  <c r="AA442" i="1"/>
  <c r="Y441" i="1"/>
  <c r="H442" i="1"/>
  <c r="A443" i="1"/>
  <c r="Q442" i="1"/>
  <c r="T473" i="1"/>
  <c r="F387" i="1" l="1"/>
  <c r="J390" i="1"/>
  <c r="K390" i="1" s="1"/>
  <c r="I391" i="1"/>
  <c r="M390" i="1"/>
  <c r="N390" i="1"/>
  <c r="L387" i="1"/>
  <c r="O387" i="1" s="1"/>
  <c r="P387" i="1" s="1"/>
  <c r="X387" i="1" s="1"/>
  <c r="B387" i="1" s="1"/>
  <c r="D388" i="1"/>
  <c r="U389" i="1"/>
  <c r="W389" i="1" s="1"/>
  <c r="E389" i="1"/>
  <c r="G387" i="1"/>
  <c r="AA443" i="1"/>
  <c r="Y442" i="1"/>
  <c r="C443" i="1"/>
  <c r="R442" i="1"/>
  <c r="S442" i="1" s="1"/>
  <c r="T474" i="1"/>
  <c r="H443" i="1"/>
  <c r="Q443" i="1"/>
  <c r="A444" i="1"/>
  <c r="M391" i="1" l="1"/>
  <c r="F388" i="1"/>
  <c r="G388" i="1"/>
  <c r="L388" i="1"/>
  <c r="O388" i="1" s="1"/>
  <c r="P388" i="1" s="1"/>
  <c r="X388" i="1" s="1"/>
  <c r="B388" i="1" s="1"/>
  <c r="D389" i="1"/>
  <c r="G389" i="1" s="1"/>
  <c r="J391" i="1"/>
  <c r="K391" i="1" s="1"/>
  <c r="I392" i="1"/>
  <c r="N391" i="1"/>
  <c r="E390" i="1"/>
  <c r="U390" i="1"/>
  <c r="W390" i="1" s="1"/>
  <c r="A445" i="1"/>
  <c r="H444" i="1"/>
  <c r="Q444" i="1"/>
  <c r="T475" i="1"/>
  <c r="R443" i="1"/>
  <c r="S443" i="1" s="1"/>
  <c r="AA444" i="1"/>
  <c r="Y443" i="1"/>
  <c r="C444" i="1"/>
  <c r="D390" i="1" l="1"/>
  <c r="L390" i="1" s="1"/>
  <c r="O390" i="1" s="1"/>
  <c r="P390" i="1" s="1"/>
  <c r="X390" i="1" s="1"/>
  <c r="B390" i="1" s="1"/>
  <c r="M392" i="1"/>
  <c r="I393" i="1"/>
  <c r="J392" i="1"/>
  <c r="K392" i="1" s="1"/>
  <c r="N392" i="1"/>
  <c r="E391" i="1"/>
  <c r="U391" i="1"/>
  <c r="W391" i="1" s="1"/>
  <c r="L389" i="1"/>
  <c r="O389" i="1" s="1"/>
  <c r="P389" i="1" s="1"/>
  <c r="X389" i="1" s="1"/>
  <c r="B389" i="1" s="1"/>
  <c r="F389" i="1"/>
  <c r="C445" i="1"/>
  <c r="Y444" i="1"/>
  <c r="R444" i="1"/>
  <c r="S444" i="1" s="1"/>
  <c r="AA445" i="1"/>
  <c r="T476" i="1"/>
  <c r="Q445" i="1"/>
  <c r="H445" i="1"/>
  <c r="A446" i="1"/>
  <c r="U392" i="1" l="1"/>
  <c r="W392" i="1" s="1"/>
  <c r="E392" i="1"/>
  <c r="D391" i="1"/>
  <c r="L391" i="1" s="1"/>
  <c r="O391" i="1" s="1"/>
  <c r="P391" i="1" s="1"/>
  <c r="X391" i="1" s="1"/>
  <c r="B391" i="1" s="1"/>
  <c r="M393" i="1"/>
  <c r="I394" i="1"/>
  <c r="J393" i="1"/>
  <c r="K393" i="1" s="1"/>
  <c r="N393" i="1"/>
  <c r="G390" i="1"/>
  <c r="F390" i="1"/>
  <c r="Q446" i="1"/>
  <c r="H446" i="1"/>
  <c r="A447" i="1"/>
  <c r="T477" i="1"/>
  <c r="R445" i="1"/>
  <c r="S445" i="1" s="1"/>
  <c r="AA446" i="1"/>
  <c r="C446" i="1"/>
  <c r="Y445" i="1"/>
  <c r="U393" i="1" l="1"/>
  <c r="W393" i="1" s="1"/>
  <c r="E393" i="1"/>
  <c r="M394" i="1"/>
  <c r="J394" i="1"/>
  <c r="K394" i="1" s="1"/>
  <c r="I395" i="1"/>
  <c r="N394" i="1"/>
  <c r="G391" i="1"/>
  <c r="F391" i="1"/>
  <c r="D392" i="1"/>
  <c r="G392" i="1" s="1"/>
  <c r="T478" i="1"/>
  <c r="C447" i="1"/>
  <c r="Y446" i="1"/>
  <c r="R446" i="1"/>
  <c r="S446" i="1" s="1"/>
  <c r="AA447" i="1"/>
  <c r="H447" i="1"/>
  <c r="A448" i="1"/>
  <c r="Q447" i="1"/>
  <c r="L392" i="1" l="1"/>
  <c r="O392" i="1" s="1"/>
  <c r="P392" i="1" s="1"/>
  <c r="X392" i="1" s="1"/>
  <c r="B392" i="1" s="1"/>
  <c r="I396" i="1"/>
  <c r="J395" i="1"/>
  <c r="K395" i="1" s="1"/>
  <c r="N395" i="1"/>
  <c r="U394" i="1"/>
  <c r="W394" i="1" s="1"/>
  <c r="E394" i="1"/>
  <c r="M395" i="1"/>
  <c r="D393" i="1"/>
  <c r="L393" i="1" s="1"/>
  <c r="O393" i="1" s="1"/>
  <c r="P393" i="1" s="1"/>
  <c r="X393" i="1" s="1"/>
  <c r="B393" i="1" s="1"/>
  <c r="F392" i="1"/>
  <c r="H448" i="1"/>
  <c r="A449" i="1"/>
  <c r="Q448" i="1"/>
  <c r="T479" i="1"/>
  <c r="R447" i="1"/>
  <c r="S447" i="1" s="1"/>
  <c r="C448" i="1"/>
  <c r="AA448" i="1"/>
  <c r="Y447" i="1"/>
  <c r="F393" i="1" l="1"/>
  <c r="D394" i="1"/>
  <c r="G394" i="1" s="1"/>
  <c r="E395" i="1"/>
  <c r="U395" i="1"/>
  <c r="W395" i="1" s="1"/>
  <c r="G393" i="1"/>
  <c r="M396" i="1"/>
  <c r="J396" i="1"/>
  <c r="K396" i="1" s="1"/>
  <c r="I397" i="1"/>
  <c r="N396" i="1"/>
  <c r="AA449" i="1"/>
  <c r="Y448" i="1"/>
  <c r="R448" i="1"/>
  <c r="S448" i="1" s="1"/>
  <c r="C449" i="1"/>
  <c r="H449" i="1"/>
  <c r="A450" i="1"/>
  <c r="Q449" i="1"/>
  <c r="T480" i="1"/>
  <c r="M397" i="1" l="1"/>
  <c r="J397" i="1"/>
  <c r="K397" i="1" s="1"/>
  <c r="I398" i="1"/>
  <c r="N397" i="1"/>
  <c r="D395" i="1"/>
  <c r="L395" i="1" s="1"/>
  <c r="O395" i="1" s="1"/>
  <c r="P395" i="1" s="1"/>
  <c r="X395" i="1" s="1"/>
  <c r="B395" i="1" s="1"/>
  <c r="E396" i="1"/>
  <c r="U396" i="1"/>
  <c r="W396" i="1" s="1"/>
  <c r="L394" i="1"/>
  <c r="O394" i="1" s="1"/>
  <c r="P394" i="1" s="1"/>
  <c r="X394" i="1" s="1"/>
  <c r="B394" i="1" s="1"/>
  <c r="F394" i="1"/>
  <c r="R449" i="1"/>
  <c r="S449" i="1" s="1"/>
  <c r="C450" i="1"/>
  <c r="AA450" i="1"/>
  <c r="Y449" i="1"/>
  <c r="T481" i="1"/>
  <c r="Q450" i="1"/>
  <c r="H450" i="1"/>
  <c r="A451" i="1"/>
  <c r="D396" i="1" l="1"/>
  <c r="L396" i="1" s="1"/>
  <c r="O396" i="1" s="1"/>
  <c r="P396" i="1" s="1"/>
  <c r="G395" i="1"/>
  <c r="F395" i="1"/>
  <c r="J398" i="1"/>
  <c r="K398" i="1" s="1"/>
  <c r="M398" i="1"/>
  <c r="I399" i="1"/>
  <c r="N398" i="1"/>
  <c r="E397" i="1"/>
  <c r="U397" i="1"/>
  <c r="W397" i="1" s="1"/>
  <c r="C451" i="1"/>
  <c r="Y450" i="1"/>
  <c r="R450" i="1"/>
  <c r="S450" i="1" s="1"/>
  <c r="AA451" i="1"/>
  <c r="Q451" i="1"/>
  <c r="H451" i="1"/>
  <c r="A452" i="1"/>
  <c r="T482" i="1"/>
  <c r="G396" i="1" l="1"/>
  <c r="J399" i="1"/>
  <c r="K399" i="1" s="1"/>
  <c r="I400" i="1"/>
  <c r="N399" i="1"/>
  <c r="M399" i="1"/>
  <c r="E398" i="1"/>
  <c r="U398" i="1"/>
  <c r="W398" i="1" s="1"/>
  <c r="X396" i="1"/>
  <c r="B396" i="1" s="1"/>
  <c r="D397" i="1"/>
  <c r="F396" i="1"/>
  <c r="T483" i="1"/>
  <c r="R451" i="1"/>
  <c r="S451" i="1" s="1"/>
  <c r="AA452" i="1"/>
  <c r="C452" i="1"/>
  <c r="Y451" i="1"/>
  <c r="Q452" i="1"/>
  <c r="H452" i="1"/>
  <c r="A453" i="1"/>
  <c r="F397" i="1" l="1"/>
  <c r="D398" i="1"/>
  <c r="G397" i="1"/>
  <c r="L397" i="1"/>
  <c r="O397" i="1" s="1"/>
  <c r="P397" i="1" s="1"/>
  <c r="M400" i="1"/>
  <c r="J400" i="1"/>
  <c r="K400" i="1" s="1"/>
  <c r="I401" i="1"/>
  <c r="N400" i="1"/>
  <c r="U399" i="1"/>
  <c r="W399" i="1" s="1"/>
  <c r="E399" i="1"/>
  <c r="T484" i="1"/>
  <c r="Q453" i="1"/>
  <c r="A454" i="1"/>
  <c r="H453" i="1"/>
  <c r="AA453" i="1"/>
  <c r="Y452" i="1"/>
  <c r="C453" i="1"/>
  <c r="R452" i="1"/>
  <c r="S452" i="1" s="1"/>
  <c r="F398" i="1" l="1"/>
  <c r="G398" i="1"/>
  <c r="L398" i="1"/>
  <c r="O398" i="1" s="1"/>
  <c r="P398" i="1" s="1"/>
  <c r="X398" i="1" s="1"/>
  <c r="B398" i="1" s="1"/>
  <c r="I402" i="1"/>
  <c r="M401" i="1"/>
  <c r="N401" i="1"/>
  <c r="J401" i="1"/>
  <c r="K401" i="1" s="1"/>
  <c r="X397" i="1"/>
  <c r="B397" i="1" s="1"/>
  <c r="E400" i="1"/>
  <c r="U400" i="1"/>
  <c r="W400" i="1" s="1"/>
  <c r="D399" i="1"/>
  <c r="R453" i="1"/>
  <c r="S453" i="1" s="1"/>
  <c r="C454" i="1"/>
  <c r="Y453" i="1"/>
  <c r="AA454" i="1"/>
  <c r="H454" i="1"/>
  <c r="Q454" i="1"/>
  <c r="A455" i="1"/>
  <c r="T485" i="1"/>
  <c r="F399" i="1" l="1"/>
  <c r="G399" i="1"/>
  <c r="D400" i="1"/>
  <c r="U401" i="1"/>
  <c r="W401" i="1" s="1"/>
  <c r="E401" i="1"/>
  <c r="L399" i="1"/>
  <c r="O399" i="1" s="1"/>
  <c r="P399" i="1" s="1"/>
  <c r="J402" i="1"/>
  <c r="K402" i="1" s="1"/>
  <c r="M402" i="1"/>
  <c r="I403" i="1"/>
  <c r="N402" i="1"/>
  <c r="Y454" i="1"/>
  <c r="R454" i="1"/>
  <c r="S454" i="1" s="1"/>
  <c r="AA455" i="1"/>
  <c r="C455" i="1"/>
  <c r="T486" i="1"/>
  <c r="H455" i="1"/>
  <c r="Q455" i="1"/>
  <c r="A456" i="1"/>
  <c r="F400" i="1" l="1"/>
  <c r="L400" i="1"/>
  <c r="O400" i="1" s="1"/>
  <c r="P400" i="1" s="1"/>
  <c r="X400" i="1" s="1"/>
  <c r="B400" i="1" s="1"/>
  <c r="G400" i="1"/>
  <c r="M403" i="1"/>
  <c r="E402" i="1"/>
  <c r="U402" i="1"/>
  <c r="W402" i="1" s="1"/>
  <c r="X399" i="1"/>
  <c r="B399" i="1" s="1"/>
  <c r="D401" i="1"/>
  <c r="N403" i="1"/>
  <c r="J403" i="1"/>
  <c r="K403" i="1" s="1"/>
  <c r="I404" i="1"/>
  <c r="T487" i="1"/>
  <c r="R455" i="1"/>
  <c r="S455" i="1" s="1"/>
  <c r="AA456" i="1"/>
  <c r="C456" i="1"/>
  <c r="Y455" i="1"/>
  <c r="H456" i="1"/>
  <c r="A457" i="1"/>
  <c r="Q456" i="1"/>
  <c r="F401" i="1" l="1"/>
  <c r="G401" i="1"/>
  <c r="L401" i="1"/>
  <c r="O401" i="1" s="1"/>
  <c r="P401" i="1" s="1"/>
  <c r="X401" i="1" s="1"/>
  <c r="B401" i="1" s="1"/>
  <c r="M404" i="1"/>
  <c r="I405" i="1"/>
  <c r="J404" i="1"/>
  <c r="K404" i="1" s="1"/>
  <c r="N404" i="1"/>
  <c r="E403" i="1"/>
  <c r="U403" i="1"/>
  <c r="W403" i="1" s="1"/>
  <c r="D402" i="1"/>
  <c r="H457" i="1"/>
  <c r="A458" i="1"/>
  <c r="Q457" i="1"/>
  <c r="Y456" i="1"/>
  <c r="AA457" i="1"/>
  <c r="R456" i="1"/>
  <c r="S456" i="1" s="1"/>
  <c r="C457" i="1"/>
  <c r="T488" i="1"/>
  <c r="G402" i="1" l="1"/>
  <c r="F402" i="1"/>
  <c r="D403" i="1"/>
  <c r="E404" i="1"/>
  <c r="U404" i="1"/>
  <c r="W404" i="1" s="1"/>
  <c r="J405" i="1"/>
  <c r="K405" i="1" s="1"/>
  <c r="N405" i="1"/>
  <c r="I406" i="1"/>
  <c r="M405" i="1"/>
  <c r="L402" i="1"/>
  <c r="O402" i="1" s="1"/>
  <c r="P402" i="1" s="1"/>
  <c r="T489" i="1"/>
  <c r="H458" i="1"/>
  <c r="A459" i="1"/>
  <c r="Q458" i="1"/>
  <c r="Y457" i="1"/>
  <c r="R457" i="1"/>
  <c r="S457" i="1" s="1"/>
  <c r="C458" i="1"/>
  <c r="AA458" i="1"/>
  <c r="F403" i="1" l="1"/>
  <c r="G403" i="1"/>
  <c r="L403" i="1"/>
  <c r="O403" i="1" s="1"/>
  <c r="P403" i="1" s="1"/>
  <c r="X403" i="1" s="1"/>
  <c r="B403" i="1" s="1"/>
  <c r="E405" i="1"/>
  <c r="U405" i="1"/>
  <c r="W405" i="1" s="1"/>
  <c r="D404" i="1"/>
  <c r="G404" i="1" s="1"/>
  <c r="X402" i="1"/>
  <c r="B402" i="1" s="1"/>
  <c r="M406" i="1"/>
  <c r="J406" i="1"/>
  <c r="K406" i="1" s="1"/>
  <c r="I407" i="1"/>
  <c r="N406" i="1"/>
  <c r="R458" i="1"/>
  <c r="S458" i="1" s="1"/>
  <c r="C459" i="1"/>
  <c r="Y458" i="1"/>
  <c r="AA459" i="1"/>
  <c r="H459" i="1"/>
  <c r="Q459" i="1"/>
  <c r="A460" i="1"/>
  <c r="T490" i="1"/>
  <c r="L404" i="1" l="1"/>
  <c r="O404" i="1" s="1"/>
  <c r="P404" i="1" s="1"/>
  <c r="X404" i="1" s="1"/>
  <c r="B404" i="1" s="1"/>
  <c r="F404" i="1"/>
  <c r="U406" i="1"/>
  <c r="W406" i="1" s="1"/>
  <c r="E406" i="1"/>
  <c r="M407" i="1"/>
  <c r="N407" i="1"/>
  <c r="J407" i="1"/>
  <c r="K407" i="1" s="1"/>
  <c r="I408" i="1"/>
  <c r="D405" i="1"/>
  <c r="G405" i="1" s="1"/>
  <c r="H460" i="1"/>
  <c r="A461" i="1"/>
  <c r="Q460" i="1"/>
  <c r="AA460" i="1"/>
  <c r="C460" i="1"/>
  <c r="Y459" i="1"/>
  <c r="R459" i="1"/>
  <c r="S459" i="1" s="1"/>
  <c r="T491" i="1"/>
  <c r="J408" i="1" l="1"/>
  <c r="K408" i="1" s="1"/>
  <c r="I409" i="1"/>
  <c r="E407" i="1"/>
  <c r="U407" i="1"/>
  <c r="W407" i="1" s="1"/>
  <c r="D406" i="1"/>
  <c r="G406" i="1" s="1"/>
  <c r="L405" i="1"/>
  <c r="O405" i="1" s="1"/>
  <c r="P405" i="1" s="1"/>
  <c r="X405" i="1" s="1"/>
  <c r="B405" i="1" s="1"/>
  <c r="F405" i="1"/>
  <c r="Q461" i="1"/>
  <c r="H461" i="1"/>
  <c r="A462" i="1"/>
  <c r="T492" i="1"/>
  <c r="Y460" i="1"/>
  <c r="AA461" i="1"/>
  <c r="R460" i="1"/>
  <c r="S460" i="1" s="1"/>
  <c r="C461" i="1"/>
  <c r="L406" i="1" l="1"/>
  <c r="O406" i="1" s="1"/>
  <c r="P406" i="1" s="1"/>
  <c r="F406" i="1"/>
  <c r="D407" i="1"/>
  <c r="J409" i="1"/>
  <c r="K409" i="1" s="1"/>
  <c r="I410" i="1"/>
  <c r="E408" i="1"/>
  <c r="U408" i="1"/>
  <c r="W408" i="1" s="1"/>
  <c r="Q462" i="1"/>
  <c r="H462" i="1"/>
  <c r="A463" i="1"/>
  <c r="T493" i="1"/>
  <c r="Y461" i="1"/>
  <c r="C462" i="1"/>
  <c r="R461" i="1"/>
  <c r="S461" i="1" s="1"/>
  <c r="AA462" i="1"/>
  <c r="F407" i="1" l="1"/>
  <c r="L407" i="1"/>
  <c r="M408" i="1" s="1"/>
  <c r="G407" i="1"/>
  <c r="D408" i="1"/>
  <c r="F408" i="1" s="1"/>
  <c r="E409" i="1"/>
  <c r="U409" i="1"/>
  <c r="W409" i="1" s="1"/>
  <c r="I411" i="1"/>
  <c r="J410" i="1"/>
  <c r="K410" i="1" s="1"/>
  <c r="X406" i="1"/>
  <c r="B406" i="1" s="1"/>
  <c r="T494" i="1"/>
  <c r="R462" i="1"/>
  <c r="S462" i="1" s="1"/>
  <c r="AA463" i="1"/>
  <c r="C463" i="1"/>
  <c r="Y462" i="1"/>
  <c r="Q463" i="1"/>
  <c r="A464" i="1"/>
  <c r="H463" i="1"/>
  <c r="O407" i="1" l="1"/>
  <c r="P407" i="1" s="1"/>
  <c r="X407" i="1" s="1"/>
  <c r="B407" i="1" s="1"/>
  <c r="L408" i="1"/>
  <c r="G408" i="1"/>
  <c r="D409" i="1"/>
  <c r="F409" i="1" s="1"/>
  <c r="J411" i="1"/>
  <c r="K411" i="1" s="1"/>
  <c r="I412" i="1"/>
  <c r="U410" i="1"/>
  <c r="W410" i="1" s="1"/>
  <c r="E410" i="1"/>
  <c r="N408" i="1"/>
  <c r="N409" i="1" s="1"/>
  <c r="N410" i="1" s="1"/>
  <c r="N411" i="1" s="1"/>
  <c r="M409" i="1"/>
  <c r="M410" i="1" s="1"/>
  <c r="M411" i="1" s="1"/>
  <c r="H464" i="1"/>
  <c r="Q464" i="1"/>
  <c r="A465" i="1"/>
  <c r="Y463" i="1"/>
  <c r="AA464" i="1"/>
  <c r="R463" i="1"/>
  <c r="S463" i="1" s="1"/>
  <c r="C464" i="1"/>
  <c r="T495" i="1"/>
  <c r="O408" i="1" l="1"/>
  <c r="P408" i="1" s="1"/>
  <c r="X408" i="1" s="1"/>
  <c r="B408" i="1" s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I413" i="1"/>
  <c r="N412" i="1"/>
  <c r="M412" i="1"/>
  <c r="D410" i="1"/>
  <c r="F410" i="1" s="1"/>
  <c r="A466" i="1"/>
  <c r="Q465" i="1"/>
  <c r="H465" i="1"/>
  <c r="Y464" i="1"/>
  <c r="AA465" i="1"/>
  <c r="R464" i="1"/>
  <c r="S464" i="1" s="1"/>
  <c r="C465" i="1"/>
  <c r="T496" i="1"/>
  <c r="L410" i="1" l="1"/>
  <c r="O410" i="1" s="1"/>
  <c r="P410" i="1" s="1"/>
  <c r="X410" i="1" s="1"/>
  <c r="B410" i="1" s="1"/>
  <c r="G410" i="1"/>
  <c r="M413" i="1"/>
  <c r="N413" i="1"/>
  <c r="J413" i="1"/>
  <c r="K413" i="1" s="1"/>
  <c r="I414" i="1"/>
  <c r="E412" i="1"/>
  <c r="U412" i="1"/>
  <c r="W412" i="1" s="1"/>
  <c r="D411" i="1"/>
  <c r="F411" i="1" s="1"/>
  <c r="Y465" i="1"/>
  <c r="AA466" i="1"/>
  <c r="R465" i="1"/>
  <c r="S465" i="1" s="1"/>
  <c r="C466" i="1"/>
  <c r="T497" i="1"/>
  <c r="A467" i="1"/>
  <c r="Q466" i="1"/>
  <c r="H466" i="1"/>
  <c r="L411" i="1" l="1"/>
  <c r="O411" i="1" s="1"/>
  <c r="P411" i="1" s="1"/>
  <c r="X411" i="1" s="1"/>
  <c r="B411" i="1" s="1"/>
  <c r="G411" i="1"/>
  <c r="D412" i="1"/>
  <c r="F412" i="1" s="1"/>
  <c r="N414" i="1"/>
  <c r="M414" i="1"/>
  <c r="J414" i="1"/>
  <c r="K414" i="1" s="1"/>
  <c r="I415" i="1"/>
  <c r="E413" i="1"/>
  <c r="U413" i="1"/>
  <c r="W413" i="1" s="1"/>
  <c r="R466" i="1"/>
  <c r="S466" i="1" s="1"/>
  <c r="AA467" i="1"/>
  <c r="C467" i="1"/>
  <c r="Y466" i="1"/>
  <c r="H467" i="1"/>
  <c r="Q467" i="1"/>
  <c r="A468" i="1"/>
  <c r="T498" i="1"/>
  <c r="L412" i="1" l="1"/>
  <c r="O412" i="1" s="1"/>
  <c r="P412" i="1" s="1"/>
  <c r="X412" i="1" s="1"/>
  <c r="B412" i="1" s="1"/>
  <c r="G412" i="1"/>
  <c r="D413" i="1"/>
  <c r="F413" i="1" s="1"/>
  <c r="J415" i="1"/>
  <c r="K415" i="1" s="1"/>
  <c r="I416" i="1"/>
  <c r="N415" i="1"/>
  <c r="E414" i="1"/>
  <c r="U414" i="1"/>
  <c r="W414" i="1" s="1"/>
  <c r="M415" i="1"/>
  <c r="AA468" i="1"/>
  <c r="Y467" i="1"/>
  <c r="C468" i="1"/>
  <c r="R467" i="1"/>
  <c r="S467" i="1" s="1"/>
  <c r="T499" i="1"/>
  <c r="H468" i="1"/>
  <c r="A469" i="1"/>
  <c r="Q468" i="1"/>
  <c r="L413" i="1" l="1"/>
  <c r="O413" i="1" s="1"/>
  <c r="P413" i="1" s="1"/>
  <c r="X413" i="1" s="1"/>
  <c r="B413" i="1" s="1"/>
  <c r="G413" i="1"/>
  <c r="M416" i="1"/>
  <c r="J416" i="1"/>
  <c r="K416" i="1" s="1"/>
  <c r="I417" i="1"/>
  <c r="N416" i="1"/>
  <c r="E415" i="1"/>
  <c r="U415" i="1"/>
  <c r="W415" i="1" s="1"/>
  <c r="D414" i="1"/>
  <c r="F414" i="1" s="1"/>
  <c r="H469" i="1"/>
  <c r="A470" i="1"/>
  <c r="Q469" i="1"/>
  <c r="Y468" i="1"/>
  <c r="AA469" i="1"/>
  <c r="R468" i="1"/>
  <c r="S468" i="1" s="1"/>
  <c r="C469" i="1"/>
  <c r="T500" i="1"/>
  <c r="D415" i="1" l="1"/>
  <c r="F415" i="1" s="1"/>
  <c r="N417" i="1"/>
  <c r="J417" i="1"/>
  <c r="K417" i="1" s="1"/>
  <c r="I418" i="1"/>
  <c r="E416" i="1"/>
  <c r="U416" i="1"/>
  <c r="W416" i="1" s="1"/>
  <c r="L414" i="1"/>
  <c r="O414" i="1" s="1"/>
  <c r="P414" i="1" s="1"/>
  <c r="G414" i="1"/>
  <c r="M417" i="1"/>
  <c r="C470" i="1"/>
  <c r="Y469" i="1"/>
  <c r="AA470" i="1"/>
  <c r="R469" i="1"/>
  <c r="S469" i="1" s="1"/>
  <c r="T501" i="1"/>
  <c r="H470" i="1"/>
  <c r="A471" i="1"/>
  <c r="Q470" i="1"/>
  <c r="G415" i="1" l="1"/>
  <c r="E417" i="1"/>
  <c r="U417" i="1"/>
  <c r="W417" i="1" s="1"/>
  <c r="D416" i="1"/>
  <c r="F416" i="1" s="1"/>
  <c r="I419" i="1"/>
  <c r="M418" i="1"/>
  <c r="J418" i="1"/>
  <c r="K418" i="1" s="1"/>
  <c r="N418" i="1"/>
  <c r="X414" i="1"/>
  <c r="B414" i="1" s="1"/>
  <c r="L415" i="1"/>
  <c r="O415" i="1" s="1"/>
  <c r="P415" i="1" s="1"/>
  <c r="X415" i="1" s="1"/>
  <c r="B415" i="1" s="1"/>
  <c r="Y470" i="1"/>
  <c r="AA471" i="1"/>
  <c r="R470" i="1"/>
  <c r="S470" i="1" s="1"/>
  <c r="C471" i="1"/>
  <c r="T502" i="1"/>
  <c r="H471" i="1"/>
  <c r="Q471" i="1"/>
  <c r="A472" i="1"/>
  <c r="M419" i="1" l="1"/>
  <c r="E418" i="1"/>
  <c r="U418" i="1"/>
  <c r="W418" i="1" s="1"/>
  <c r="J419" i="1"/>
  <c r="K419" i="1" s="1"/>
  <c r="I420" i="1"/>
  <c r="N419" i="1"/>
  <c r="G416" i="1"/>
  <c r="L416" i="1"/>
  <c r="O416" i="1" s="1"/>
  <c r="P416" i="1" s="1"/>
  <c r="D417" i="1"/>
  <c r="F417" i="1" s="1"/>
  <c r="R471" i="1"/>
  <c r="S471" i="1" s="1"/>
  <c r="AA472" i="1"/>
  <c r="Y471" i="1"/>
  <c r="C472" i="1"/>
  <c r="H472" i="1"/>
  <c r="A473" i="1"/>
  <c r="Q472" i="1"/>
  <c r="T503" i="1"/>
  <c r="M420" i="1" l="1"/>
  <c r="J420" i="1"/>
  <c r="K420" i="1" s="1"/>
  <c r="I421" i="1"/>
  <c r="N420" i="1"/>
  <c r="U419" i="1"/>
  <c r="W419" i="1" s="1"/>
  <c r="E419" i="1"/>
  <c r="G417" i="1"/>
  <c r="X416" i="1"/>
  <c r="B416" i="1" s="1"/>
  <c r="L417" i="1"/>
  <c r="O417" i="1" s="1"/>
  <c r="P417" i="1" s="1"/>
  <c r="D418" i="1"/>
  <c r="F418" i="1" s="1"/>
  <c r="AA473" i="1"/>
  <c r="C473" i="1"/>
  <c r="Y472" i="1"/>
  <c r="R472" i="1"/>
  <c r="S472" i="1" s="1"/>
  <c r="Q473" i="1"/>
  <c r="H473" i="1"/>
  <c r="A474" i="1"/>
  <c r="T504" i="1"/>
  <c r="L418" i="1" l="1"/>
  <c r="O418" i="1" s="1"/>
  <c r="P418" i="1" s="1"/>
  <c r="X418" i="1" s="1"/>
  <c r="B418" i="1" s="1"/>
  <c r="G418" i="1"/>
  <c r="D419" i="1"/>
  <c r="F419" i="1" s="1"/>
  <c r="J421" i="1"/>
  <c r="K421" i="1" s="1"/>
  <c r="I422" i="1"/>
  <c r="N421" i="1"/>
  <c r="M421" i="1"/>
  <c r="E420" i="1"/>
  <c r="U420" i="1"/>
  <c r="W420" i="1" s="1"/>
  <c r="X417" i="1"/>
  <c r="B417" i="1" s="1"/>
  <c r="T505" i="1"/>
  <c r="Q474" i="1"/>
  <c r="H474" i="1"/>
  <c r="A475" i="1"/>
  <c r="C474" i="1"/>
  <c r="Y473" i="1"/>
  <c r="AA474" i="1"/>
  <c r="R473" i="1"/>
  <c r="S473" i="1" s="1"/>
  <c r="M422" i="1" l="1"/>
  <c r="G419" i="1"/>
  <c r="L419" i="1"/>
  <c r="O419" i="1" s="1"/>
  <c r="P419" i="1" s="1"/>
  <c r="X419" i="1" s="1"/>
  <c r="B419" i="1" s="1"/>
  <c r="D420" i="1"/>
  <c r="F420" i="1" s="1"/>
  <c r="J422" i="1"/>
  <c r="K422" i="1" s="1"/>
  <c r="I423" i="1"/>
  <c r="N422" i="1"/>
  <c r="U421" i="1"/>
  <c r="W421" i="1" s="1"/>
  <c r="E421" i="1"/>
  <c r="Y474" i="1"/>
  <c r="R474" i="1"/>
  <c r="S474" i="1" s="1"/>
  <c r="AA475" i="1"/>
  <c r="C475" i="1"/>
  <c r="Q475" i="1"/>
  <c r="H475" i="1"/>
  <c r="A476" i="1"/>
  <c r="T506" i="1"/>
  <c r="G420" i="1" l="1"/>
  <c r="L420" i="1"/>
  <c r="O420" i="1" s="1"/>
  <c r="P420" i="1" s="1"/>
  <c r="X420" i="1" s="1"/>
  <c r="B420" i="1" s="1"/>
  <c r="D421" i="1"/>
  <c r="F421" i="1" s="1"/>
  <c r="I424" i="1"/>
  <c r="N423" i="1"/>
  <c r="M423" i="1"/>
  <c r="J423" i="1"/>
  <c r="K423" i="1" s="1"/>
  <c r="E422" i="1"/>
  <c r="U422" i="1"/>
  <c r="W422" i="1" s="1"/>
  <c r="T507" i="1"/>
  <c r="H476" i="1"/>
  <c r="A477" i="1"/>
  <c r="Q476" i="1"/>
  <c r="R475" i="1"/>
  <c r="S475" i="1" s="1"/>
  <c r="AA476" i="1"/>
  <c r="C476" i="1"/>
  <c r="Y475" i="1"/>
  <c r="L421" i="1" l="1"/>
  <c r="O421" i="1" s="1"/>
  <c r="P421" i="1" s="1"/>
  <c r="X421" i="1" s="1"/>
  <c r="G421" i="1"/>
  <c r="D422" i="1"/>
  <c r="F422" i="1" s="1"/>
  <c r="U423" i="1"/>
  <c r="W423" i="1" s="1"/>
  <c r="E423" i="1"/>
  <c r="J424" i="1"/>
  <c r="K424" i="1" s="1"/>
  <c r="I425" i="1"/>
  <c r="N424" i="1"/>
  <c r="M424" i="1"/>
  <c r="H477" i="1"/>
  <c r="A478" i="1"/>
  <c r="Q477" i="1"/>
  <c r="T508" i="1"/>
  <c r="AA477" i="1"/>
  <c r="Y476" i="1"/>
  <c r="C477" i="1"/>
  <c r="R476" i="1"/>
  <c r="S476" i="1" s="1"/>
  <c r="G422" i="1" l="1"/>
  <c r="B421" i="1"/>
  <c r="L422" i="1"/>
  <c r="O422" i="1" s="1"/>
  <c r="P422" i="1" s="1"/>
  <c r="X422" i="1" s="1"/>
  <c r="B422" i="1" s="1"/>
  <c r="E424" i="1"/>
  <c r="U424" i="1"/>
  <c r="W424" i="1" s="1"/>
  <c r="D423" i="1"/>
  <c r="F423" i="1" s="1"/>
  <c r="J425" i="1"/>
  <c r="K425" i="1" s="1"/>
  <c r="N425" i="1"/>
  <c r="I426" i="1"/>
  <c r="M425" i="1"/>
  <c r="T509" i="1"/>
  <c r="AA478" i="1"/>
  <c r="Y477" i="1"/>
  <c r="R477" i="1"/>
  <c r="S477" i="1" s="1"/>
  <c r="C478" i="1"/>
  <c r="H478" i="1"/>
  <c r="A479" i="1"/>
  <c r="Q478" i="1"/>
  <c r="L423" i="1" l="1"/>
  <c r="O423" i="1" s="1"/>
  <c r="P423" i="1" s="1"/>
  <c r="X423" i="1" s="1"/>
  <c r="B423" i="1" s="1"/>
  <c r="G423" i="1"/>
  <c r="N426" i="1"/>
  <c r="M426" i="1"/>
  <c r="J426" i="1"/>
  <c r="K426" i="1" s="1"/>
  <c r="I427" i="1"/>
  <c r="E425" i="1"/>
  <c r="U425" i="1"/>
  <c r="W425" i="1" s="1"/>
  <c r="D424" i="1"/>
  <c r="F424" i="1" s="1"/>
  <c r="Y478" i="1"/>
  <c r="R478" i="1"/>
  <c r="S478" i="1" s="1"/>
  <c r="AA479" i="1"/>
  <c r="C479" i="1"/>
  <c r="H479" i="1"/>
  <c r="Q479" i="1"/>
  <c r="A480" i="1"/>
  <c r="T510" i="1"/>
  <c r="D425" i="1" l="1"/>
  <c r="F425" i="1" s="1"/>
  <c r="G424" i="1"/>
  <c r="N427" i="1"/>
  <c r="J427" i="1"/>
  <c r="K427" i="1" s="1"/>
  <c r="I428" i="1"/>
  <c r="E426" i="1"/>
  <c r="U426" i="1"/>
  <c r="W426" i="1" s="1"/>
  <c r="M427" i="1"/>
  <c r="L424" i="1"/>
  <c r="O424" i="1" s="1"/>
  <c r="P424" i="1" s="1"/>
  <c r="T511" i="1"/>
  <c r="Q480" i="1"/>
  <c r="H480" i="1"/>
  <c r="A481" i="1"/>
  <c r="R479" i="1"/>
  <c r="S479" i="1" s="1"/>
  <c r="C480" i="1"/>
  <c r="Y479" i="1"/>
  <c r="AA480" i="1"/>
  <c r="G425" i="1" l="1"/>
  <c r="L425" i="1"/>
  <c r="O425" i="1" s="1"/>
  <c r="P425" i="1" s="1"/>
  <c r="X425" i="1" s="1"/>
  <c r="B425" i="1" s="1"/>
  <c r="D426" i="1"/>
  <c r="F426" i="1" s="1"/>
  <c r="J428" i="1"/>
  <c r="K428" i="1" s="1"/>
  <c r="M428" i="1"/>
  <c r="I429" i="1"/>
  <c r="N428" i="1"/>
  <c r="E427" i="1"/>
  <c r="U427" i="1"/>
  <c r="W427" i="1" s="1"/>
  <c r="X424" i="1"/>
  <c r="B424" i="1" s="1"/>
  <c r="C481" i="1"/>
  <c r="Y480" i="1"/>
  <c r="AA481" i="1"/>
  <c r="R480" i="1"/>
  <c r="S480" i="1" s="1"/>
  <c r="T512" i="1"/>
  <c r="H481" i="1"/>
  <c r="A482" i="1"/>
  <c r="Q481" i="1"/>
  <c r="L426" i="1" l="1"/>
  <c r="O426" i="1" s="1"/>
  <c r="P426" i="1" s="1"/>
  <c r="X426" i="1" s="1"/>
  <c r="B426" i="1" s="1"/>
  <c r="D427" i="1"/>
  <c r="F427" i="1" s="1"/>
  <c r="N429" i="1"/>
  <c r="J429" i="1"/>
  <c r="K429" i="1" s="1"/>
  <c r="I430" i="1"/>
  <c r="M429" i="1"/>
  <c r="E428" i="1"/>
  <c r="U428" i="1"/>
  <c r="W428" i="1" s="1"/>
  <c r="G426" i="1"/>
  <c r="C482" i="1"/>
  <c r="Y481" i="1"/>
  <c r="AA482" i="1"/>
  <c r="R481" i="1"/>
  <c r="S481" i="1" s="1"/>
  <c r="Q482" i="1"/>
  <c r="H482" i="1"/>
  <c r="A483" i="1"/>
  <c r="T513" i="1"/>
  <c r="L427" i="1" l="1"/>
  <c r="O427" i="1" s="1"/>
  <c r="P427" i="1" s="1"/>
  <c r="X427" i="1" s="1"/>
  <c r="B427" i="1" s="1"/>
  <c r="G427" i="1"/>
  <c r="D428" i="1"/>
  <c r="F428" i="1" s="1"/>
  <c r="E429" i="1"/>
  <c r="U429" i="1"/>
  <c r="W429" i="1" s="1"/>
  <c r="I431" i="1"/>
  <c r="N430" i="1"/>
  <c r="M430" i="1"/>
  <c r="J430" i="1"/>
  <c r="K430" i="1" s="1"/>
  <c r="T514" i="1"/>
  <c r="R482" i="1"/>
  <c r="S482" i="1" s="1"/>
  <c r="AA483" i="1"/>
  <c r="C483" i="1"/>
  <c r="Y482" i="1"/>
  <c r="Q483" i="1"/>
  <c r="A484" i="1"/>
  <c r="H483" i="1"/>
  <c r="G428" i="1" l="1"/>
  <c r="L428" i="1"/>
  <c r="O428" i="1" s="1"/>
  <c r="P428" i="1" s="1"/>
  <c r="X428" i="1" s="1"/>
  <c r="B428" i="1" s="1"/>
  <c r="M431" i="1"/>
  <c r="J431" i="1"/>
  <c r="K431" i="1" s="1"/>
  <c r="I432" i="1"/>
  <c r="N431" i="1"/>
  <c r="D429" i="1"/>
  <c r="F429" i="1" s="1"/>
  <c r="E430" i="1"/>
  <c r="U430" i="1"/>
  <c r="W430" i="1" s="1"/>
  <c r="Q484" i="1"/>
  <c r="H484" i="1"/>
  <c r="A485" i="1"/>
  <c r="Y483" i="1"/>
  <c r="R483" i="1"/>
  <c r="S483" i="1" s="1"/>
  <c r="AA484" i="1"/>
  <c r="C484" i="1"/>
  <c r="T515" i="1"/>
  <c r="L429" i="1" l="1"/>
  <c r="O429" i="1" s="1"/>
  <c r="P429" i="1" s="1"/>
  <c r="X429" i="1" s="1"/>
  <c r="D430" i="1"/>
  <c r="F430" i="1" s="1"/>
  <c r="G429" i="1"/>
  <c r="M432" i="1"/>
  <c r="J432" i="1"/>
  <c r="K432" i="1" s="1"/>
  <c r="I433" i="1"/>
  <c r="N432" i="1"/>
  <c r="E431" i="1"/>
  <c r="U431" i="1"/>
  <c r="W431" i="1" s="1"/>
  <c r="Q485" i="1"/>
  <c r="A486" i="1"/>
  <c r="H485" i="1"/>
  <c r="T516" i="1"/>
  <c r="R484" i="1"/>
  <c r="S484" i="1" s="1"/>
  <c r="AA485" i="1"/>
  <c r="Y484" i="1"/>
  <c r="C485" i="1"/>
  <c r="G430" i="1" l="1"/>
  <c r="B429" i="1"/>
  <c r="L430" i="1"/>
  <c r="O430" i="1" s="1"/>
  <c r="P430" i="1" s="1"/>
  <c r="X430" i="1" s="1"/>
  <c r="B430" i="1" s="1"/>
  <c r="E432" i="1"/>
  <c r="U432" i="1"/>
  <c r="W432" i="1" s="1"/>
  <c r="M433" i="1"/>
  <c r="I434" i="1"/>
  <c r="N433" i="1"/>
  <c r="J433" i="1"/>
  <c r="K433" i="1" s="1"/>
  <c r="D431" i="1"/>
  <c r="F431" i="1" s="1"/>
  <c r="T517" i="1"/>
  <c r="A487" i="1"/>
  <c r="Q486" i="1"/>
  <c r="H486" i="1"/>
  <c r="C486" i="1"/>
  <c r="Y485" i="1"/>
  <c r="R485" i="1"/>
  <c r="S485" i="1" s="1"/>
  <c r="AA486" i="1"/>
  <c r="L431" i="1" l="1"/>
  <c r="O431" i="1" s="1"/>
  <c r="P431" i="1" s="1"/>
  <c r="X431" i="1" s="1"/>
  <c r="M434" i="1"/>
  <c r="N434" i="1"/>
  <c r="J434" i="1"/>
  <c r="K434" i="1" s="1"/>
  <c r="I435" i="1"/>
  <c r="E433" i="1"/>
  <c r="U433" i="1"/>
  <c r="W433" i="1" s="1"/>
  <c r="G431" i="1"/>
  <c r="D432" i="1"/>
  <c r="F432" i="1" s="1"/>
  <c r="H487" i="1"/>
  <c r="Q487" i="1"/>
  <c r="A488" i="1"/>
  <c r="Y486" i="1"/>
  <c r="R486" i="1"/>
  <c r="S486" i="1" s="1"/>
  <c r="AA487" i="1"/>
  <c r="C487" i="1"/>
  <c r="T518" i="1"/>
  <c r="B431" i="1" l="1"/>
  <c r="G432" i="1"/>
  <c r="L432" i="1"/>
  <c r="O432" i="1" s="1"/>
  <c r="P432" i="1" s="1"/>
  <c r="X432" i="1" s="1"/>
  <c r="B432" i="1" s="1"/>
  <c r="D433" i="1"/>
  <c r="F433" i="1" s="1"/>
  <c r="M435" i="1"/>
  <c r="J435" i="1"/>
  <c r="K435" i="1" s="1"/>
  <c r="I436" i="1"/>
  <c r="N435" i="1"/>
  <c r="E434" i="1"/>
  <c r="U434" i="1"/>
  <c r="W434" i="1" s="1"/>
  <c r="T519" i="1"/>
  <c r="Q488" i="1"/>
  <c r="H488" i="1"/>
  <c r="A489" i="1"/>
  <c r="Y487" i="1"/>
  <c r="C488" i="1"/>
  <c r="R487" i="1"/>
  <c r="S487" i="1" s="1"/>
  <c r="AA488" i="1"/>
  <c r="G433" i="1" l="1"/>
  <c r="L433" i="1"/>
  <c r="O433" i="1" s="1"/>
  <c r="P433" i="1" s="1"/>
  <c r="X433" i="1" s="1"/>
  <c r="B433" i="1" s="1"/>
  <c r="D434" i="1"/>
  <c r="F434" i="1" s="1"/>
  <c r="N436" i="1"/>
  <c r="J436" i="1"/>
  <c r="K436" i="1" s="1"/>
  <c r="I437" i="1"/>
  <c r="M436" i="1"/>
  <c r="E435" i="1"/>
  <c r="U435" i="1"/>
  <c r="W435" i="1" s="1"/>
  <c r="Q489" i="1"/>
  <c r="A490" i="1"/>
  <c r="H489" i="1"/>
  <c r="AA489" i="1"/>
  <c r="Y488" i="1"/>
  <c r="R488" i="1"/>
  <c r="S488" i="1" s="1"/>
  <c r="C489" i="1"/>
  <c r="T520" i="1"/>
  <c r="L434" i="1" l="1"/>
  <c r="O434" i="1" s="1"/>
  <c r="P434" i="1" s="1"/>
  <c r="X434" i="1" s="1"/>
  <c r="B434" i="1" s="1"/>
  <c r="G434" i="1"/>
  <c r="M437" i="1"/>
  <c r="D435" i="1"/>
  <c r="F435" i="1" s="1"/>
  <c r="E436" i="1"/>
  <c r="U436" i="1"/>
  <c r="W436" i="1" s="1"/>
  <c r="J437" i="1"/>
  <c r="K437" i="1" s="1"/>
  <c r="I438" i="1"/>
  <c r="N437" i="1"/>
  <c r="T521" i="1"/>
  <c r="H490" i="1"/>
  <c r="Q490" i="1"/>
  <c r="A491" i="1"/>
  <c r="Y489" i="1"/>
  <c r="R489" i="1"/>
  <c r="S489" i="1" s="1"/>
  <c r="C490" i="1"/>
  <c r="AA490" i="1"/>
  <c r="G435" i="1" l="1"/>
  <c r="L435" i="1"/>
  <c r="O435" i="1" s="1"/>
  <c r="P435" i="1" s="1"/>
  <c r="X435" i="1" s="1"/>
  <c r="B435" i="1" s="1"/>
  <c r="U437" i="1"/>
  <c r="W437" i="1" s="1"/>
  <c r="E437" i="1"/>
  <c r="D436" i="1"/>
  <c r="F436" i="1" s="1"/>
  <c r="M438" i="1"/>
  <c r="N438" i="1"/>
  <c r="I439" i="1"/>
  <c r="J438" i="1"/>
  <c r="K438" i="1" s="1"/>
  <c r="H491" i="1"/>
  <c r="Q491" i="1"/>
  <c r="A492" i="1"/>
  <c r="T522" i="1"/>
  <c r="Y490" i="1"/>
  <c r="AA491" i="1"/>
  <c r="C491" i="1"/>
  <c r="R490" i="1"/>
  <c r="S490" i="1" s="1"/>
  <c r="L436" i="1" l="1"/>
  <c r="O436" i="1" s="1"/>
  <c r="P436" i="1" s="1"/>
  <c r="X436" i="1" s="1"/>
  <c r="B436" i="1" s="1"/>
  <c r="G436" i="1"/>
  <c r="I440" i="1"/>
  <c r="J439" i="1"/>
  <c r="K439" i="1" s="1"/>
  <c r="D437" i="1"/>
  <c r="F437" i="1" s="1"/>
  <c r="E438" i="1"/>
  <c r="U438" i="1"/>
  <c r="W438" i="1" s="1"/>
  <c r="Q492" i="1"/>
  <c r="H492" i="1"/>
  <c r="A493" i="1"/>
  <c r="Y491" i="1"/>
  <c r="C492" i="1"/>
  <c r="R491" i="1"/>
  <c r="S491" i="1" s="1"/>
  <c r="AA492" i="1"/>
  <c r="T523" i="1"/>
  <c r="L437" i="1" l="1"/>
  <c r="O437" i="1" s="1"/>
  <c r="P437" i="1" s="1"/>
  <c r="X437" i="1" s="1"/>
  <c r="B437" i="1" s="1"/>
  <c r="D438" i="1"/>
  <c r="F438" i="1" s="1"/>
  <c r="G437" i="1"/>
  <c r="E439" i="1"/>
  <c r="U439" i="1"/>
  <c r="W439" i="1" s="1"/>
  <c r="J440" i="1"/>
  <c r="K440" i="1" s="1"/>
  <c r="I441" i="1"/>
  <c r="T524" i="1"/>
  <c r="A494" i="1"/>
  <c r="Q493" i="1"/>
  <c r="H493" i="1"/>
  <c r="AA493" i="1"/>
  <c r="C493" i="1"/>
  <c r="Y492" i="1"/>
  <c r="R492" i="1"/>
  <c r="S492" i="1" s="1"/>
  <c r="G438" i="1" l="1"/>
  <c r="L438" i="1"/>
  <c r="O438" i="1" s="1"/>
  <c r="P438" i="1" s="1"/>
  <c r="X438" i="1" s="1"/>
  <c r="B438" i="1" s="1"/>
  <c r="J441" i="1"/>
  <c r="K441" i="1" s="1"/>
  <c r="I442" i="1"/>
  <c r="D439" i="1"/>
  <c r="F439" i="1" s="1"/>
  <c r="E440" i="1"/>
  <c r="U440" i="1"/>
  <c r="W440" i="1" s="1"/>
  <c r="T525" i="1"/>
  <c r="Y493" i="1"/>
  <c r="C494" i="1"/>
  <c r="R493" i="1"/>
  <c r="S493" i="1" s="1"/>
  <c r="AA494" i="1"/>
  <c r="Q494" i="1"/>
  <c r="H494" i="1"/>
  <c r="A495" i="1"/>
  <c r="M439" i="1" l="1"/>
  <c r="N439" i="1" s="1"/>
  <c r="N440" i="1" s="1"/>
  <c r="N441" i="1" s="1"/>
  <c r="N442" i="1" s="1"/>
  <c r="L439" i="1"/>
  <c r="G439" i="1"/>
  <c r="D440" i="1"/>
  <c r="F440" i="1" s="1"/>
  <c r="J442" i="1"/>
  <c r="K442" i="1" s="1"/>
  <c r="I443" i="1"/>
  <c r="U441" i="1"/>
  <c r="W441" i="1" s="1"/>
  <c r="E441" i="1"/>
  <c r="Q495" i="1"/>
  <c r="H495" i="1"/>
  <c r="A496" i="1"/>
  <c r="Y494" i="1"/>
  <c r="AA495" i="1"/>
  <c r="C495" i="1"/>
  <c r="R494" i="1"/>
  <c r="S494" i="1" s="1"/>
  <c r="T526" i="1"/>
  <c r="M440" i="1" l="1"/>
  <c r="M441" i="1" s="1"/>
  <c r="M442" i="1" s="1"/>
  <c r="M443" i="1" s="1"/>
  <c r="O439" i="1"/>
  <c r="P439" i="1" s="1"/>
  <c r="X439" i="1" s="1"/>
  <c r="B439" i="1" s="1"/>
  <c r="L440" i="1"/>
  <c r="O440" i="1" s="1"/>
  <c r="P440" i="1" s="1"/>
  <c r="X440" i="1" s="1"/>
  <c r="B440" i="1" s="1"/>
  <c r="G440" i="1"/>
  <c r="D441" i="1"/>
  <c r="F441" i="1" s="1"/>
  <c r="E442" i="1"/>
  <c r="U442" i="1"/>
  <c r="W442" i="1" s="1"/>
  <c r="J443" i="1"/>
  <c r="K443" i="1" s="1"/>
  <c r="I444" i="1"/>
  <c r="N443" i="1"/>
  <c r="T527" i="1"/>
  <c r="Y495" i="1"/>
  <c r="R495" i="1"/>
  <c r="S495" i="1" s="1"/>
  <c r="AA496" i="1"/>
  <c r="C496" i="1"/>
  <c r="Q496" i="1"/>
  <c r="H496" i="1"/>
  <c r="A497" i="1"/>
  <c r="M444" i="1" l="1"/>
  <c r="L441" i="1"/>
  <c r="O441" i="1" s="1"/>
  <c r="P441" i="1" s="1"/>
  <c r="X441" i="1" s="1"/>
  <c r="B441" i="1" s="1"/>
  <c r="G441" i="1"/>
  <c r="D442" i="1"/>
  <c r="F442" i="1" s="1"/>
  <c r="E443" i="1"/>
  <c r="U443" i="1"/>
  <c r="W443" i="1" s="1"/>
  <c r="J444" i="1"/>
  <c r="K444" i="1" s="1"/>
  <c r="N444" i="1"/>
  <c r="I445" i="1"/>
  <c r="A498" i="1"/>
  <c r="H497" i="1"/>
  <c r="Q497" i="1"/>
  <c r="T528" i="1"/>
  <c r="Y496" i="1"/>
  <c r="AA497" i="1"/>
  <c r="C497" i="1"/>
  <c r="R496" i="1"/>
  <c r="S496" i="1" s="1"/>
  <c r="M445" i="1" l="1"/>
  <c r="J445" i="1"/>
  <c r="K445" i="1" s="1"/>
  <c r="I446" i="1"/>
  <c r="N445" i="1"/>
  <c r="G442" i="1"/>
  <c r="E444" i="1"/>
  <c r="U444" i="1"/>
  <c r="W444" i="1" s="1"/>
  <c r="D443" i="1"/>
  <c r="F443" i="1" s="1"/>
  <c r="L442" i="1"/>
  <c r="O442" i="1" s="1"/>
  <c r="P442" i="1" s="1"/>
  <c r="X442" i="1" s="1"/>
  <c r="B442" i="1" s="1"/>
  <c r="A499" i="1"/>
  <c r="Q498" i="1"/>
  <c r="H498" i="1"/>
  <c r="T529" i="1"/>
  <c r="Y497" i="1"/>
  <c r="R497" i="1"/>
  <c r="S497" i="1" s="1"/>
  <c r="C498" i="1"/>
  <c r="AA498" i="1"/>
  <c r="L443" i="1" l="1"/>
  <c r="O443" i="1" s="1"/>
  <c r="P443" i="1" s="1"/>
  <c r="X443" i="1" s="1"/>
  <c r="B443" i="1" s="1"/>
  <c r="D444" i="1"/>
  <c r="F444" i="1" s="1"/>
  <c r="E445" i="1"/>
  <c r="U445" i="1"/>
  <c r="W445" i="1" s="1"/>
  <c r="M446" i="1"/>
  <c r="I447" i="1"/>
  <c r="N446" i="1"/>
  <c r="J446" i="1"/>
  <c r="K446" i="1" s="1"/>
  <c r="G443" i="1"/>
  <c r="H499" i="1"/>
  <c r="Q499" i="1"/>
  <c r="A500" i="1"/>
  <c r="AA499" i="1"/>
  <c r="C499" i="1"/>
  <c r="Y498" i="1"/>
  <c r="R498" i="1"/>
  <c r="S498" i="1" s="1"/>
  <c r="T530" i="1"/>
  <c r="L444" i="1" l="1"/>
  <c r="O444" i="1" s="1"/>
  <c r="P444" i="1" s="1"/>
  <c r="X444" i="1" s="1"/>
  <c r="B444" i="1" s="1"/>
  <c r="M447" i="1"/>
  <c r="N447" i="1"/>
  <c r="J447" i="1"/>
  <c r="K447" i="1" s="1"/>
  <c r="I448" i="1"/>
  <c r="D445" i="1"/>
  <c r="F445" i="1" s="1"/>
  <c r="E446" i="1"/>
  <c r="U446" i="1"/>
  <c r="W446" i="1" s="1"/>
  <c r="G444" i="1"/>
  <c r="T531" i="1"/>
  <c r="H500" i="1"/>
  <c r="A501" i="1"/>
  <c r="Q500" i="1"/>
  <c r="Y499" i="1"/>
  <c r="R499" i="1"/>
  <c r="S499" i="1" s="1"/>
  <c r="AA500" i="1"/>
  <c r="C500" i="1"/>
  <c r="G445" i="1" l="1"/>
  <c r="L445" i="1"/>
  <c r="O445" i="1" s="1"/>
  <c r="P445" i="1" s="1"/>
  <c r="X445" i="1" s="1"/>
  <c r="B445" i="1" s="1"/>
  <c r="U447" i="1"/>
  <c r="W447" i="1" s="1"/>
  <c r="E447" i="1"/>
  <c r="D446" i="1"/>
  <c r="F446" i="1" s="1"/>
  <c r="N448" i="1"/>
  <c r="M448" i="1"/>
  <c r="I449" i="1"/>
  <c r="J448" i="1"/>
  <c r="K448" i="1" s="1"/>
  <c r="A502" i="1"/>
  <c r="Q501" i="1"/>
  <c r="H501" i="1"/>
  <c r="T532" i="1"/>
  <c r="Y500" i="1"/>
  <c r="AA501" i="1"/>
  <c r="R500" i="1"/>
  <c r="S500" i="1" s="1"/>
  <c r="C501" i="1"/>
  <c r="G446" i="1" l="1"/>
  <c r="L446" i="1"/>
  <c r="O446" i="1" s="1"/>
  <c r="P446" i="1" s="1"/>
  <c r="X446" i="1" s="1"/>
  <c r="B446" i="1" s="1"/>
  <c r="M449" i="1"/>
  <c r="I450" i="1"/>
  <c r="J449" i="1"/>
  <c r="K449" i="1" s="1"/>
  <c r="N449" i="1"/>
  <c r="D447" i="1"/>
  <c r="F447" i="1" s="1"/>
  <c r="E448" i="1"/>
  <c r="U448" i="1"/>
  <c r="W448" i="1" s="1"/>
  <c r="T533" i="1"/>
  <c r="A503" i="1"/>
  <c r="Q502" i="1"/>
  <c r="H502" i="1"/>
  <c r="Y501" i="1"/>
  <c r="R501" i="1"/>
  <c r="S501" i="1" s="1"/>
  <c r="C502" i="1"/>
  <c r="AA502" i="1"/>
  <c r="L447" i="1" l="1"/>
  <c r="O447" i="1" s="1"/>
  <c r="P447" i="1" s="1"/>
  <c r="X447" i="1" s="1"/>
  <c r="B447" i="1" s="1"/>
  <c r="G447" i="1"/>
  <c r="D448" i="1"/>
  <c r="F448" i="1" s="1"/>
  <c r="E449" i="1"/>
  <c r="U449" i="1"/>
  <c r="W449" i="1" s="1"/>
  <c r="M450" i="1"/>
  <c r="N450" i="1"/>
  <c r="J450" i="1"/>
  <c r="K450" i="1" s="1"/>
  <c r="I451" i="1"/>
  <c r="T534" i="1"/>
  <c r="C503" i="1"/>
  <c r="Y502" i="1"/>
  <c r="AA503" i="1"/>
  <c r="R502" i="1"/>
  <c r="S502" i="1" s="1"/>
  <c r="Q503" i="1"/>
  <c r="H503" i="1"/>
  <c r="A504" i="1"/>
  <c r="D449" i="1" l="1"/>
  <c r="F449" i="1" s="1"/>
  <c r="M451" i="1"/>
  <c r="J451" i="1"/>
  <c r="K451" i="1" s="1"/>
  <c r="N451" i="1"/>
  <c r="I452" i="1"/>
  <c r="G448" i="1"/>
  <c r="U450" i="1"/>
  <c r="W450" i="1" s="1"/>
  <c r="E450" i="1"/>
  <c r="L448" i="1"/>
  <c r="O448" i="1" s="1"/>
  <c r="P448" i="1" s="1"/>
  <c r="X448" i="1" s="1"/>
  <c r="B448" i="1" s="1"/>
  <c r="T535" i="1"/>
  <c r="Y503" i="1"/>
  <c r="C504" i="1"/>
  <c r="R503" i="1"/>
  <c r="S503" i="1" s="1"/>
  <c r="AA504" i="1"/>
  <c r="Q504" i="1"/>
  <c r="H504" i="1"/>
  <c r="A505" i="1"/>
  <c r="L449" i="1" l="1"/>
  <c r="O449" i="1" s="1"/>
  <c r="P449" i="1" s="1"/>
  <c r="X449" i="1" s="1"/>
  <c r="B449" i="1" s="1"/>
  <c r="G449" i="1"/>
  <c r="M452" i="1"/>
  <c r="I453" i="1"/>
  <c r="J452" i="1"/>
  <c r="K452" i="1" s="1"/>
  <c r="N452" i="1"/>
  <c r="U451" i="1"/>
  <c r="W451" i="1" s="1"/>
  <c r="E451" i="1"/>
  <c r="D450" i="1"/>
  <c r="F450" i="1" s="1"/>
  <c r="A506" i="1"/>
  <c r="Q505" i="1"/>
  <c r="H505" i="1"/>
  <c r="T536" i="1"/>
  <c r="C505" i="1"/>
  <c r="Y504" i="1"/>
  <c r="R504" i="1"/>
  <c r="S504" i="1" s="1"/>
  <c r="AA505" i="1"/>
  <c r="L450" i="1" l="1"/>
  <c r="O450" i="1" s="1"/>
  <c r="P450" i="1" s="1"/>
  <c r="X450" i="1" s="1"/>
  <c r="B450" i="1" s="1"/>
  <c r="D451" i="1"/>
  <c r="F451" i="1" s="1"/>
  <c r="U452" i="1"/>
  <c r="W452" i="1" s="1"/>
  <c r="E452" i="1"/>
  <c r="M453" i="1"/>
  <c r="J453" i="1"/>
  <c r="K453" i="1" s="1"/>
  <c r="I454" i="1"/>
  <c r="N453" i="1"/>
  <c r="G450" i="1"/>
  <c r="T537" i="1"/>
  <c r="Y505" i="1"/>
  <c r="R505" i="1"/>
  <c r="S505" i="1" s="1"/>
  <c r="C506" i="1"/>
  <c r="AA506" i="1"/>
  <c r="Q506" i="1"/>
  <c r="H506" i="1"/>
  <c r="A507" i="1"/>
  <c r="L451" i="1" l="1"/>
  <c r="O451" i="1" s="1"/>
  <c r="P451" i="1" s="1"/>
  <c r="X451" i="1" s="1"/>
  <c r="B451" i="1" s="1"/>
  <c r="G451" i="1"/>
  <c r="M454" i="1"/>
  <c r="J454" i="1"/>
  <c r="K454" i="1" s="1"/>
  <c r="I455" i="1"/>
  <c r="N454" i="1"/>
  <c r="D452" i="1"/>
  <c r="F452" i="1" s="1"/>
  <c r="E453" i="1"/>
  <c r="U453" i="1"/>
  <c r="W453" i="1" s="1"/>
  <c r="H507" i="1"/>
  <c r="A508" i="1"/>
  <c r="Q507" i="1"/>
  <c r="Y506" i="1"/>
  <c r="AA507" i="1"/>
  <c r="C507" i="1"/>
  <c r="R506" i="1"/>
  <c r="S506" i="1" s="1"/>
  <c r="T538" i="1"/>
  <c r="L452" i="1" l="1"/>
  <c r="O452" i="1" s="1"/>
  <c r="P452" i="1" s="1"/>
  <c r="X452" i="1" s="1"/>
  <c r="B452" i="1" s="1"/>
  <c r="G452" i="1"/>
  <c r="D453" i="1"/>
  <c r="F453" i="1" s="1"/>
  <c r="I456" i="1"/>
  <c r="N455" i="1"/>
  <c r="J455" i="1"/>
  <c r="K455" i="1" s="1"/>
  <c r="M455" i="1"/>
  <c r="E454" i="1"/>
  <c r="U454" i="1"/>
  <c r="W454" i="1" s="1"/>
  <c r="T539" i="1"/>
  <c r="Y507" i="1"/>
  <c r="C508" i="1"/>
  <c r="R507" i="1"/>
  <c r="S507" i="1" s="1"/>
  <c r="AA508" i="1"/>
  <c r="Q508" i="1"/>
  <c r="H508" i="1"/>
  <c r="A509" i="1"/>
  <c r="G453" i="1" l="1"/>
  <c r="L453" i="1"/>
  <c r="O453" i="1" s="1"/>
  <c r="P453" i="1" s="1"/>
  <c r="X453" i="1" s="1"/>
  <c r="B453" i="1" s="1"/>
  <c r="M456" i="1"/>
  <c r="D454" i="1"/>
  <c r="F454" i="1" s="1"/>
  <c r="E455" i="1"/>
  <c r="U455" i="1"/>
  <c r="W455" i="1" s="1"/>
  <c r="N456" i="1"/>
  <c r="J456" i="1"/>
  <c r="K456" i="1" s="1"/>
  <c r="I457" i="1"/>
  <c r="H509" i="1"/>
  <c r="A510" i="1"/>
  <c r="Q509" i="1"/>
  <c r="C509" i="1"/>
  <c r="Y508" i="1"/>
  <c r="R508" i="1"/>
  <c r="S508" i="1" s="1"/>
  <c r="AA509" i="1"/>
  <c r="T540" i="1"/>
  <c r="G454" i="1" l="1"/>
  <c r="L454" i="1"/>
  <c r="O454" i="1" s="1"/>
  <c r="P454" i="1" s="1"/>
  <c r="X454" i="1" s="1"/>
  <c r="B454" i="1" s="1"/>
  <c r="M457" i="1"/>
  <c r="J457" i="1"/>
  <c r="K457" i="1" s="1"/>
  <c r="I458" i="1"/>
  <c r="N457" i="1"/>
  <c r="D455" i="1"/>
  <c r="F455" i="1" s="1"/>
  <c r="E456" i="1"/>
  <c r="U456" i="1"/>
  <c r="W456" i="1" s="1"/>
  <c r="Q510" i="1"/>
  <c r="H510" i="1"/>
  <c r="A511" i="1"/>
  <c r="T541" i="1"/>
  <c r="Y509" i="1"/>
  <c r="R509" i="1"/>
  <c r="S509" i="1" s="1"/>
  <c r="C510" i="1"/>
  <c r="AA510" i="1"/>
  <c r="L455" i="1" l="1"/>
  <c r="O455" i="1" s="1"/>
  <c r="P455" i="1" s="1"/>
  <c r="X455" i="1" s="1"/>
  <c r="B455" i="1" s="1"/>
  <c r="G455" i="1"/>
  <c r="D456" i="1"/>
  <c r="F456" i="1" s="1"/>
  <c r="J458" i="1"/>
  <c r="K458" i="1" s="1"/>
  <c r="I459" i="1"/>
  <c r="N458" i="1"/>
  <c r="M458" i="1"/>
  <c r="E457" i="1"/>
  <c r="U457" i="1"/>
  <c r="W457" i="1" s="1"/>
  <c r="T542" i="1"/>
  <c r="C511" i="1"/>
  <c r="Y510" i="1"/>
  <c r="R510" i="1"/>
  <c r="S510" i="1" s="1"/>
  <c r="AA511" i="1"/>
  <c r="Q511" i="1"/>
  <c r="A512" i="1"/>
  <c r="H511" i="1"/>
  <c r="M459" i="1" l="1"/>
  <c r="L456" i="1"/>
  <c r="O456" i="1" s="1"/>
  <c r="P456" i="1" s="1"/>
  <c r="X456" i="1" s="1"/>
  <c r="B456" i="1" s="1"/>
  <c r="G456" i="1"/>
  <c r="D457" i="1"/>
  <c r="F457" i="1" s="1"/>
  <c r="J459" i="1"/>
  <c r="K459" i="1" s="1"/>
  <c r="I460" i="1"/>
  <c r="N459" i="1"/>
  <c r="E458" i="1"/>
  <c r="U458" i="1"/>
  <c r="W458" i="1" s="1"/>
  <c r="A513" i="1"/>
  <c r="Q512" i="1"/>
  <c r="H512" i="1"/>
  <c r="Y511" i="1"/>
  <c r="R511" i="1"/>
  <c r="S511" i="1" s="1"/>
  <c r="AA512" i="1"/>
  <c r="C512" i="1"/>
  <c r="T543" i="1"/>
  <c r="L457" i="1" l="1"/>
  <c r="O457" i="1" s="1"/>
  <c r="P457" i="1" s="1"/>
  <c r="X457" i="1" s="1"/>
  <c r="B457" i="1" s="1"/>
  <c r="G457" i="1"/>
  <c r="D458" i="1"/>
  <c r="F458" i="1" s="1"/>
  <c r="M460" i="1"/>
  <c r="J460" i="1"/>
  <c r="K460" i="1" s="1"/>
  <c r="I461" i="1"/>
  <c r="N460" i="1"/>
  <c r="E459" i="1"/>
  <c r="U459" i="1"/>
  <c r="W459" i="1" s="1"/>
  <c r="Y512" i="1"/>
  <c r="AA513" i="1"/>
  <c r="C513" i="1"/>
  <c r="R512" i="1"/>
  <c r="S512" i="1" s="1"/>
  <c r="T544" i="1"/>
  <c r="H513" i="1"/>
  <c r="Q513" i="1"/>
  <c r="A514" i="1"/>
  <c r="G458" i="1" l="1"/>
  <c r="L458" i="1"/>
  <c r="O458" i="1" s="1"/>
  <c r="P458" i="1" s="1"/>
  <c r="X458" i="1" s="1"/>
  <c r="B458" i="1" s="1"/>
  <c r="D459" i="1"/>
  <c r="F459" i="1" s="1"/>
  <c r="N461" i="1"/>
  <c r="J461" i="1"/>
  <c r="K461" i="1" s="1"/>
  <c r="M461" i="1"/>
  <c r="I462" i="1"/>
  <c r="U460" i="1"/>
  <c r="W460" i="1" s="1"/>
  <c r="E460" i="1"/>
  <c r="T545" i="1"/>
  <c r="H514" i="1"/>
  <c r="A515" i="1"/>
  <c r="Q514" i="1"/>
  <c r="Y513" i="1"/>
  <c r="C514" i="1"/>
  <c r="R513" i="1"/>
  <c r="S513" i="1" s="1"/>
  <c r="AA514" i="1"/>
  <c r="L459" i="1" l="1"/>
  <c r="O459" i="1" s="1"/>
  <c r="P459" i="1" s="1"/>
  <c r="X459" i="1" s="1"/>
  <c r="B459" i="1" s="1"/>
  <c r="G459" i="1"/>
  <c r="E461" i="1"/>
  <c r="U461" i="1"/>
  <c r="W461" i="1" s="1"/>
  <c r="N462" i="1"/>
  <c r="J462" i="1"/>
  <c r="K462" i="1" s="1"/>
  <c r="I463" i="1"/>
  <c r="M462" i="1"/>
  <c r="D460" i="1"/>
  <c r="F460" i="1" s="1"/>
  <c r="T546" i="1"/>
  <c r="C515" i="1"/>
  <c r="Y514" i="1"/>
  <c r="AA515" i="1"/>
  <c r="R514" i="1"/>
  <c r="S514" i="1" s="1"/>
  <c r="A516" i="1"/>
  <c r="Q515" i="1"/>
  <c r="H515" i="1"/>
  <c r="G460" i="1" l="1"/>
  <c r="M463" i="1"/>
  <c r="J463" i="1"/>
  <c r="K463" i="1" s="1"/>
  <c r="I464" i="1"/>
  <c r="N463" i="1"/>
  <c r="E462" i="1"/>
  <c r="U462" i="1"/>
  <c r="W462" i="1" s="1"/>
  <c r="L460" i="1"/>
  <c r="O460" i="1" s="1"/>
  <c r="P460" i="1" s="1"/>
  <c r="X460" i="1" s="1"/>
  <c r="B460" i="1" s="1"/>
  <c r="D461" i="1"/>
  <c r="F461" i="1" s="1"/>
  <c r="T547" i="1"/>
  <c r="Y515" i="1"/>
  <c r="C516" i="1"/>
  <c r="R515" i="1"/>
  <c r="S515" i="1" s="1"/>
  <c r="AA516" i="1"/>
  <c r="H516" i="1"/>
  <c r="Q516" i="1"/>
  <c r="A517" i="1"/>
  <c r="G461" i="1" l="1"/>
  <c r="L461" i="1"/>
  <c r="O461" i="1" s="1"/>
  <c r="P461" i="1" s="1"/>
  <c r="X461" i="1" s="1"/>
  <c r="B461" i="1" s="1"/>
  <c r="D462" i="1"/>
  <c r="F462" i="1" s="1"/>
  <c r="M464" i="1"/>
  <c r="J464" i="1"/>
  <c r="K464" i="1" s="1"/>
  <c r="I465" i="1"/>
  <c r="N464" i="1"/>
  <c r="E463" i="1"/>
  <c r="U463" i="1"/>
  <c r="W463" i="1" s="1"/>
  <c r="H517" i="1"/>
  <c r="A518" i="1"/>
  <c r="Q517" i="1"/>
  <c r="C517" i="1"/>
  <c r="Y516" i="1"/>
  <c r="R516" i="1"/>
  <c r="S516" i="1" s="1"/>
  <c r="AA517" i="1"/>
  <c r="T548" i="1"/>
  <c r="G462" i="1" l="1"/>
  <c r="L462" i="1"/>
  <c r="O462" i="1" s="1"/>
  <c r="P462" i="1" s="1"/>
  <c r="X462" i="1" s="1"/>
  <c r="B462" i="1" s="1"/>
  <c r="D463" i="1"/>
  <c r="F463" i="1" s="1"/>
  <c r="M465" i="1"/>
  <c r="I466" i="1"/>
  <c r="N465" i="1"/>
  <c r="J465" i="1"/>
  <c r="K465" i="1" s="1"/>
  <c r="E464" i="1"/>
  <c r="U464" i="1"/>
  <c r="W464" i="1" s="1"/>
  <c r="Y517" i="1"/>
  <c r="R517" i="1"/>
  <c r="S517" i="1" s="1"/>
  <c r="C518" i="1"/>
  <c r="AA518" i="1"/>
  <c r="T549" i="1"/>
  <c r="H518" i="1"/>
  <c r="A519" i="1"/>
  <c r="Q518" i="1"/>
  <c r="G463" i="1" l="1"/>
  <c r="L463" i="1"/>
  <c r="O463" i="1" s="1"/>
  <c r="P463" i="1" s="1"/>
  <c r="X463" i="1" s="1"/>
  <c r="B463" i="1" s="1"/>
  <c r="D464" i="1"/>
  <c r="F464" i="1" s="1"/>
  <c r="I467" i="1"/>
  <c r="J466" i="1"/>
  <c r="K466" i="1" s="1"/>
  <c r="M466" i="1"/>
  <c r="N466" i="1"/>
  <c r="E465" i="1"/>
  <c r="U465" i="1"/>
  <c r="W465" i="1" s="1"/>
  <c r="Y518" i="1"/>
  <c r="R518" i="1"/>
  <c r="S518" i="1" s="1"/>
  <c r="AA519" i="1"/>
  <c r="C519" i="1"/>
  <c r="A520" i="1"/>
  <c r="Q519" i="1"/>
  <c r="H519" i="1"/>
  <c r="T550" i="1"/>
  <c r="M467" i="1" l="1"/>
  <c r="L464" i="1"/>
  <c r="O464" i="1" s="1"/>
  <c r="P464" i="1" s="1"/>
  <c r="X464" i="1" s="1"/>
  <c r="B464" i="1" s="1"/>
  <c r="G464" i="1"/>
  <c r="D465" i="1"/>
  <c r="F465" i="1" s="1"/>
  <c r="E466" i="1"/>
  <c r="U466" i="1"/>
  <c r="W466" i="1" s="1"/>
  <c r="J467" i="1"/>
  <c r="K467" i="1" s="1"/>
  <c r="I468" i="1"/>
  <c r="N467" i="1"/>
  <c r="A521" i="1"/>
  <c r="Q520" i="1"/>
  <c r="H520" i="1"/>
  <c r="T551" i="1"/>
  <c r="R519" i="1"/>
  <c r="S519" i="1" s="1"/>
  <c r="C520" i="1"/>
  <c r="AA520" i="1"/>
  <c r="Y519" i="1"/>
  <c r="G465" i="1" l="1"/>
  <c r="L465" i="1"/>
  <c r="O465" i="1" s="1"/>
  <c r="P465" i="1" s="1"/>
  <c r="X465" i="1" s="1"/>
  <c r="B465" i="1" s="1"/>
  <c r="I469" i="1"/>
  <c r="J468" i="1"/>
  <c r="K468" i="1" s="1"/>
  <c r="E467" i="1"/>
  <c r="U467" i="1"/>
  <c r="W467" i="1" s="1"/>
  <c r="D466" i="1"/>
  <c r="F466" i="1" s="1"/>
  <c r="AA521" i="1"/>
  <c r="Y520" i="1"/>
  <c r="C521" i="1"/>
  <c r="R520" i="1"/>
  <c r="S520" i="1" s="1"/>
  <c r="A522" i="1"/>
  <c r="Q521" i="1"/>
  <c r="H521" i="1"/>
  <c r="T552" i="1"/>
  <c r="L466" i="1" l="1"/>
  <c r="O466" i="1" s="1"/>
  <c r="P466" i="1" s="1"/>
  <c r="X466" i="1" s="1"/>
  <c r="B466" i="1" s="1"/>
  <c r="G466" i="1"/>
  <c r="D467" i="1"/>
  <c r="F467" i="1" s="1"/>
  <c r="E468" i="1"/>
  <c r="U468" i="1"/>
  <c r="W468" i="1" s="1"/>
  <c r="I470" i="1"/>
  <c r="J469" i="1"/>
  <c r="K469" i="1" s="1"/>
  <c r="T553" i="1"/>
  <c r="R521" i="1"/>
  <c r="S521" i="1" s="1"/>
  <c r="AA522" i="1"/>
  <c r="C522" i="1"/>
  <c r="Y521" i="1"/>
  <c r="A523" i="1"/>
  <c r="Q522" i="1"/>
  <c r="H522" i="1"/>
  <c r="J470" i="1" l="1"/>
  <c r="K470" i="1" s="1"/>
  <c r="I471" i="1"/>
  <c r="D468" i="1"/>
  <c r="F468" i="1" s="1"/>
  <c r="L467" i="1"/>
  <c r="G467" i="1"/>
  <c r="E469" i="1"/>
  <c r="U469" i="1"/>
  <c r="W469" i="1" s="1"/>
  <c r="Y522" i="1"/>
  <c r="AA523" i="1"/>
  <c r="R522" i="1"/>
  <c r="S522" i="1" s="1"/>
  <c r="C523" i="1"/>
  <c r="H523" i="1"/>
  <c r="Q523" i="1"/>
  <c r="A524" i="1"/>
  <c r="T554" i="1"/>
  <c r="G468" i="1" l="1"/>
  <c r="L468" i="1"/>
  <c r="D469" i="1"/>
  <c r="F469" i="1" s="1"/>
  <c r="O467" i="1"/>
  <c r="P467" i="1" s="1"/>
  <c r="M468" i="1"/>
  <c r="J471" i="1"/>
  <c r="K471" i="1" s="1"/>
  <c r="I472" i="1"/>
  <c r="E470" i="1"/>
  <c r="U470" i="1"/>
  <c r="W470" i="1" s="1"/>
  <c r="R523" i="1"/>
  <c r="S523" i="1" s="1"/>
  <c r="AA524" i="1"/>
  <c r="C524" i="1"/>
  <c r="Y523" i="1"/>
  <c r="T555" i="1"/>
  <c r="A525" i="1"/>
  <c r="H524" i="1"/>
  <c r="Q524" i="1"/>
  <c r="L469" i="1" l="1"/>
  <c r="G469" i="1"/>
  <c r="J472" i="1"/>
  <c r="K472" i="1" s="1"/>
  <c r="I473" i="1"/>
  <c r="N468" i="1"/>
  <c r="M469" i="1"/>
  <c r="M470" i="1" s="1"/>
  <c r="M471" i="1" s="1"/>
  <c r="M472" i="1" s="1"/>
  <c r="X467" i="1"/>
  <c r="B467" i="1" s="1"/>
  <c r="D470" i="1"/>
  <c r="F470" i="1" s="1"/>
  <c r="E471" i="1"/>
  <c r="U471" i="1"/>
  <c r="W471" i="1" s="1"/>
  <c r="A526" i="1"/>
  <c r="Q525" i="1"/>
  <c r="H525" i="1"/>
  <c r="C525" i="1"/>
  <c r="Y524" i="1"/>
  <c r="R524" i="1"/>
  <c r="S524" i="1" s="1"/>
  <c r="AA525" i="1"/>
  <c r="T556" i="1"/>
  <c r="G470" i="1" l="1"/>
  <c r="L470" i="1"/>
  <c r="D471" i="1"/>
  <c r="F471" i="1" s="1"/>
  <c r="N469" i="1"/>
  <c r="O468" i="1"/>
  <c r="P468" i="1" s="1"/>
  <c r="I474" i="1"/>
  <c r="J473" i="1"/>
  <c r="K473" i="1" s="1"/>
  <c r="M473" i="1"/>
  <c r="U472" i="1"/>
  <c r="W472" i="1" s="1"/>
  <c r="E472" i="1"/>
  <c r="T557" i="1"/>
  <c r="R525" i="1"/>
  <c r="S525" i="1" s="1"/>
  <c r="AA526" i="1"/>
  <c r="C526" i="1"/>
  <c r="Y525" i="1"/>
  <c r="Q526" i="1"/>
  <c r="H526" i="1"/>
  <c r="A527" i="1"/>
  <c r="G471" i="1" l="1"/>
  <c r="L471" i="1"/>
  <c r="X468" i="1"/>
  <c r="B468" i="1" s="1"/>
  <c r="E473" i="1"/>
  <c r="U473" i="1"/>
  <c r="W473" i="1" s="1"/>
  <c r="D472" i="1"/>
  <c r="F472" i="1" s="1"/>
  <c r="N470" i="1"/>
  <c r="O469" i="1"/>
  <c r="P469" i="1" s="1"/>
  <c r="I475" i="1"/>
  <c r="J474" i="1"/>
  <c r="K474" i="1" s="1"/>
  <c r="M474" i="1"/>
  <c r="Y526" i="1"/>
  <c r="R526" i="1"/>
  <c r="S526" i="1" s="1"/>
  <c r="AA527" i="1"/>
  <c r="C527" i="1"/>
  <c r="T558" i="1"/>
  <c r="A528" i="1"/>
  <c r="Q527" i="1"/>
  <c r="H527" i="1"/>
  <c r="G472" i="1" l="1"/>
  <c r="L472" i="1"/>
  <c r="U474" i="1"/>
  <c r="W474" i="1" s="1"/>
  <c r="E474" i="1"/>
  <c r="D473" i="1"/>
  <c r="F473" i="1" s="1"/>
  <c r="M475" i="1"/>
  <c r="J475" i="1"/>
  <c r="K475" i="1" s="1"/>
  <c r="I476" i="1"/>
  <c r="N471" i="1"/>
  <c r="O470" i="1"/>
  <c r="P470" i="1" s="1"/>
  <c r="X470" i="1" s="1"/>
  <c r="B470" i="1" s="1"/>
  <c r="X469" i="1"/>
  <c r="B469" i="1" s="1"/>
  <c r="Q528" i="1"/>
  <c r="H528" i="1"/>
  <c r="A529" i="1"/>
  <c r="T559" i="1"/>
  <c r="R527" i="1"/>
  <c r="S527" i="1" s="1"/>
  <c r="C528" i="1"/>
  <c r="AA528" i="1"/>
  <c r="Y527" i="1"/>
  <c r="M476" i="1" l="1"/>
  <c r="G473" i="1"/>
  <c r="L473" i="1"/>
  <c r="U475" i="1"/>
  <c r="W475" i="1" s="1"/>
  <c r="E475" i="1"/>
  <c r="N472" i="1"/>
  <c r="O471" i="1"/>
  <c r="P471" i="1" s="1"/>
  <c r="X471" i="1" s="1"/>
  <c r="B471" i="1" s="1"/>
  <c r="D474" i="1"/>
  <c r="F474" i="1" s="1"/>
  <c r="J476" i="1"/>
  <c r="K476" i="1" s="1"/>
  <c r="I477" i="1"/>
  <c r="AA529" i="1"/>
  <c r="Y528" i="1"/>
  <c r="R528" i="1"/>
  <c r="S528" i="1" s="1"/>
  <c r="C529" i="1"/>
  <c r="T560" i="1"/>
  <c r="H529" i="1"/>
  <c r="A530" i="1"/>
  <c r="Q529" i="1"/>
  <c r="L474" i="1" l="1"/>
  <c r="G474" i="1"/>
  <c r="N473" i="1"/>
  <c r="O472" i="1"/>
  <c r="P472" i="1" s="1"/>
  <c r="X472" i="1" s="1"/>
  <c r="B472" i="1" s="1"/>
  <c r="M477" i="1"/>
  <c r="J477" i="1"/>
  <c r="K477" i="1" s="1"/>
  <c r="I478" i="1"/>
  <c r="E476" i="1"/>
  <c r="U476" i="1"/>
  <c r="W476" i="1" s="1"/>
  <c r="D475" i="1"/>
  <c r="F475" i="1" s="1"/>
  <c r="Q530" i="1"/>
  <c r="H530" i="1"/>
  <c r="A531" i="1"/>
  <c r="T561" i="1"/>
  <c r="R529" i="1"/>
  <c r="S529" i="1" s="1"/>
  <c r="C530" i="1"/>
  <c r="AA530" i="1"/>
  <c r="Y529" i="1"/>
  <c r="L475" i="1" l="1"/>
  <c r="G475" i="1"/>
  <c r="N474" i="1"/>
  <c r="O473" i="1"/>
  <c r="P473" i="1" s="1"/>
  <c r="X473" i="1" s="1"/>
  <c r="B473" i="1" s="1"/>
  <c r="J478" i="1"/>
  <c r="K478" i="1" s="1"/>
  <c r="M478" i="1"/>
  <c r="I479" i="1"/>
  <c r="E477" i="1"/>
  <c r="U477" i="1"/>
  <c r="W477" i="1" s="1"/>
  <c r="D476" i="1"/>
  <c r="F476" i="1" s="1"/>
  <c r="A532" i="1"/>
  <c r="Q531" i="1"/>
  <c r="H531" i="1"/>
  <c r="Y530" i="1"/>
  <c r="R530" i="1"/>
  <c r="S530" i="1" s="1"/>
  <c r="AA531" i="1"/>
  <c r="C531" i="1"/>
  <c r="T562" i="1"/>
  <c r="L476" i="1" l="1"/>
  <c r="G476" i="1"/>
  <c r="D477" i="1"/>
  <c r="F477" i="1" s="1"/>
  <c r="J479" i="1"/>
  <c r="K479" i="1" s="1"/>
  <c r="I480" i="1"/>
  <c r="M479" i="1"/>
  <c r="U478" i="1"/>
  <c r="W478" i="1" s="1"/>
  <c r="E478" i="1"/>
  <c r="N475" i="1"/>
  <c r="O474" i="1"/>
  <c r="P474" i="1" s="1"/>
  <c r="X474" i="1" s="1"/>
  <c r="B474" i="1" s="1"/>
  <c r="Q532" i="1"/>
  <c r="H532" i="1"/>
  <c r="A533" i="1"/>
  <c r="R531" i="1"/>
  <c r="S531" i="1" s="1"/>
  <c r="C532" i="1"/>
  <c r="Y531" i="1"/>
  <c r="AA532" i="1"/>
  <c r="T563" i="1"/>
  <c r="G477" i="1" l="1"/>
  <c r="L477" i="1"/>
  <c r="M480" i="1"/>
  <c r="J480" i="1"/>
  <c r="K480" i="1" s="1"/>
  <c r="I481" i="1"/>
  <c r="U479" i="1"/>
  <c r="W479" i="1" s="1"/>
  <c r="E479" i="1"/>
  <c r="N476" i="1"/>
  <c r="O475" i="1"/>
  <c r="P475" i="1" s="1"/>
  <c r="D478" i="1"/>
  <c r="F478" i="1" s="1"/>
  <c r="AA533" i="1"/>
  <c r="Y532" i="1"/>
  <c r="C533" i="1"/>
  <c r="R532" i="1"/>
  <c r="S532" i="1" s="1"/>
  <c r="T564" i="1"/>
  <c r="Q533" i="1"/>
  <c r="H533" i="1"/>
  <c r="A534" i="1"/>
  <c r="L478" i="1" l="1"/>
  <c r="X475" i="1"/>
  <c r="B475" i="1" s="1"/>
  <c r="N477" i="1"/>
  <c r="O476" i="1"/>
  <c r="P476" i="1" s="1"/>
  <c r="D479" i="1"/>
  <c r="F479" i="1" s="1"/>
  <c r="G478" i="1"/>
  <c r="M481" i="1"/>
  <c r="J481" i="1"/>
  <c r="K481" i="1" s="1"/>
  <c r="I482" i="1"/>
  <c r="E480" i="1"/>
  <c r="U480" i="1"/>
  <c r="W480" i="1" s="1"/>
  <c r="T565" i="1"/>
  <c r="R533" i="1"/>
  <c r="S533" i="1" s="1"/>
  <c r="C534" i="1"/>
  <c r="Y533" i="1"/>
  <c r="AA534" i="1"/>
  <c r="Q534" i="1"/>
  <c r="H534" i="1"/>
  <c r="A535" i="1"/>
  <c r="G479" i="1" l="1"/>
  <c r="L479" i="1"/>
  <c r="D480" i="1"/>
  <c r="F480" i="1" s="1"/>
  <c r="J482" i="1"/>
  <c r="K482" i="1" s="1"/>
  <c r="I483" i="1"/>
  <c r="X476" i="1"/>
  <c r="B476" i="1" s="1"/>
  <c r="N478" i="1"/>
  <c r="O477" i="1"/>
  <c r="P477" i="1" s="1"/>
  <c r="M482" i="1"/>
  <c r="E481" i="1"/>
  <c r="U481" i="1"/>
  <c r="W481" i="1" s="1"/>
  <c r="Y534" i="1"/>
  <c r="AA535" i="1"/>
  <c r="R534" i="1"/>
  <c r="S534" i="1" s="1"/>
  <c r="C535" i="1"/>
  <c r="T566" i="1"/>
  <c r="A536" i="1"/>
  <c r="Q535" i="1"/>
  <c r="H535" i="1"/>
  <c r="G480" i="1" l="1"/>
  <c r="L480" i="1"/>
  <c r="D481" i="1"/>
  <c r="F481" i="1" s="1"/>
  <c r="M483" i="1"/>
  <c r="J483" i="1"/>
  <c r="K483" i="1" s="1"/>
  <c r="I484" i="1"/>
  <c r="E482" i="1"/>
  <c r="U482" i="1"/>
  <c r="W482" i="1" s="1"/>
  <c r="X477" i="1"/>
  <c r="B477" i="1" s="1"/>
  <c r="N479" i="1"/>
  <c r="O478" i="1"/>
  <c r="P478" i="1" s="1"/>
  <c r="X478" i="1" s="1"/>
  <c r="B478" i="1" s="1"/>
  <c r="R535" i="1"/>
  <c r="S535" i="1" s="1"/>
  <c r="AA536" i="1"/>
  <c r="C536" i="1"/>
  <c r="Y535" i="1"/>
  <c r="A537" i="1"/>
  <c r="Q536" i="1"/>
  <c r="H536" i="1"/>
  <c r="T567" i="1"/>
  <c r="L481" i="1" l="1"/>
  <c r="G481" i="1"/>
  <c r="D482" i="1"/>
  <c r="F482" i="1" s="1"/>
  <c r="U483" i="1"/>
  <c r="W483" i="1" s="1"/>
  <c r="E483" i="1"/>
  <c r="J484" i="1"/>
  <c r="K484" i="1" s="1"/>
  <c r="I485" i="1"/>
  <c r="M484" i="1"/>
  <c r="N480" i="1"/>
  <c r="O479" i="1"/>
  <c r="P479" i="1" s="1"/>
  <c r="X479" i="1" s="1"/>
  <c r="B479" i="1" s="1"/>
  <c r="C537" i="1"/>
  <c r="Y536" i="1"/>
  <c r="R536" i="1"/>
  <c r="S536" i="1" s="1"/>
  <c r="AA537" i="1"/>
  <c r="T568" i="1"/>
  <c r="H537" i="1"/>
  <c r="Q537" i="1"/>
  <c r="A538" i="1"/>
  <c r="G482" i="1" l="1"/>
  <c r="L482" i="1"/>
  <c r="U484" i="1"/>
  <c r="W484" i="1" s="1"/>
  <c r="E484" i="1"/>
  <c r="D483" i="1"/>
  <c r="F483" i="1" s="1"/>
  <c r="N481" i="1"/>
  <c r="O480" i="1"/>
  <c r="P480" i="1" s="1"/>
  <c r="X480" i="1" s="1"/>
  <c r="B480" i="1" s="1"/>
  <c r="I486" i="1"/>
  <c r="J485" i="1"/>
  <c r="K485" i="1" s="1"/>
  <c r="M485" i="1"/>
  <c r="T569" i="1"/>
  <c r="R537" i="1"/>
  <c r="S537" i="1" s="1"/>
  <c r="C538" i="1"/>
  <c r="AA538" i="1"/>
  <c r="Y537" i="1"/>
  <c r="H538" i="1"/>
  <c r="A539" i="1"/>
  <c r="Q538" i="1"/>
  <c r="L483" i="1" l="1"/>
  <c r="G483" i="1"/>
  <c r="N482" i="1"/>
  <c r="O481" i="1"/>
  <c r="P481" i="1" s="1"/>
  <c r="X481" i="1" s="1"/>
  <c r="B481" i="1" s="1"/>
  <c r="U485" i="1"/>
  <c r="W485" i="1" s="1"/>
  <c r="E485" i="1"/>
  <c r="D484" i="1"/>
  <c r="F484" i="1" s="1"/>
  <c r="M486" i="1"/>
  <c r="J486" i="1"/>
  <c r="K486" i="1" s="1"/>
  <c r="I487" i="1"/>
  <c r="Y538" i="1"/>
  <c r="R538" i="1"/>
  <c r="S538" i="1" s="1"/>
  <c r="AA539" i="1"/>
  <c r="C539" i="1"/>
  <c r="A540" i="1"/>
  <c r="Q539" i="1"/>
  <c r="H539" i="1"/>
  <c r="T570" i="1"/>
  <c r="G484" i="1" l="1"/>
  <c r="L484" i="1"/>
  <c r="D485" i="1"/>
  <c r="F485" i="1" s="1"/>
  <c r="I488" i="1"/>
  <c r="J487" i="1"/>
  <c r="K487" i="1" s="1"/>
  <c r="M487" i="1"/>
  <c r="U486" i="1"/>
  <c r="W486" i="1" s="1"/>
  <c r="E486" i="1"/>
  <c r="N483" i="1"/>
  <c r="O482" i="1"/>
  <c r="P482" i="1" s="1"/>
  <c r="T571" i="1"/>
  <c r="H540" i="1"/>
  <c r="Q540" i="1"/>
  <c r="A541" i="1"/>
  <c r="R539" i="1"/>
  <c r="S539" i="1" s="1"/>
  <c r="C540" i="1"/>
  <c r="Y539" i="1"/>
  <c r="AA540" i="1"/>
  <c r="L485" i="1" l="1"/>
  <c r="G485" i="1"/>
  <c r="M488" i="1"/>
  <c r="J488" i="1"/>
  <c r="K488" i="1" s="1"/>
  <c r="I489" i="1"/>
  <c r="E487" i="1"/>
  <c r="U487" i="1"/>
  <c r="W487" i="1" s="1"/>
  <c r="X482" i="1"/>
  <c r="B482" i="1" s="1"/>
  <c r="N484" i="1"/>
  <c r="O483" i="1"/>
  <c r="P483" i="1" s="1"/>
  <c r="X483" i="1" s="1"/>
  <c r="B483" i="1" s="1"/>
  <c r="D486" i="1"/>
  <c r="F486" i="1" s="1"/>
  <c r="T572" i="1"/>
  <c r="H541" i="1"/>
  <c r="A542" i="1"/>
  <c r="Q541" i="1"/>
  <c r="Y540" i="1"/>
  <c r="R540" i="1"/>
  <c r="S540" i="1" s="1"/>
  <c r="AA541" i="1"/>
  <c r="C541" i="1"/>
  <c r="G486" i="1" l="1"/>
  <c r="L486" i="1"/>
  <c r="D487" i="1"/>
  <c r="F487" i="1" s="1"/>
  <c r="M489" i="1"/>
  <c r="J489" i="1"/>
  <c r="K489" i="1" s="1"/>
  <c r="I490" i="1"/>
  <c r="E488" i="1"/>
  <c r="U488" i="1"/>
  <c r="W488" i="1" s="1"/>
  <c r="N485" i="1"/>
  <c r="O484" i="1"/>
  <c r="P484" i="1" s="1"/>
  <c r="R541" i="1"/>
  <c r="S541" i="1" s="1"/>
  <c r="AA542" i="1"/>
  <c r="C542" i="1"/>
  <c r="Y541" i="1"/>
  <c r="T573" i="1"/>
  <c r="A543" i="1"/>
  <c r="Q542" i="1"/>
  <c r="H542" i="1"/>
  <c r="L487" i="1" l="1"/>
  <c r="G487" i="1"/>
  <c r="E489" i="1"/>
  <c r="U489" i="1"/>
  <c r="W489" i="1" s="1"/>
  <c r="M490" i="1"/>
  <c r="I491" i="1"/>
  <c r="J490" i="1"/>
  <c r="K490" i="1" s="1"/>
  <c r="X484" i="1"/>
  <c r="B484" i="1" s="1"/>
  <c r="N486" i="1"/>
  <c r="O485" i="1"/>
  <c r="P485" i="1" s="1"/>
  <c r="X485" i="1" s="1"/>
  <c r="B485" i="1" s="1"/>
  <c r="D488" i="1"/>
  <c r="F488" i="1" s="1"/>
  <c r="A544" i="1"/>
  <c r="Q543" i="1"/>
  <c r="H543" i="1"/>
  <c r="C543" i="1"/>
  <c r="Y542" i="1"/>
  <c r="R542" i="1"/>
  <c r="S542" i="1" s="1"/>
  <c r="AA543" i="1"/>
  <c r="T574" i="1"/>
  <c r="L488" i="1" l="1"/>
  <c r="G488" i="1"/>
  <c r="I492" i="1"/>
  <c r="J491" i="1"/>
  <c r="K491" i="1" s="1"/>
  <c r="E490" i="1"/>
  <c r="U490" i="1"/>
  <c r="W490" i="1" s="1"/>
  <c r="M491" i="1"/>
  <c r="N487" i="1"/>
  <c r="O486" i="1"/>
  <c r="P486" i="1" s="1"/>
  <c r="D489" i="1"/>
  <c r="F489" i="1" s="1"/>
  <c r="R543" i="1"/>
  <c r="S543" i="1" s="1"/>
  <c r="AA544" i="1"/>
  <c r="Y543" i="1"/>
  <c r="C544" i="1"/>
  <c r="T575" i="1"/>
  <c r="A545" i="1"/>
  <c r="Q544" i="1"/>
  <c r="H544" i="1"/>
  <c r="G489" i="1" l="1"/>
  <c r="L489" i="1"/>
  <c r="N488" i="1"/>
  <c r="O487" i="1"/>
  <c r="P487" i="1" s="1"/>
  <c r="D490" i="1"/>
  <c r="F490" i="1" s="1"/>
  <c r="U491" i="1"/>
  <c r="W491" i="1" s="1"/>
  <c r="E491" i="1"/>
  <c r="X486" i="1"/>
  <c r="B486" i="1" s="1"/>
  <c r="M492" i="1"/>
  <c r="I493" i="1"/>
  <c r="J492" i="1"/>
  <c r="K492" i="1" s="1"/>
  <c r="C545" i="1"/>
  <c r="Y544" i="1"/>
  <c r="R544" i="1"/>
  <c r="S544" i="1" s="1"/>
  <c r="AA545" i="1"/>
  <c r="Q545" i="1"/>
  <c r="H545" i="1"/>
  <c r="A546" i="1"/>
  <c r="T576" i="1"/>
  <c r="L490" i="1" l="1"/>
  <c r="G490" i="1"/>
  <c r="D491" i="1"/>
  <c r="F491" i="1" s="1"/>
  <c r="U492" i="1"/>
  <c r="W492" i="1" s="1"/>
  <c r="E492" i="1"/>
  <c r="I494" i="1"/>
  <c r="J493" i="1"/>
  <c r="K493" i="1" s="1"/>
  <c r="M493" i="1"/>
  <c r="X487" i="1"/>
  <c r="B487" i="1" s="1"/>
  <c r="N489" i="1"/>
  <c r="O488" i="1"/>
  <c r="P488" i="1" s="1"/>
  <c r="R545" i="1"/>
  <c r="S545" i="1" s="1"/>
  <c r="C546" i="1"/>
  <c r="AA546" i="1"/>
  <c r="Y545" i="1"/>
  <c r="H546" i="1"/>
  <c r="A547" i="1"/>
  <c r="Q546" i="1"/>
  <c r="T577" i="1"/>
  <c r="L491" i="1" l="1"/>
  <c r="E493" i="1"/>
  <c r="U493" i="1"/>
  <c r="W493" i="1" s="1"/>
  <c r="N490" i="1"/>
  <c r="O489" i="1"/>
  <c r="P489" i="1" s="1"/>
  <c r="X489" i="1" s="1"/>
  <c r="B489" i="1" s="1"/>
  <c r="D492" i="1"/>
  <c r="F492" i="1" s="1"/>
  <c r="J494" i="1"/>
  <c r="K494" i="1" s="1"/>
  <c r="M494" i="1"/>
  <c r="I495" i="1"/>
  <c r="G491" i="1"/>
  <c r="X488" i="1"/>
  <c r="B488" i="1" s="1"/>
  <c r="T578" i="1"/>
  <c r="A548" i="1"/>
  <c r="H547" i="1"/>
  <c r="Q547" i="1"/>
  <c r="Y546" i="1"/>
  <c r="R546" i="1"/>
  <c r="S546" i="1" s="1"/>
  <c r="AA547" i="1"/>
  <c r="C547" i="1"/>
  <c r="M495" i="1" l="1"/>
  <c r="G492" i="1"/>
  <c r="L492" i="1"/>
  <c r="I496" i="1"/>
  <c r="J495" i="1"/>
  <c r="K495" i="1" s="1"/>
  <c r="N491" i="1"/>
  <c r="O490" i="1"/>
  <c r="P490" i="1" s="1"/>
  <c r="X490" i="1" s="1"/>
  <c r="B490" i="1" s="1"/>
  <c r="U494" i="1"/>
  <c r="W494" i="1" s="1"/>
  <c r="E494" i="1"/>
  <c r="D493" i="1"/>
  <c r="F493" i="1" s="1"/>
  <c r="T579" i="1"/>
  <c r="H548" i="1"/>
  <c r="Q548" i="1"/>
  <c r="A549" i="1"/>
  <c r="R547" i="1"/>
  <c r="S547" i="1" s="1"/>
  <c r="AA548" i="1"/>
  <c r="Y547" i="1"/>
  <c r="C548" i="1"/>
  <c r="E495" i="1" l="1"/>
  <c r="U495" i="1"/>
  <c r="W495" i="1" s="1"/>
  <c r="N492" i="1"/>
  <c r="N493" i="1" s="1"/>
  <c r="N494" i="1" s="1"/>
  <c r="N495" i="1" s="1"/>
  <c r="N496" i="1" s="1"/>
  <c r="O491" i="1"/>
  <c r="P491" i="1" s="1"/>
  <c r="X491" i="1" s="1"/>
  <c r="B491" i="1" s="1"/>
  <c r="G493" i="1"/>
  <c r="L493" i="1"/>
  <c r="M496" i="1"/>
  <c r="J496" i="1"/>
  <c r="K496" i="1" s="1"/>
  <c r="I497" i="1"/>
  <c r="D494" i="1"/>
  <c r="F494" i="1" s="1"/>
  <c r="T580" i="1"/>
  <c r="H549" i="1"/>
  <c r="A550" i="1"/>
  <c r="Q549" i="1"/>
  <c r="C549" i="1"/>
  <c r="Y548" i="1"/>
  <c r="AA549" i="1"/>
  <c r="R548" i="1"/>
  <c r="S548" i="1" s="1"/>
  <c r="O493" i="1" l="1"/>
  <c r="P493" i="1" s="1"/>
  <c r="X493" i="1" s="1"/>
  <c r="B493" i="1" s="1"/>
  <c r="L494" i="1"/>
  <c r="O494" i="1" s="1"/>
  <c r="P494" i="1" s="1"/>
  <c r="X494" i="1" s="1"/>
  <c r="B494" i="1" s="1"/>
  <c r="O492" i="1"/>
  <c r="P492" i="1" s="1"/>
  <c r="X492" i="1" s="1"/>
  <c r="B492" i="1" s="1"/>
  <c r="G494" i="1"/>
  <c r="M497" i="1"/>
  <c r="J497" i="1"/>
  <c r="K497" i="1" s="1"/>
  <c r="I498" i="1"/>
  <c r="N497" i="1"/>
  <c r="U496" i="1"/>
  <c r="W496" i="1" s="1"/>
  <c r="E496" i="1"/>
  <c r="D495" i="1"/>
  <c r="F495" i="1" s="1"/>
  <c r="T581" i="1"/>
  <c r="AA550" i="1"/>
  <c r="Y549" i="1"/>
  <c r="R549" i="1"/>
  <c r="S549" i="1" s="1"/>
  <c r="C550" i="1"/>
  <c r="H550" i="1"/>
  <c r="Q550" i="1"/>
  <c r="A551" i="1"/>
  <c r="G495" i="1" l="1"/>
  <c r="M498" i="1"/>
  <c r="J498" i="1"/>
  <c r="K498" i="1" s="1"/>
  <c r="I499" i="1"/>
  <c r="N498" i="1"/>
  <c r="E497" i="1"/>
  <c r="U497" i="1"/>
  <c r="W497" i="1" s="1"/>
  <c r="L495" i="1"/>
  <c r="O495" i="1" s="1"/>
  <c r="P495" i="1" s="1"/>
  <c r="X495" i="1" s="1"/>
  <c r="B495" i="1" s="1"/>
  <c r="D496" i="1"/>
  <c r="F496" i="1" s="1"/>
  <c r="H551" i="1"/>
  <c r="A552" i="1"/>
  <c r="Q551" i="1"/>
  <c r="Y550" i="1"/>
  <c r="R550" i="1"/>
  <c r="S550" i="1" s="1"/>
  <c r="AA551" i="1"/>
  <c r="C551" i="1"/>
  <c r="T582" i="1"/>
  <c r="D497" i="1" l="1"/>
  <c r="F497" i="1" s="1"/>
  <c r="J499" i="1"/>
  <c r="K499" i="1" s="1"/>
  <c r="I500" i="1"/>
  <c r="E498" i="1"/>
  <c r="U498" i="1"/>
  <c r="W498" i="1" s="1"/>
  <c r="L496" i="1"/>
  <c r="O496" i="1" s="1"/>
  <c r="P496" i="1" s="1"/>
  <c r="X496" i="1" s="1"/>
  <c r="B496" i="1" s="1"/>
  <c r="G496" i="1"/>
  <c r="T583" i="1"/>
  <c r="AA552" i="1"/>
  <c r="C552" i="1"/>
  <c r="Y551" i="1"/>
  <c r="R551" i="1"/>
  <c r="S551" i="1" s="1"/>
  <c r="Q552" i="1"/>
  <c r="H552" i="1"/>
  <c r="A553" i="1"/>
  <c r="G497" i="1" l="1"/>
  <c r="L497" i="1"/>
  <c r="O497" i="1" s="1"/>
  <c r="P497" i="1" s="1"/>
  <c r="X497" i="1" s="1"/>
  <c r="B497" i="1" s="1"/>
  <c r="U499" i="1"/>
  <c r="W499" i="1" s="1"/>
  <c r="E499" i="1"/>
  <c r="J500" i="1"/>
  <c r="K500" i="1" s="1"/>
  <c r="I501" i="1"/>
  <c r="D498" i="1"/>
  <c r="F498" i="1" s="1"/>
  <c r="T584" i="1"/>
  <c r="H553" i="1"/>
  <c r="A554" i="1"/>
  <c r="Q553" i="1"/>
  <c r="Y552" i="1"/>
  <c r="C553" i="1"/>
  <c r="R552" i="1"/>
  <c r="S552" i="1" s="1"/>
  <c r="AA553" i="1"/>
  <c r="G498" i="1" l="1"/>
  <c r="J501" i="1"/>
  <c r="K501" i="1" s="1"/>
  <c r="I502" i="1"/>
  <c r="U500" i="1"/>
  <c r="W500" i="1" s="1"/>
  <c r="E500" i="1"/>
  <c r="D499" i="1"/>
  <c r="F499" i="1" s="1"/>
  <c r="L498" i="1"/>
  <c r="T585" i="1"/>
  <c r="C554" i="1"/>
  <c r="AA554" i="1"/>
  <c r="Y553" i="1"/>
  <c r="R553" i="1"/>
  <c r="S553" i="1" s="1"/>
  <c r="H554" i="1"/>
  <c r="A555" i="1"/>
  <c r="Q554" i="1"/>
  <c r="L499" i="1" l="1"/>
  <c r="G499" i="1"/>
  <c r="D500" i="1"/>
  <c r="F500" i="1" s="1"/>
  <c r="J502" i="1"/>
  <c r="K502" i="1" s="1"/>
  <c r="I503" i="1"/>
  <c r="E501" i="1"/>
  <c r="U501" i="1"/>
  <c r="W501" i="1" s="1"/>
  <c r="O498" i="1"/>
  <c r="P498" i="1" s="1"/>
  <c r="M499" i="1"/>
  <c r="Y554" i="1"/>
  <c r="AA555" i="1"/>
  <c r="R554" i="1"/>
  <c r="S554" i="1" s="1"/>
  <c r="C555" i="1"/>
  <c r="A556" i="1"/>
  <c r="Q555" i="1"/>
  <c r="H555" i="1"/>
  <c r="T586" i="1"/>
  <c r="G500" i="1" l="1"/>
  <c r="L500" i="1"/>
  <c r="D501" i="1"/>
  <c r="F501" i="1" s="1"/>
  <c r="E502" i="1"/>
  <c r="U502" i="1"/>
  <c r="W502" i="1" s="1"/>
  <c r="N499" i="1"/>
  <c r="M500" i="1"/>
  <c r="M501" i="1" s="1"/>
  <c r="M502" i="1" s="1"/>
  <c r="M503" i="1" s="1"/>
  <c r="J503" i="1"/>
  <c r="K503" i="1" s="1"/>
  <c r="I504" i="1"/>
  <c r="X498" i="1"/>
  <c r="B498" i="1" s="1"/>
  <c r="T587" i="1"/>
  <c r="AA556" i="1"/>
  <c r="Y555" i="1"/>
  <c r="C556" i="1"/>
  <c r="R555" i="1"/>
  <c r="S555" i="1" s="1"/>
  <c r="H556" i="1"/>
  <c r="A557" i="1"/>
  <c r="Q556" i="1"/>
  <c r="L501" i="1" l="1"/>
  <c r="D502" i="1"/>
  <c r="F502" i="1" s="1"/>
  <c r="N500" i="1"/>
  <c r="O499" i="1"/>
  <c r="P499" i="1" s="1"/>
  <c r="X499" i="1" s="1"/>
  <c r="B499" i="1" s="1"/>
  <c r="J504" i="1"/>
  <c r="K504" i="1" s="1"/>
  <c r="M504" i="1"/>
  <c r="I505" i="1"/>
  <c r="G501" i="1"/>
  <c r="E503" i="1"/>
  <c r="U503" i="1"/>
  <c r="W503" i="1" s="1"/>
  <c r="Y556" i="1"/>
  <c r="R556" i="1"/>
  <c r="S556" i="1" s="1"/>
  <c r="AA557" i="1"/>
  <c r="C557" i="1"/>
  <c r="H557" i="1"/>
  <c r="Q557" i="1"/>
  <c r="A558" i="1"/>
  <c r="T588" i="1"/>
  <c r="L502" i="1" l="1"/>
  <c r="N501" i="1"/>
  <c r="O500" i="1"/>
  <c r="P500" i="1" s="1"/>
  <c r="X500" i="1" s="1"/>
  <c r="B500" i="1" s="1"/>
  <c r="D503" i="1"/>
  <c r="F503" i="1" s="1"/>
  <c r="E504" i="1"/>
  <c r="U504" i="1"/>
  <c r="W504" i="1" s="1"/>
  <c r="G502" i="1"/>
  <c r="I506" i="1"/>
  <c r="M505" i="1"/>
  <c r="J505" i="1"/>
  <c r="K505" i="1" s="1"/>
  <c r="A559" i="1"/>
  <c r="H558" i="1"/>
  <c r="Q558" i="1"/>
  <c r="T589" i="1"/>
  <c r="Y557" i="1"/>
  <c r="C558" i="1"/>
  <c r="AA558" i="1"/>
  <c r="R557" i="1"/>
  <c r="S557" i="1" s="1"/>
  <c r="M506" i="1" l="1"/>
  <c r="D504" i="1"/>
  <c r="F504" i="1" s="1"/>
  <c r="G503" i="1"/>
  <c r="E505" i="1"/>
  <c r="U505" i="1"/>
  <c r="W505" i="1" s="1"/>
  <c r="J506" i="1"/>
  <c r="K506" i="1" s="1"/>
  <c r="I507" i="1"/>
  <c r="L503" i="1"/>
  <c r="N502" i="1"/>
  <c r="O501" i="1"/>
  <c r="P501" i="1" s="1"/>
  <c r="X501" i="1" s="1"/>
  <c r="B501" i="1" s="1"/>
  <c r="Q559" i="1"/>
  <c r="A560" i="1"/>
  <c r="H559" i="1"/>
  <c r="Y558" i="1"/>
  <c r="AA559" i="1"/>
  <c r="R558" i="1"/>
  <c r="S558" i="1" s="1"/>
  <c r="C559" i="1"/>
  <c r="T590" i="1"/>
  <c r="L504" i="1" l="1"/>
  <c r="G504" i="1"/>
  <c r="M507" i="1"/>
  <c r="J507" i="1"/>
  <c r="K507" i="1" s="1"/>
  <c r="I508" i="1"/>
  <c r="U506" i="1"/>
  <c r="W506" i="1" s="1"/>
  <c r="E506" i="1"/>
  <c r="D505" i="1"/>
  <c r="F505" i="1" s="1"/>
  <c r="N503" i="1"/>
  <c r="N504" i="1" s="1"/>
  <c r="N505" i="1" s="1"/>
  <c r="N506" i="1" s="1"/>
  <c r="N507" i="1" s="1"/>
  <c r="O502" i="1"/>
  <c r="P502" i="1" s="1"/>
  <c r="T591" i="1"/>
  <c r="AA560" i="1"/>
  <c r="C560" i="1"/>
  <c r="Y559" i="1"/>
  <c r="R559" i="1"/>
  <c r="S559" i="1" s="1"/>
  <c r="A561" i="1"/>
  <c r="Q560" i="1"/>
  <c r="H560" i="1"/>
  <c r="O503" i="1" l="1"/>
  <c r="P503" i="1" s="1"/>
  <c r="X503" i="1" s="1"/>
  <c r="B503" i="1" s="1"/>
  <c r="G505" i="1"/>
  <c r="D506" i="1"/>
  <c r="F506" i="1" s="1"/>
  <c r="O504" i="1"/>
  <c r="P504" i="1" s="1"/>
  <c r="M508" i="1"/>
  <c r="J508" i="1"/>
  <c r="K508" i="1" s="1"/>
  <c r="I509" i="1"/>
  <c r="N508" i="1"/>
  <c r="X502" i="1"/>
  <c r="B502" i="1" s="1"/>
  <c r="E507" i="1"/>
  <c r="U507" i="1"/>
  <c r="W507" i="1" s="1"/>
  <c r="L505" i="1"/>
  <c r="O505" i="1" s="1"/>
  <c r="P505" i="1" s="1"/>
  <c r="Q561" i="1"/>
  <c r="H561" i="1"/>
  <c r="A562" i="1"/>
  <c r="T592" i="1"/>
  <c r="Y560" i="1"/>
  <c r="AA561" i="1"/>
  <c r="R560" i="1"/>
  <c r="S560" i="1" s="1"/>
  <c r="C561" i="1"/>
  <c r="G506" i="1" l="1"/>
  <c r="L506" i="1"/>
  <c r="O506" i="1" s="1"/>
  <c r="P506" i="1" s="1"/>
  <c r="X506" i="1" s="1"/>
  <c r="B506" i="1" s="1"/>
  <c r="M509" i="1"/>
  <c r="J509" i="1"/>
  <c r="K509" i="1" s="1"/>
  <c r="I510" i="1"/>
  <c r="N509" i="1"/>
  <c r="X504" i="1"/>
  <c r="B504" i="1" s="1"/>
  <c r="X505" i="1"/>
  <c r="B505" i="1" s="1"/>
  <c r="D507" i="1"/>
  <c r="F507" i="1" s="1"/>
  <c r="U508" i="1"/>
  <c r="W508" i="1" s="1"/>
  <c r="E508" i="1"/>
  <c r="AA562" i="1"/>
  <c r="Y561" i="1"/>
  <c r="R561" i="1"/>
  <c r="S561" i="1" s="1"/>
  <c r="C562" i="1"/>
  <c r="T593" i="1"/>
  <c r="H562" i="1"/>
  <c r="A563" i="1"/>
  <c r="Q562" i="1"/>
  <c r="L507" i="1" l="1"/>
  <c r="O507" i="1" s="1"/>
  <c r="P507" i="1" s="1"/>
  <c r="X507" i="1" s="1"/>
  <c r="B507" i="1" s="1"/>
  <c r="G507" i="1"/>
  <c r="D508" i="1"/>
  <c r="F508" i="1" s="1"/>
  <c r="J510" i="1"/>
  <c r="K510" i="1" s="1"/>
  <c r="I511" i="1"/>
  <c r="M510" i="1"/>
  <c r="N510" i="1"/>
  <c r="E509" i="1"/>
  <c r="U509" i="1"/>
  <c r="W509" i="1" s="1"/>
  <c r="Y562" i="1"/>
  <c r="R562" i="1"/>
  <c r="S562" i="1" s="1"/>
  <c r="AA563" i="1"/>
  <c r="C563" i="1"/>
  <c r="H563" i="1"/>
  <c r="A564" i="1"/>
  <c r="Q563" i="1"/>
  <c r="T594" i="1"/>
  <c r="G508" i="1" l="1"/>
  <c r="L508" i="1"/>
  <c r="O508" i="1" s="1"/>
  <c r="P508" i="1" s="1"/>
  <c r="X508" i="1" s="1"/>
  <c r="B508" i="1" s="1"/>
  <c r="D509" i="1"/>
  <c r="F509" i="1" s="1"/>
  <c r="M511" i="1"/>
  <c r="J511" i="1"/>
  <c r="K511" i="1" s="1"/>
  <c r="I512" i="1"/>
  <c r="N511" i="1"/>
  <c r="U510" i="1"/>
  <c r="W510" i="1" s="1"/>
  <c r="E510" i="1"/>
  <c r="T595" i="1"/>
  <c r="C564" i="1"/>
  <c r="Y563" i="1"/>
  <c r="R563" i="1"/>
  <c r="S563" i="1" s="1"/>
  <c r="AA564" i="1"/>
  <c r="Q564" i="1"/>
  <c r="H564" i="1"/>
  <c r="A565" i="1"/>
  <c r="L509" i="1" l="1"/>
  <c r="O509" i="1" s="1"/>
  <c r="P509" i="1" s="1"/>
  <c r="X509" i="1" s="1"/>
  <c r="B509" i="1" s="1"/>
  <c r="G509" i="1"/>
  <c r="E511" i="1"/>
  <c r="U511" i="1"/>
  <c r="W511" i="1" s="1"/>
  <c r="M512" i="1"/>
  <c r="J512" i="1"/>
  <c r="K512" i="1" s="1"/>
  <c r="I513" i="1"/>
  <c r="N512" i="1"/>
  <c r="D510" i="1"/>
  <c r="F510" i="1" s="1"/>
  <c r="Y564" i="1"/>
  <c r="R564" i="1"/>
  <c r="S564" i="1" s="1"/>
  <c r="AA565" i="1"/>
  <c r="C565" i="1"/>
  <c r="T596" i="1"/>
  <c r="Q565" i="1"/>
  <c r="H565" i="1"/>
  <c r="A566" i="1"/>
  <c r="G510" i="1" l="1"/>
  <c r="I514" i="1"/>
  <c r="N513" i="1"/>
  <c r="M513" i="1"/>
  <c r="J513" i="1"/>
  <c r="K513" i="1" s="1"/>
  <c r="U512" i="1"/>
  <c r="W512" i="1" s="1"/>
  <c r="E512" i="1"/>
  <c r="L510" i="1"/>
  <c r="O510" i="1" s="1"/>
  <c r="P510" i="1" s="1"/>
  <c r="X510" i="1" s="1"/>
  <c r="B510" i="1" s="1"/>
  <c r="D511" i="1"/>
  <c r="F511" i="1" s="1"/>
  <c r="H566" i="1"/>
  <c r="A567" i="1"/>
  <c r="Q566" i="1"/>
  <c r="C566" i="1"/>
  <c r="Y565" i="1"/>
  <c r="R565" i="1"/>
  <c r="S565" i="1" s="1"/>
  <c r="AA566" i="1"/>
  <c r="T597" i="1"/>
  <c r="M514" i="1" l="1"/>
  <c r="E513" i="1"/>
  <c r="U513" i="1"/>
  <c r="W513" i="1" s="1"/>
  <c r="L511" i="1"/>
  <c r="O511" i="1" s="1"/>
  <c r="P511" i="1" s="1"/>
  <c r="D512" i="1"/>
  <c r="F512" i="1" s="1"/>
  <c r="G511" i="1"/>
  <c r="J514" i="1"/>
  <c r="K514" i="1" s="1"/>
  <c r="I515" i="1"/>
  <c r="N514" i="1"/>
  <c r="H567" i="1"/>
  <c r="A568" i="1"/>
  <c r="Q567" i="1"/>
  <c r="T598" i="1"/>
  <c r="Y566" i="1"/>
  <c r="R566" i="1"/>
  <c r="S566" i="1" s="1"/>
  <c r="AA567" i="1"/>
  <c r="C567" i="1"/>
  <c r="L512" i="1" l="1"/>
  <c r="O512" i="1" s="1"/>
  <c r="P512" i="1" s="1"/>
  <c r="X512" i="1" s="1"/>
  <c r="E514" i="1"/>
  <c r="U514" i="1"/>
  <c r="W514" i="1" s="1"/>
  <c r="G512" i="1"/>
  <c r="X511" i="1"/>
  <c r="B511" i="1" s="1"/>
  <c r="M515" i="1"/>
  <c r="I516" i="1"/>
  <c r="N515" i="1"/>
  <c r="J515" i="1"/>
  <c r="K515" i="1" s="1"/>
  <c r="D513" i="1"/>
  <c r="F513" i="1" s="1"/>
  <c r="C568" i="1"/>
  <c r="AA568" i="1"/>
  <c r="Y567" i="1"/>
  <c r="R567" i="1"/>
  <c r="S567" i="1" s="1"/>
  <c r="H568" i="1"/>
  <c r="Q568" i="1"/>
  <c r="A569" i="1"/>
  <c r="T599" i="1"/>
  <c r="G513" i="1" l="1"/>
  <c r="B512" i="1"/>
  <c r="L513" i="1"/>
  <c r="O513" i="1" s="1"/>
  <c r="P513" i="1" s="1"/>
  <c r="X513" i="1" s="1"/>
  <c r="B513" i="1" s="1"/>
  <c r="M516" i="1"/>
  <c r="J516" i="1"/>
  <c r="K516" i="1" s="1"/>
  <c r="N516" i="1"/>
  <c r="I517" i="1"/>
  <c r="U515" i="1"/>
  <c r="W515" i="1" s="1"/>
  <c r="E515" i="1"/>
  <c r="D514" i="1"/>
  <c r="F514" i="1" s="1"/>
  <c r="T600" i="1"/>
  <c r="Q569" i="1"/>
  <c r="H569" i="1"/>
  <c r="A570" i="1"/>
  <c r="Y568" i="1"/>
  <c r="C569" i="1"/>
  <c r="R568" i="1"/>
  <c r="S568" i="1" s="1"/>
  <c r="AA569" i="1"/>
  <c r="L514" i="1" l="1"/>
  <c r="O514" i="1" s="1"/>
  <c r="P514" i="1" s="1"/>
  <c r="X514" i="1" s="1"/>
  <c r="B514" i="1" s="1"/>
  <c r="I518" i="1"/>
  <c r="N517" i="1"/>
  <c r="J517" i="1"/>
  <c r="K517" i="1" s="1"/>
  <c r="E516" i="1"/>
  <c r="U516" i="1"/>
  <c r="W516" i="1" s="1"/>
  <c r="D515" i="1"/>
  <c r="F515" i="1" s="1"/>
  <c r="G514" i="1"/>
  <c r="M517" i="1"/>
  <c r="Y569" i="1"/>
  <c r="C570" i="1"/>
  <c r="R569" i="1"/>
  <c r="S569" i="1" s="1"/>
  <c r="AA570" i="1"/>
  <c r="T601" i="1"/>
  <c r="A571" i="1"/>
  <c r="Q570" i="1"/>
  <c r="H570" i="1"/>
  <c r="G515" i="1" l="1"/>
  <c r="D516" i="1"/>
  <c r="F516" i="1" s="1"/>
  <c r="E517" i="1"/>
  <c r="U517" i="1"/>
  <c r="W517" i="1" s="1"/>
  <c r="M518" i="1"/>
  <c r="J518" i="1"/>
  <c r="K518" i="1" s="1"/>
  <c r="N518" i="1"/>
  <c r="I519" i="1"/>
  <c r="L515" i="1"/>
  <c r="O515" i="1" s="1"/>
  <c r="P515" i="1" s="1"/>
  <c r="X515" i="1" s="1"/>
  <c r="B515" i="1" s="1"/>
  <c r="A572" i="1"/>
  <c r="Q571" i="1"/>
  <c r="H571" i="1"/>
  <c r="Y570" i="1"/>
  <c r="C571" i="1"/>
  <c r="R570" i="1"/>
  <c r="S570" i="1" s="1"/>
  <c r="AA571" i="1"/>
  <c r="T602" i="1"/>
  <c r="M519" i="1" l="1"/>
  <c r="L516" i="1"/>
  <c r="O516" i="1" s="1"/>
  <c r="P516" i="1" s="1"/>
  <c r="X516" i="1" s="1"/>
  <c r="B516" i="1" s="1"/>
  <c r="G516" i="1"/>
  <c r="U518" i="1"/>
  <c r="W518" i="1" s="1"/>
  <c r="E518" i="1"/>
  <c r="D517" i="1"/>
  <c r="F517" i="1" s="1"/>
  <c r="I520" i="1"/>
  <c r="J519" i="1"/>
  <c r="K519" i="1" s="1"/>
  <c r="N519" i="1"/>
  <c r="AA572" i="1"/>
  <c r="C572" i="1"/>
  <c r="Y571" i="1"/>
  <c r="R571" i="1"/>
  <c r="S571" i="1" s="1"/>
  <c r="T603" i="1"/>
  <c r="Q572" i="1"/>
  <c r="H572" i="1"/>
  <c r="A573" i="1"/>
  <c r="G517" i="1" l="1"/>
  <c r="L517" i="1"/>
  <c r="O517" i="1" s="1"/>
  <c r="P517" i="1" s="1"/>
  <c r="X517" i="1" s="1"/>
  <c r="B517" i="1" s="1"/>
  <c r="D518" i="1"/>
  <c r="F518" i="1" s="1"/>
  <c r="E519" i="1"/>
  <c r="U519" i="1"/>
  <c r="W519" i="1" s="1"/>
  <c r="M520" i="1"/>
  <c r="I521" i="1"/>
  <c r="N520" i="1"/>
  <c r="J520" i="1"/>
  <c r="K520" i="1" s="1"/>
  <c r="Q573" i="1"/>
  <c r="H573" i="1"/>
  <c r="A574" i="1"/>
  <c r="T604" i="1"/>
  <c r="Y572" i="1"/>
  <c r="C573" i="1"/>
  <c r="R572" i="1"/>
  <c r="S572" i="1" s="1"/>
  <c r="AA573" i="1"/>
  <c r="G518" i="1" l="1"/>
  <c r="L518" i="1"/>
  <c r="O518" i="1" s="1"/>
  <c r="P518" i="1" s="1"/>
  <c r="X518" i="1" s="1"/>
  <c r="B518" i="1" s="1"/>
  <c r="D519" i="1"/>
  <c r="F519" i="1" s="1"/>
  <c r="U520" i="1"/>
  <c r="W520" i="1" s="1"/>
  <c r="E520" i="1"/>
  <c r="M521" i="1"/>
  <c r="J521" i="1"/>
  <c r="K521" i="1" s="1"/>
  <c r="N521" i="1"/>
  <c r="I522" i="1"/>
  <c r="Y573" i="1"/>
  <c r="C574" i="1"/>
  <c r="AA574" i="1"/>
  <c r="R573" i="1"/>
  <c r="S573" i="1" s="1"/>
  <c r="H574" i="1"/>
  <c r="A575" i="1"/>
  <c r="Q574" i="1"/>
  <c r="T605" i="1"/>
  <c r="G519" i="1" l="1"/>
  <c r="L519" i="1"/>
  <c r="O519" i="1" s="1"/>
  <c r="P519" i="1" s="1"/>
  <c r="X519" i="1" s="1"/>
  <c r="B519" i="1" s="1"/>
  <c r="D520" i="1"/>
  <c r="F520" i="1" s="1"/>
  <c r="N522" i="1"/>
  <c r="M522" i="1"/>
  <c r="I523" i="1"/>
  <c r="J522" i="1"/>
  <c r="K522" i="1" s="1"/>
  <c r="U521" i="1"/>
  <c r="W521" i="1" s="1"/>
  <c r="E521" i="1"/>
  <c r="T606" i="1"/>
  <c r="A576" i="1"/>
  <c r="Q575" i="1"/>
  <c r="H575" i="1"/>
  <c r="Y574" i="1"/>
  <c r="R574" i="1"/>
  <c r="S574" i="1" s="1"/>
  <c r="AA575" i="1"/>
  <c r="C575" i="1"/>
  <c r="L520" i="1" l="1"/>
  <c r="O520" i="1" s="1"/>
  <c r="P520" i="1" s="1"/>
  <c r="X520" i="1" s="1"/>
  <c r="B520" i="1" s="1"/>
  <c r="G520" i="1"/>
  <c r="E522" i="1"/>
  <c r="U522" i="1"/>
  <c r="W522" i="1" s="1"/>
  <c r="M523" i="1"/>
  <c r="I524" i="1"/>
  <c r="N523" i="1"/>
  <c r="J523" i="1"/>
  <c r="K523" i="1" s="1"/>
  <c r="D521" i="1"/>
  <c r="F521" i="1" s="1"/>
  <c r="H576" i="1"/>
  <c r="Q576" i="1"/>
  <c r="A577" i="1"/>
  <c r="AA576" i="1"/>
  <c r="C576" i="1"/>
  <c r="Y575" i="1"/>
  <c r="R575" i="1"/>
  <c r="S575" i="1" s="1"/>
  <c r="T607" i="1"/>
  <c r="L521" i="1" l="1"/>
  <c r="O521" i="1" s="1"/>
  <c r="P521" i="1" s="1"/>
  <c r="X521" i="1" s="1"/>
  <c r="B521" i="1" s="1"/>
  <c r="E523" i="1"/>
  <c r="U523" i="1"/>
  <c r="W523" i="1" s="1"/>
  <c r="I525" i="1"/>
  <c r="N524" i="1"/>
  <c r="J524" i="1"/>
  <c r="K524" i="1" s="1"/>
  <c r="M524" i="1"/>
  <c r="G521" i="1"/>
  <c r="D522" i="1"/>
  <c r="F522" i="1" s="1"/>
  <c r="H577" i="1"/>
  <c r="A578" i="1"/>
  <c r="Q577" i="1"/>
  <c r="C577" i="1"/>
  <c r="Y576" i="1"/>
  <c r="R576" i="1"/>
  <c r="S576" i="1" s="1"/>
  <c r="AA577" i="1"/>
  <c r="T608" i="1"/>
  <c r="M525" i="1" l="1"/>
  <c r="E524" i="1"/>
  <c r="U524" i="1"/>
  <c r="W524" i="1" s="1"/>
  <c r="J525" i="1"/>
  <c r="K525" i="1" s="1"/>
  <c r="I526" i="1"/>
  <c r="N525" i="1"/>
  <c r="L522" i="1"/>
  <c r="O522" i="1" s="1"/>
  <c r="P522" i="1" s="1"/>
  <c r="X522" i="1" s="1"/>
  <c r="B522" i="1" s="1"/>
  <c r="G522" i="1"/>
  <c r="D523" i="1"/>
  <c r="F523" i="1" s="1"/>
  <c r="Y577" i="1"/>
  <c r="R577" i="1"/>
  <c r="S577" i="1" s="1"/>
  <c r="C578" i="1"/>
  <c r="AA578" i="1"/>
  <c r="T609" i="1"/>
  <c r="H578" i="1"/>
  <c r="A579" i="1"/>
  <c r="Q578" i="1"/>
  <c r="J526" i="1" l="1"/>
  <c r="K526" i="1" s="1"/>
  <c r="M526" i="1"/>
  <c r="I527" i="1"/>
  <c r="N526" i="1"/>
  <c r="E525" i="1"/>
  <c r="U525" i="1"/>
  <c r="W525" i="1" s="1"/>
  <c r="G523" i="1"/>
  <c r="L523" i="1"/>
  <c r="O523" i="1" s="1"/>
  <c r="P523" i="1" s="1"/>
  <c r="D524" i="1"/>
  <c r="F524" i="1" s="1"/>
  <c r="R578" i="1"/>
  <c r="S578" i="1" s="1"/>
  <c r="AA579" i="1"/>
  <c r="C579" i="1"/>
  <c r="Y578" i="1"/>
  <c r="T610" i="1"/>
  <c r="H579" i="1"/>
  <c r="A580" i="1"/>
  <c r="Q579" i="1"/>
  <c r="G524" i="1" l="1"/>
  <c r="L524" i="1"/>
  <c r="O524" i="1" s="1"/>
  <c r="P524" i="1" s="1"/>
  <c r="X524" i="1" s="1"/>
  <c r="B524" i="1" s="1"/>
  <c r="X523" i="1"/>
  <c r="B523" i="1" s="1"/>
  <c r="D525" i="1"/>
  <c r="F525" i="1" s="1"/>
  <c r="J527" i="1"/>
  <c r="K527" i="1" s="1"/>
  <c r="I528" i="1"/>
  <c r="E526" i="1"/>
  <c r="U526" i="1"/>
  <c r="W526" i="1" s="1"/>
  <c r="Y579" i="1"/>
  <c r="AA580" i="1"/>
  <c r="R579" i="1"/>
  <c r="S579" i="1" s="1"/>
  <c r="C580" i="1"/>
  <c r="H580" i="1"/>
  <c r="Q580" i="1"/>
  <c r="A581" i="1"/>
  <c r="T611" i="1"/>
  <c r="L525" i="1" l="1"/>
  <c r="O525" i="1" s="1"/>
  <c r="P525" i="1" s="1"/>
  <c r="X525" i="1" s="1"/>
  <c r="B525" i="1" s="1"/>
  <c r="G525" i="1"/>
  <c r="D526" i="1"/>
  <c r="F526" i="1" s="1"/>
  <c r="U527" i="1"/>
  <c r="W527" i="1" s="1"/>
  <c r="E527" i="1"/>
  <c r="J528" i="1"/>
  <c r="K528" i="1" s="1"/>
  <c r="I529" i="1"/>
  <c r="Q581" i="1"/>
  <c r="H581" i="1"/>
  <c r="A582" i="1"/>
  <c r="T612" i="1"/>
  <c r="R580" i="1"/>
  <c r="S580" i="1" s="1"/>
  <c r="AA581" i="1"/>
  <c r="C581" i="1"/>
  <c r="Y580" i="1"/>
  <c r="G526" i="1" l="1"/>
  <c r="L526" i="1"/>
  <c r="O526" i="1" s="1"/>
  <c r="P526" i="1" s="1"/>
  <c r="X526" i="1" s="1"/>
  <c r="E528" i="1"/>
  <c r="U528" i="1"/>
  <c r="W528" i="1" s="1"/>
  <c r="D527" i="1"/>
  <c r="F527" i="1" s="1"/>
  <c r="J529" i="1"/>
  <c r="K529" i="1" s="1"/>
  <c r="I530" i="1"/>
  <c r="T613" i="1"/>
  <c r="H582" i="1"/>
  <c r="Q582" i="1"/>
  <c r="A583" i="1"/>
  <c r="Y581" i="1"/>
  <c r="C582" i="1"/>
  <c r="R581" i="1"/>
  <c r="S581" i="1" s="1"/>
  <c r="AA582" i="1"/>
  <c r="G527" i="1" l="1"/>
  <c r="M527" i="1"/>
  <c r="M528" i="1" s="1"/>
  <c r="M529" i="1" s="1"/>
  <c r="M530" i="1" s="1"/>
  <c r="L527" i="1"/>
  <c r="E529" i="1"/>
  <c r="U529" i="1"/>
  <c r="W529" i="1" s="1"/>
  <c r="B526" i="1"/>
  <c r="J530" i="1"/>
  <c r="K530" i="1" s="1"/>
  <c r="I531" i="1"/>
  <c r="D528" i="1"/>
  <c r="F528" i="1" s="1"/>
  <c r="H583" i="1"/>
  <c r="A584" i="1"/>
  <c r="Q583" i="1"/>
  <c r="R582" i="1"/>
  <c r="S582" i="1" s="1"/>
  <c r="AA583" i="1"/>
  <c r="C583" i="1"/>
  <c r="Y582" i="1"/>
  <c r="T614" i="1"/>
  <c r="G528" i="1" l="1"/>
  <c r="L528" i="1"/>
  <c r="M531" i="1"/>
  <c r="N527" i="1"/>
  <c r="N528" i="1" s="1"/>
  <c r="N529" i="1" s="1"/>
  <c r="N530" i="1" s="1"/>
  <c r="E530" i="1"/>
  <c r="U530" i="1"/>
  <c r="W530" i="1" s="1"/>
  <c r="J531" i="1"/>
  <c r="K531" i="1" s="1"/>
  <c r="I532" i="1"/>
  <c r="D529" i="1"/>
  <c r="F529" i="1" s="1"/>
  <c r="T615" i="1"/>
  <c r="Y583" i="1"/>
  <c r="AA584" i="1"/>
  <c r="R583" i="1"/>
  <c r="S583" i="1" s="1"/>
  <c r="C584" i="1"/>
  <c r="A585" i="1"/>
  <c r="Q584" i="1"/>
  <c r="H584" i="1"/>
  <c r="O528" i="1" l="1"/>
  <c r="P528" i="1" s="1"/>
  <c r="X528" i="1" s="1"/>
  <c r="B528" i="1" s="1"/>
  <c r="O527" i="1"/>
  <c r="P527" i="1" s="1"/>
  <c r="X527" i="1" s="1"/>
  <c r="L529" i="1"/>
  <c r="O529" i="1" s="1"/>
  <c r="P529" i="1" s="1"/>
  <c r="X529" i="1" s="1"/>
  <c r="B529" i="1" s="1"/>
  <c r="I533" i="1"/>
  <c r="J532" i="1"/>
  <c r="K532" i="1" s="1"/>
  <c r="E531" i="1"/>
  <c r="U531" i="1"/>
  <c r="W531" i="1" s="1"/>
  <c r="M532" i="1"/>
  <c r="D530" i="1"/>
  <c r="F530" i="1" s="1"/>
  <c r="G529" i="1"/>
  <c r="R584" i="1"/>
  <c r="S584" i="1" s="1"/>
  <c r="AA585" i="1"/>
  <c r="C585" i="1"/>
  <c r="Y584" i="1"/>
  <c r="T616" i="1"/>
  <c r="Q585" i="1"/>
  <c r="H585" i="1"/>
  <c r="A586" i="1"/>
  <c r="N531" i="1"/>
  <c r="B527" i="1" l="1"/>
  <c r="L530" i="1"/>
  <c r="O530" i="1" s="1"/>
  <c r="P530" i="1" s="1"/>
  <c r="X530" i="1" s="1"/>
  <c r="B530" i="1" s="1"/>
  <c r="D531" i="1"/>
  <c r="F531" i="1" s="1"/>
  <c r="E532" i="1"/>
  <c r="U532" i="1"/>
  <c r="W532" i="1" s="1"/>
  <c r="M533" i="1"/>
  <c r="I534" i="1"/>
  <c r="J533" i="1"/>
  <c r="K533" i="1" s="1"/>
  <c r="G530" i="1"/>
  <c r="Y585" i="1"/>
  <c r="R585" i="1"/>
  <c r="S585" i="1" s="1"/>
  <c r="C586" i="1"/>
  <c r="AA586" i="1"/>
  <c r="Q586" i="1"/>
  <c r="H586" i="1"/>
  <c r="A587" i="1"/>
  <c r="N532" i="1"/>
  <c r="T617" i="1"/>
  <c r="G531" i="1" l="1"/>
  <c r="L531" i="1"/>
  <c r="O531" i="1" s="1"/>
  <c r="P531" i="1" s="1"/>
  <c r="X531" i="1" s="1"/>
  <c r="B531" i="1" s="1"/>
  <c r="I535" i="1"/>
  <c r="M534" i="1"/>
  <c r="J534" i="1"/>
  <c r="K534" i="1" s="1"/>
  <c r="D532" i="1"/>
  <c r="F532" i="1" s="1"/>
  <c r="E533" i="1"/>
  <c r="U533" i="1"/>
  <c r="W533" i="1" s="1"/>
  <c r="T618" i="1"/>
  <c r="N533" i="1"/>
  <c r="N534" i="1" s="1"/>
  <c r="R586" i="1"/>
  <c r="S586" i="1" s="1"/>
  <c r="C587" i="1"/>
  <c r="Y586" i="1"/>
  <c r="AA587" i="1"/>
  <c r="Q587" i="1"/>
  <c r="A588" i="1"/>
  <c r="H587" i="1"/>
  <c r="N535" i="1" l="1"/>
  <c r="M535" i="1"/>
  <c r="G532" i="1"/>
  <c r="D533" i="1"/>
  <c r="F533" i="1" s="1"/>
  <c r="L532" i="1"/>
  <c r="O532" i="1" s="1"/>
  <c r="P532" i="1" s="1"/>
  <c r="X532" i="1" s="1"/>
  <c r="B532" i="1" s="1"/>
  <c r="E534" i="1"/>
  <c r="U534" i="1"/>
  <c r="W534" i="1" s="1"/>
  <c r="I536" i="1"/>
  <c r="J535" i="1"/>
  <c r="K535" i="1" s="1"/>
  <c r="Q588" i="1"/>
  <c r="H588" i="1"/>
  <c r="A589" i="1"/>
  <c r="Y587" i="1"/>
  <c r="AA588" i="1"/>
  <c r="R587" i="1"/>
  <c r="S587" i="1" s="1"/>
  <c r="C588" i="1"/>
  <c r="T619" i="1"/>
  <c r="G533" i="1" l="1"/>
  <c r="L533" i="1"/>
  <c r="O533" i="1" s="1"/>
  <c r="P533" i="1" s="1"/>
  <c r="X533" i="1" s="1"/>
  <c r="B533" i="1" s="1"/>
  <c r="M536" i="1"/>
  <c r="J536" i="1"/>
  <c r="K536" i="1" s="1"/>
  <c r="I537" i="1"/>
  <c r="N536" i="1"/>
  <c r="D534" i="1"/>
  <c r="F534" i="1" s="1"/>
  <c r="U535" i="1"/>
  <c r="W535" i="1" s="1"/>
  <c r="E535" i="1"/>
  <c r="T620" i="1"/>
  <c r="R588" i="1"/>
  <c r="S588" i="1" s="1"/>
  <c r="AA589" i="1"/>
  <c r="C589" i="1"/>
  <c r="Y588" i="1"/>
  <c r="H589" i="1"/>
  <c r="A590" i="1"/>
  <c r="Q589" i="1"/>
  <c r="N537" i="1" l="1"/>
  <c r="L534" i="1"/>
  <c r="O534" i="1" s="1"/>
  <c r="P534" i="1" s="1"/>
  <c r="X534" i="1" s="1"/>
  <c r="G534" i="1"/>
  <c r="M537" i="1"/>
  <c r="J537" i="1"/>
  <c r="K537" i="1" s="1"/>
  <c r="I538" i="1"/>
  <c r="E536" i="1"/>
  <c r="U536" i="1"/>
  <c r="W536" i="1" s="1"/>
  <c r="D535" i="1"/>
  <c r="F535" i="1" s="1"/>
  <c r="T621" i="1"/>
  <c r="Y589" i="1"/>
  <c r="C590" i="1"/>
  <c r="R589" i="1"/>
  <c r="S589" i="1" s="1"/>
  <c r="AA590" i="1"/>
  <c r="Q590" i="1"/>
  <c r="H590" i="1"/>
  <c r="A591" i="1"/>
  <c r="B534" i="1" l="1"/>
  <c r="L535" i="1"/>
  <c r="O535" i="1" s="1"/>
  <c r="P535" i="1" s="1"/>
  <c r="X535" i="1" s="1"/>
  <c r="B535" i="1" s="1"/>
  <c r="G535" i="1"/>
  <c r="D536" i="1"/>
  <c r="F536" i="1" s="1"/>
  <c r="M538" i="1"/>
  <c r="J538" i="1"/>
  <c r="K538" i="1" s="1"/>
  <c r="I539" i="1"/>
  <c r="N538" i="1"/>
  <c r="U537" i="1"/>
  <c r="W537" i="1" s="1"/>
  <c r="E537" i="1"/>
  <c r="R590" i="1"/>
  <c r="S590" i="1" s="1"/>
  <c r="AA591" i="1"/>
  <c r="C591" i="1"/>
  <c r="Y590" i="1"/>
  <c r="A592" i="1"/>
  <c r="H591" i="1"/>
  <c r="Q591" i="1"/>
  <c r="T622" i="1"/>
  <c r="L536" i="1" l="1"/>
  <c r="O536" i="1" s="1"/>
  <c r="P536" i="1" s="1"/>
  <c r="X536" i="1" s="1"/>
  <c r="G536" i="1"/>
  <c r="E538" i="1"/>
  <c r="U538" i="1"/>
  <c r="W538" i="1" s="1"/>
  <c r="M539" i="1"/>
  <c r="J539" i="1"/>
  <c r="K539" i="1" s="1"/>
  <c r="I540" i="1"/>
  <c r="N539" i="1"/>
  <c r="D537" i="1"/>
  <c r="F537" i="1" s="1"/>
  <c r="Q592" i="1"/>
  <c r="H592" i="1"/>
  <c r="A593" i="1"/>
  <c r="Y591" i="1"/>
  <c r="AA592" i="1"/>
  <c r="R591" i="1"/>
  <c r="S591" i="1" s="1"/>
  <c r="C592" i="1"/>
  <c r="T623" i="1"/>
  <c r="B536" i="1" l="1"/>
  <c r="J540" i="1"/>
  <c r="K540" i="1" s="1"/>
  <c r="I541" i="1"/>
  <c r="N540" i="1"/>
  <c r="E539" i="1"/>
  <c r="U539" i="1"/>
  <c r="W539" i="1" s="1"/>
  <c r="M540" i="1"/>
  <c r="L537" i="1"/>
  <c r="O537" i="1" s="1"/>
  <c r="P537" i="1" s="1"/>
  <c r="X537" i="1" s="1"/>
  <c r="B537" i="1" s="1"/>
  <c r="G537" i="1"/>
  <c r="D538" i="1"/>
  <c r="F538" i="1" s="1"/>
  <c r="R592" i="1"/>
  <c r="S592" i="1" s="1"/>
  <c r="AA593" i="1"/>
  <c r="C593" i="1"/>
  <c r="Y592" i="1"/>
  <c r="T624" i="1"/>
  <c r="Q593" i="1"/>
  <c r="H593" i="1"/>
  <c r="A594" i="1"/>
  <c r="D539" i="1" l="1"/>
  <c r="F539" i="1" s="1"/>
  <c r="L538" i="1"/>
  <c r="O538" i="1" s="1"/>
  <c r="P538" i="1" s="1"/>
  <c r="X538" i="1" s="1"/>
  <c r="B538" i="1" s="1"/>
  <c r="G538" i="1"/>
  <c r="M541" i="1"/>
  <c r="I542" i="1"/>
  <c r="N541" i="1"/>
  <c r="J541" i="1"/>
  <c r="K541" i="1" s="1"/>
  <c r="U540" i="1"/>
  <c r="W540" i="1" s="1"/>
  <c r="E540" i="1"/>
  <c r="Q594" i="1"/>
  <c r="H594" i="1"/>
  <c r="A595" i="1"/>
  <c r="Y593" i="1"/>
  <c r="R593" i="1"/>
  <c r="S593" i="1" s="1"/>
  <c r="C594" i="1"/>
  <c r="AA594" i="1"/>
  <c r="T625" i="1"/>
  <c r="L539" i="1" l="1"/>
  <c r="O539" i="1" s="1"/>
  <c r="P539" i="1" s="1"/>
  <c r="X539" i="1" s="1"/>
  <c r="B539" i="1" s="1"/>
  <c r="G539" i="1"/>
  <c r="M542" i="1"/>
  <c r="J542" i="1"/>
  <c r="K542" i="1" s="1"/>
  <c r="I543" i="1"/>
  <c r="N542" i="1"/>
  <c r="D540" i="1"/>
  <c r="F540" i="1" s="1"/>
  <c r="E541" i="1"/>
  <c r="U541" i="1"/>
  <c r="W541" i="1" s="1"/>
  <c r="Q595" i="1"/>
  <c r="A596" i="1"/>
  <c r="H595" i="1"/>
  <c r="T626" i="1"/>
  <c r="R594" i="1"/>
  <c r="S594" i="1" s="1"/>
  <c r="C595" i="1"/>
  <c r="Y594" i="1"/>
  <c r="AA595" i="1"/>
  <c r="G540" i="1" l="1"/>
  <c r="L540" i="1"/>
  <c r="O540" i="1" s="1"/>
  <c r="P540" i="1" s="1"/>
  <c r="X540" i="1" s="1"/>
  <c r="B540" i="1" s="1"/>
  <c r="D541" i="1"/>
  <c r="F541" i="1" s="1"/>
  <c r="J543" i="1"/>
  <c r="K543" i="1" s="1"/>
  <c r="I544" i="1"/>
  <c r="N543" i="1"/>
  <c r="M543" i="1"/>
  <c r="E542" i="1"/>
  <c r="U542" i="1"/>
  <c r="W542" i="1" s="1"/>
  <c r="T627" i="1"/>
  <c r="Q596" i="1"/>
  <c r="H596" i="1"/>
  <c r="A597" i="1"/>
  <c r="Y595" i="1"/>
  <c r="R595" i="1"/>
  <c r="S595" i="1" s="1"/>
  <c r="AA596" i="1"/>
  <c r="C596" i="1"/>
  <c r="M544" i="1" l="1"/>
  <c r="L541" i="1"/>
  <c r="O541" i="1" s="1"/>
  <c r="P541" i="1" s="1"/>
  <c r="X541" i="1" s="1"/>
  <c r="B541" i="1" s="1"/>
  <c r="G541" i="1"/>
  <c r="D542" i="1"/>
  <c r="F542" i="1" s="1"/>
  <c r="I545" i="1"/>
  <c r="N544" i="1"/>
  <c r="J544" i="1"/>
  <c r="K544" i="1" s="1"/>
  <c r="E543" i="1"/>
  <c r="U543" i="1"/>
  <c r="W543" i="1" s="1"/>
  <c r="R596" i="1"/>
  <c r="S596" i="1" s="1"/>
  <c r="AA597" i="1"/>
  <c r="C597" i="1"/>
  <c r="Y596" i="1"/>
  <c r="Q597" i="1"/>
  <c r="H597" i="1"/>
  <c r="A598" i="1"/>
  <c r="T628" i="1"/>
  <c r="G542" i="1" l="1"/>
  <c r="L542" i="1"/>
  <c r="O542" i="1" s="1"/>
  <c r="P542" i="1" s="1"/>
  <c r="X542" i="1" s="1"/>
  <c r="B542" i="1" s="1"/>
  <c r="E544" i="1"/>
  <c r="U544" i="1"/>
  <c r="W544" i="1" s="1"/>
  <c r="D543" i="1"/>
  <c r="F543" i="1" s="1"/>
  <c r="M545" i="1"/>
  <c r="J545" i="1"/>
  <c r="K545" i="1" s="1"/>
  <c r="I546" i="1"/>
  <c r="N545" i="1"/>
  <c r="AA598" i="1"/>
  <c r="Y597" i="1"/>
  <c r="R597" i="1"/>
  <c r="S597" i="1" s="1"/>
  <c r="C598" i="1"/>
  <c r="T629" i="1"/>
  <c r="H598" i="1"/>
  <c r="A599" i="1"/>
  <c r="Q598" i="1"/>
  <c r="L543" i="1" l="1"/>
  <c r="O543" i="1" s="1"/>
  <c r="P543" i="1" s="1"/>
  <c r="X543" i="1" s="1"/>
  <c r="G543" i="1"/>
  <c r="M546" i="1"/>
  <c r="J546" i="1"/>
  <c r="K546" i="1" s="1"/>
  <c r="I547" i="1"/>
  <c r="N546" i="1"/>
  <c r="E545" i="1"/>
  <c r="U545" i="1"/>
  <c r="W545" i="1" s="1"/>
  <c r="D544" i="1"/>
  <c r="F544" i="1" s="1"/>
  <c r="R598" i="1"/>
  <c r="S598" i="1" s="1"/>
  <c r="AA599" i="1"/>
  <c r="C599" i="1"/>
  <c r="Y598" i="1"/>
  <c r="A600" i="1"/>
  <c r="H599" i="1"/>
  <c r="Q599" i="1"/>
  <c r="T630" i="1"/>
  <c r="L544" i="1" l="1"/>
  <c r="O544" i="1" s="1"/>
  <c r="P544" i="1" s="1"/>
  <c r="X544" i="1" s="1"/>
  <c r="B544" i="1" s="1"/>
  <c r="B543" i="1"/>
  <c r="G544" i="1"/>
  <c r="D545" i="1"/>
  <c r="F545" i="1" s="1"/>
  <c r="M547" i="1"/>
  <c r="N547" i="1"/>
  <c r="J547" i="1"/>
  <c r="K547" i="1" s="1"/>
  <c r="I548" i="1"/>
  <c r="E546" i="1"/>
  <c r="U546" i="1"/>
  <c r="W546" i="1" s="1"/>
  <c r="Q600" i="1"/>
  <c r="H600" i="1"/>
  <c r="A601" i="1"/>
  <c r="C600" i="1"/>
  <c r="Y599" i="1"/>
  <c r="R599" i="1"/>
  <c r="S599" i="1" s="1"/>
  <c r="AA600" i="1"/>
  <c r="T631" i="1"/>
  <c r="G545" i="1" l="1"/>
  <c r="L545" i="1"/>
  <c r="O545" i="1" s="1"/>
  <c r="P545" i="1" s="1"/>
  <c r="X545" i="1" s="1"/>
  <c r="B545" i="1" s="1"/>
  <c r="D546" i="1"/>
  <c r="F546" i="1" s="1"/>
  <c r="U547" i="1"/>
  <c r="W547" i="1" s="1"/>
  <c r="E547" i="1"/>
  <c r="J548" i="1"/>
  <c r="K548" i="1" s="1"/>
  <c r="I549" i="1"/>
  <c r="N548" i="1"/>
  <c r="M548" i="1"/>
  <c r="T632" i="1"/>
  <c r="R600" i="1"/>
  <c r="S600" i="1" s="1"/>
  <c r="AA601" i="1"/>
  <c r="C601" i="1"/>
  <c r="Y600" i="1"/>
  <c r="H601" i="1"/>
  <c r="A602" i="1"/>
  <c r="Q601" i="1"/>
  <c r="G546" i="1" l="1"/>
  <c r="L546" i="1"/>
  <c r="O546" i="1" s="1"/>
  <c r="P546" i="1" s="1"/>
  <c r="X546" i="1" s="1"/>
  <c r="B546" i="1" s="1"/>
  <c r="I550" i="1"/>
  <c r="N549" i="1"/>
  <c r="J549" i="1"/>
  <c r="K549" i="1" s="1"/>
  <c r="E548" i="1"/>
  <c r="U548" i="1"/>
  <c r="W548" i="1" s="1"/>
  <c r="D547" i="1"/>
  <c r="F547" i="1" s="1"/>
  <c r="M549" i="1"/>
  <c r="H602" i="1"/>
  <c r="Q602" i="1"/>
  <c r="A603" i="1"/>
  <c r="T633" i="1"/>
  <c r="Y601" i="1"/>
  <c r="C602" i="1"/>
  <c r="R601" i="1"/>
  <c r="S601" i="1" s="1"/>
  <c r="AA602" i="1"/>
  <c r="G547" i="1" l="1"/>
  <c r="L547" i="1"/>
  <c r="O547" i="1" s="1"/>
  <c r="P547" i="1" s="1"/>
  <c r="X547" i="1" s="1"/>
  <c r="B547" i="1" s="1"/>
  <c r="D548" i="1"/>
  <c r="F548" i="1" s="1"/>
  <c r="E549" i="1"/>
  <c r="U549" i="1"/>
  <c r="W549" i="1" s="1"/>
  <c r="J550" i="1"/>
  <c r="K550" i="1" s="1"/>
  <c r="I551" i="1"/>
  <c r="M550" i="1"/>
  <c r="N550" i="1"/>
  <c r="A604" i="1"/>
  <c r="Q603" i="1"/>
  <c r="H603" i="1"/>
  <c r="T634" i="1"/>
  <c r="R602" i="1"/>
  <c r="S602" i="1" s="1"/>
  <c r="AA603" i="1"/>
  <c r="C603" i="1"/>
  <c r="Y602" i="1"/>
  <c r="L548" i="1" l="1"/>
  <c r="O548" i="1" s="1"/>
  <c r="P548" i="1" s="1"/>
  <c r="X548" i="1" s="1"/>
  <c r="B548" i="1" s="1"/>
  <c r="M551" i="1"/>
  <c r="G548" i="1"/>
  <c r="E550" i="1"/>
  <c r="U550" i="1"/>
  <c r="W550" i="1" s="1"/>
  <c r="D549" i="1"/>
  <c r="F549" i="1" s="1"/>
  <c r="J551" i="1"/>
  <c r="K551" i="1" s="1"/>
  <c r="I552" i="1"/>
  <c r="N551" i="1"/>
  <c r="AA604" i="1"/>
  <c r="Y603" i="1"/>
  <c r="C604" i="1"/>
  <c r="R603" i="1"/>
  <c r="S603" i="1" s="1"/>
  <c r="T635" i="1"/>
  <c r="H604" i="1"/>
  <c r="Q604" i="1"/>
  <c r="A605" i="1"/>
  <c r="L549" i="1" l="1"/>
  <c r="O549" i="1" s="1"/>
  <c r="P549" i="1" s="1"/>
  <c r="X549" i="1" s="1"/>
  <c r="B549" i="1" s="1"/>
  <c r="G549" i="1"/>
  <c r="E551" i="1"/>
  <c r="U551" i="1"/>
  <c r="W551" i="1" s="1"/>
  <c r="M552" i="1"/>
  <c r="J552" i="1"/>
  <c r="K552" i="1" s="1"/>
  <c r="I553" i="1"/>
  <c r="N552" i="1"/>
  <c r="D550" i="1"/>
  <c r="F550" i="1" s="1"/>
  <c r="H605" i="1"/>
  <c r="A606" i="1"/>
  <c r="Q605" i="1"/>
  <c r="T636" i="1"/>
  <c r="R604" i="1"/>
  <c r="S604" i="1" s="1"/>
  <c r="AA605" i="1"/>
  <c r="C605" i="1"/>
  <c r="Y604" i="1"/>
  <c r="G550" i="1" l="1"/>
  <c r="J553" i="1"/>
  <c r="K553" i="1" s="1"/>
  <c r="N553" i="1"/>
  <c r="M553" i="1"/>
  <c r="I554" i="1"/>
  <c r="E552" i="1"/>
  <c r="U552" i="1"/>
  <c r="W552" i="1" s="1"/>
  <c r="D551" i="1"/>
  <c r="F551" i="1" s="1"/>
  <c r="L550" i="1"/>
  <c r="O550" i="1" s="1"/>
  <c r="P550" i="1" s="1"/>
  <c r="H606" i="1"/>
  <c r="Q606" i="1"/>
  <c r="A607" i="1"/>
  <c r="AA606" i="1"/>
  <c r="Y605" i="1"/>
  <c r="C606" i="1"/>
  <c r="R605" i="1"/>
  <c r="S605" i="1" s="1"/>
  <c r="T637" i="1"/>
  <c r="L551" i="1" l="1"/>
  <c r="O551" i="1" s="1"/>
  <c r="P551" i="1" s="1"/>
  <c r="D552" i="1"/>
  <c r="F552" i="1" s="1"/>
  <c r="J554" i="1"/>
  <c r="K554" i="1" s="1"/>
  <c r="I555" i="1"/>
  <c r="N554" i="1"/>
  <c r="M554" i="1"/>
  <c r="G551" i="1"/>
  <c r="X550" i="1"/>
  <c r="B550" i="1" s="1"/>
  <c r="U553" i="1"/>
  <c r="W553" i="1" s="1"/>
  <c r="E553" i="1"/>
  <c r="T638" i="1"/>
  <c r="Q607" i="1"/>
  <c r="H607" i="1"/>
  <c r="A608" i="1"/>
  <c r="R606" i="1"/>
  <c r="S606" i="1" s="1"/>
  <c r="AA607" i="1"/>
  <c r="C607" i="1"/>
  <c r="Y606" i="1"/>
  <c r="G552" i="1" l="1"/>
  <c r="M555" i="1"/>
  <c r="J555" i="1"/>
  <c r="K555" i="1" s="1"/>
  <c r="I556" i="1"/>
  <c r="N555" i="1"/>
  <c r="E554" i="1"/>
  <c r="U554" i="1"/>
  <c r="W554" i="1" s="1"/>
  <c r="D553" i="1"/>
  <c r="F553" i="1" s="1"/>
  <c r="L552" i="1"/>
  <c r="O552" i="1" s="1"/>
  <c r="P552" i="1" s="1"/>
  <c r="X552" i="1" s="1"/>
  <c r="B552" i="1" s="1"/>
  <c r="X551" i="1"/>
  <c r="B551" i="1" s="1"/>
  <c r="Q608" i="1"/>
  <c r="H608" i="1"/>
  <c r="A609" i="1"/>
  <c r="T639" i="1"/>
  <c r="C608" i="1"/>
  <c r="AA608" i="1"/>
  <c r="Y607" i="1"/>
  <c r="R607" i="1"/>
  <c r="S607" i="1" s="1"/>
  <c r="L553" i="1" l="1"/>
  <c r="O553" i="1" s="1"/>
  <c r="P553" i="1" s="1"/>
  <c r="X553" i="1" s="1"/>
  <c r="B553" i="1" s="1"/>
  <c r="D554" i="1"/>
  <c r="F554" i="1" s="1"/>
  <c r="J556" i="1"/>
  <c r="K556" i="1" s="1"/>
  <c r="I557" i="1"/>
  <c r="N556" i="1"/>
  <c r="E555" i="1"/>
  <c r="U555" i="1"/>
  <c r="W555" i="1" s="1"/>
  <c r="G553" i="1"/>
  <c r="M556" i="1"/>
  <c r="T640" i="1"/>
  <c r="Y608" i="1"/>
  <c r="C609" i="1"/>
  <c r="R608" i="1"/>
  <c r="S608" i="1" s="1"/>
  <c r="AA609" i="1"/>
  <c r="Q609" i="1"/>
  <c r="H609" i="1"/>
  <c r="A610" i="1"/>
  <c r="L554" i="1" l="1"/>
  <c r="O554" i="1" s="1"/>
  <c r="P554" i="1" s="1"/>
  <c r="X554" i="1" s="1"/>
  <c r="B554" i="1" s="1"/>
  <c r="G554" i="1"/>
  <c r="D555" i="1"/>
  <c r="F555" i="1" s="1"/>
  <c r="I558" i="1"/>
  <c r="M557" i="1"/>
  <c r="N557" i="1"/>
  <c r="J557" i="1"/>
  <c r="K557" i="1" s="1"/>
  <c r="E556" i="1"/>
  <c r="U556" i="1"/>
  <c r="W556" i="1" s="1"/>
  <c r="Q610" i="1"/>
  <c r="H610" i="1"/>
  <c r="A611" i="1"/>
  <c r="T641" i="1"/>
  <c r="R609" i="1"/>
  <c r="S609" i="1" s="1"/>
  <c r="C610" i="1"/>
  <c r="Y609" i="1"/>
  <c r="AA610" i="1"/>
  <c r="L555" i="1" l="1"/>
  <c r="O555" i="1" s="1"/>
  <c r="P555" i="1" s="1"/>
  <c r="X555" i="1" s="1"/>
  <c r="G555" i="1"/>
  <c r="D556" i="1"/>
  <c r="F556" i="1" s="1"/>
  <c r="I559" i="1"/>
  <c r="J558" i="1"/>
  <c r="K558" i="1" s="1"/>
  <c r="E557" i="1"/>
  <c r="U557" i="1"/>
  <c r="W557" i="1" s="1"/>
  <c r="T642" i="1"/>
  <c r="Y610" i="1"/>
  <c r="R610" i="1"/>
  <c r="S610" i="1" s="1"/>
  <c r="AA611" i="1"/>
  <c r="C611" i="1"/>
  <c r="H611" i="1"/>
  <c r="Q611" i="1"/>
  <c r="A612" i="1"/>
  <c r="B555" i="1" l="1"/>
  <c r="G556" i="1"/>
  <c r="L556" i="1"/>
  <c r="O556" i="1" s="1"/>
  <c r="P556" i="1" s="1"/>
  <c r="X556" i="1" s="1"/>
  <c r="B556" i="1" s="1"/>
  <c r="D557" i="1"/>
  <c r="F557" i="1" s="1"/>
  <c r="U558" i="1"/>
  <c r="W558" i="1" s="1"/>
  <c r="E558" i="1"/>
  <c r="J559" i="1"/>
  <c r="K559" i="1" s="1"/>
  <c r="I560" i="1"/>
  <c r="H612" i="1"/>
  <c r="A613" i="1"/>
  <c r="Q612" i="1"/>
  <c r="T643" i="1"/>
  <c r="R611" i="1"/>
  <c r="S611" i="1" s="1"/>
  <c r="AA612" i="1"/>
  <c r="C612" i="1"/>
  <c r="Y611" i="1"/>
  <c r="L557" i="1" l="1"/>
  <c r="O557" i="1" s="1"/>
  <c r="P557" i="1" s="1"/>
  <c r="G557" i="1"/>
  <c r="D558" i="1"/>
  <c r="F558" i="1" s="1"/>
  <c r="E559" i="1"/>
  <c r="U559" i="1"/>
  <c r="W559" i="1" s="1"/>
  <c r="J560" i="1"/>
  <c r="K560" i="1" s="1"/>
  <c r="I561" i="1"/>
  <c r="T644" i="1"/>
  <c r="Y612" i="1"/>
  <c r="AA613" i="1"/>
  <c r="R612" i="1"/>
  <c r="S612" i="1" s="1"/>
  <c r="C613" i="1"/>
  <c r="H613" i="1"/>
  <c r="A614" i="1"/>
  <c r="Q613" i="1"/>
  <c r="M558" i="1" l="1"/>
  <c r="M559" i="1" s="1"/>
  <c r="M560" i="1" s="1"/>
  <c r="M561" i="1" s="1"/>
  <c r="G558" i="1"/>
  <c r="L558" i="1"/>
  <c r="U560" i="1"/>
  <c r="W560" i="1" s="1"/>
  <c r="E560" i="1"/>
  <c r="D559" i="1"/>
  <c r="F559" i="1" s="1"/>
  <c r="X557" i="1"/>
  <c r="B557" i="1" s="1"/>
  <c r="J561" i="1"/>
  <c r="K561" i="1" s="1"/>
  <c r="I562" i="1"/>
  <c r="T645" i="1"/>
  <c r="H614" i="1"/>
  <c r="A615" i="1"/>
  <c r="Q614" i="1"/>
  <c r="R613" i="1"/>
  <c r="S613" i="1" s="1"/>
  <c r="C614" i="1"/>
  <c r="AA614" i="1"/>
  <c r="Y613" i="1"/>
  <c r="M562" i="1" l="1"/>
  <c r="N558" i="1"/>
  <c r="N559" i="1" s="1"/>
  <c r="N560" i="1" s="1"/>
  <c r="N561" i="1" s="1"/>
  <c r="N562" i="1" s="1"/>
  <c r="G559" i="1"/>
  <c r="L559" i="1"/>
  <c r="J562" i="1"/>
  <c r="K562" i="1" s="1"/>
  <c r="I563" i="1"/>
  <c r="E561" i="1"/>
  <c r="U561" i="1"/>
  <c r="W561" i="1" s="1"/>
  <c r="D560" i="1"/>
  <c r="F560" i="1" s="1"/>
  <c r="AA615" i="1"/>
  <c r="Y614" i="1"/>
  <c r="C615" i="1"/>
  <c r="R614" i="1"/>
  <c r="S614" i="1" s="1"/>
  <c r="T646" i="1"/>
  <c r="H615" i="1"/>
  <c r="Q615" i="1"/>
  <c r="A616" i="1"/>
  <c r="O558" i="1" l="1"/>
  <c r="P558" i="1" s="1"/>
  <c r="X558" i="1" s="1"/>
  <c r="B558" i="1" s="1"/>
  <c r="M563" i="1"/>
  <c r="J563" i="1"/>
  <c r="K563" i="1" s="1"/>
  <c r="I564" i="1"/>
  <c r="N563" i="1"/>
  <c r="E562" i="1"/>
  <c r="U562" i="1"/>
  <c r="W562" i="1" s="1"/>
  <c r="D561" i="1"/>
  <c r="F561" i="1" s="1"/>
  <c r="L560" i="1"/>
  <c r="O560" i="1" s="1"/>
  <c r="P560" i="1" s="1"/>
  <c r="X560" i="1" s="1"/>
  <c r="B560" i="1" s="1"/>
  <c r="G560" i="1"/>
  <c r="O559" i="1"/>
  <c r="P559" i="1" s="1"/>
  <c r="H616" i="1"/>
  <c r="A617" i="1"/>
  <c r="Q616" i="1"/>
  <c r="R615" i="1"/>
  <c r="S615" i="1" s="1"/>
  <c r="C616" i="1"/>
  <c r="Y615" i="1"/>
  <c r="AA616" i="1"/>
  <c r="T647" i="1"/>
  <c r="G561" i="1" l="1"/>
  <c r="L561" i="1"/>
  <c r="O561" i="1" s="1"/>
  <c r="P561" i="1" s="1"/>
  <c r="X561" i="1" s="1"/>
  <c r="B561" i="1" s="1"/>
  <c r="D562" i="1"/>
  <c r="F562" i="1" s="1"/>
  <c r="X559" i="1"/>
  <c r="B559" i="1" s="1"/>
  <c r="J564" i="1"/>
  <c r="K564" i="1" s="1"/>
  <c r="N564" i="1"/>
  <c r="I565" i="1"/>
  <c r="U563" i="1"/>
  <c r="W563" i="1" s="1"/>
  <c r="E563" i="1"/>
  <c r="M564" i="1"/>
  <c r="Y616" i="1"/>
  <c r="R616" i="1"/>
  <c r="S616" i="1" s="1"/>
  <c r="AA617" i="1"/>
  <c r="C617" i="1"/>
  <c r="T648" i="1"/>
  <c r="H617" i="1"/>
  <c r="Q617" i="1"/>
  <c r="A618" i="1"/>
  <c r="L562" i="1" l="1"/>
  <c r="O562" i="1" s="1"/>
  <c r="P562" i="1" s="1"/>
  <c r="X562" i="1" s="1"/>
  <c r="B562" i="1" s="1"/>
  <c r="G562" i="1"/>
  <c r="M565" i="1"/>
  <c r="I566" i="1"/>
  <c r="N565" i="1"/>
  <c r="J565" i="1"/>
  <c r="K565" i="1" s="1"/>
  <c r="E564" i="1"/>
  <c r="U564" i="1"/>
  <c r="W564" i="1" s="1"/>
  <c r="D563" i="1"/>
  <c r="F563" i="1" s="1"/>
  <c r="Q618" i="1"/>
  <c r="H618" i="1"/>
  <c r="A619" i="1"/>
  <c r="R617" i="1"/>
  <c r="S617" i="1" s="1"/>
  <c r="C618" i="1"/>
  <c r="Y617" i="1"/>
  <c r="AA618" i="1"/>
  <c r="T649" i="1"/>
  <c r="L563" i="1" l="1"/>
  <c r="O563" i="1" s="1"/>
  <c r="P563" i="1" s="1"/>
  <c r="X563" i="1" s="1"/>
  <c r="B563" i="1" s="1"/>
  <c r="G563" i="1"/>
  <c r="D564" i="1"/>
  <c r="F564" i="1" s="1"/>
  <c r="E565" i="1"/>
  <c r="U565" i="1"/>
  <c r="W565" i="1" s="1"/>
  <c r="M566" i="1"/>
  <c r="I567" i="1"/>
  <c r="N566" i="1"/>
  <c r="J566" i="1"/>
  <c r="K566" i="1" s="1"/>
  <c r="H619" i="1"/>
  <c r="Q619" i="1"/>
  <c r="A620" i="1"/>
  <c r="Y618" i="1"/>
  <c r="R618" i="1"/>
  <c r="S618" i="1" s="1"/>
  <c r="AA619" i="1"/>
  <c r="C619" i="1"/>
  <c r="T650" i="1"/>
  <c r="G564" i="1" l="1"/>
  <c r="L564" i="1"/>
  <c r="O564" i="1" s="1"/>
  <c r="P564" i="1" s="1"/>
  <c r="X564" i="1" s="1"/>
  <c r="B564" i="1" s="1"/>
  <c r="M567" i="1"/>
  <c r="I568" i="1"/>
  <c r="J567" i="1"/>
  <c r="K567" i="1" s="1"/>
  <c r="N567" i="1"/>
  <c r="D565" i="1"/>
  <c r="F565" i="1" s="1"/>
  <c r="E566" i="1"/>
  <c r="U566" i="1"/>
  <c r="W566" i="1" s="1"/>
  <c r="T651" i="1"/>
  <c r="H620" i="1"/>
  <c r="A621" i="1"/>
  <c r="Q620" i="1"/>
  <c r="R619" i="1"/>
  <c r="S619" i="1" s="1"/>
  <c r="AA620" i="1"/>
  <c r="C620" i="1"/>
  <c r="Y619" i="1"/>
  <c r="G565" i="1" l="1"/>
  <c r="L565" i="1"/>
  <c r="O565" i="1" s="1"/>
  <c r="P565" i="1" s="1"/>
  <c r="X565" i="1" s="1"/>
  <c r="B565" i="1" s="1"/>
  <c r="D566" i="1"/>
  <c r="F566" i="1" s="1"/>
  <c r="E567" i="1"/>
  <c r="U567" i="1"/>
  <c r="W567" i="1" s="1"/>
  <c r="J568" i="1"/>
  <c r="K568" i="1" s="1"/>
  <c r="N568" i="1"/>
  <c r="I569" i="1"/>
  <c r="M568" i="1"/>
  <c r="H621" i="1"/>
  <c r="Q621" i="1"/>
  <c r="A622" i="1"/>
  <c r="Y620" i="1"/>
  <c r="AA621" i="1"/>
  <c r="R620" i="1"/>
  <c r="S620" i="1" s="1"/>
  <c r="C621" i="1"/>
  <c r="T652" i="1"/>
  <c r="L566" i="1" l="1"/>
  <c r="O566" i="1" s="1"/>
  <c r="P566" i="1" s="1"/>
  <c r="X566" i="1" s="1"/>
  <c r="B566" i="1" s="1"/>
  <c r="G566" i="1"/>
  <c r="U568" i="1"/>
  <c r="W568" i="1" s="1"/>
  <c r="E568" i="1"/>
  <c r="D567" i="1"/>
  <c r="F567" i="1" s="1"/>
  <c r="N569" i="1"/>
  <c r="M569" i="1"/>
  <c r="J569" i="1"/>
  <c r="K569" i="1" s="1"/>
  <c r="I570" i="1"/>
  <c r="H622" i="1"/>
  <c r="A623" i="1"/>
  <c r="Q622" i="1"/>
  <c r="R621" i="1"/>
  <c r="S621" i="1" s="1"/>
  <c r="C622" i="1"/>
  <c r="AA622" i="1"/>
  <c r="Y621" i="1"/>
  <c r="T653" i="1"/>
  <c r="G567" i="1" l="1"/>
  <c r="L567" i="1"/>
  <c r="O567" i="1" s="1"/>
  <c r="P567" i="1" s="1"/>
  <c r="X567" i="1" s="1"/>
  <c r="B567" i="1" s="1"/>
  <c r="E569" i="1"/>
  <c r="U569" i="1"/>
  <c r="W569" i="1" s="1"/>
  <c r="D568" i="1"/>
  <c r="F568" i="1" s="1"/>
  <c r="N570" i="1"/>
  <c r="J570" i="1"/>
  <c r="K570" i="1" s="1"/>
  <c r="I571" i="1"/>
  <c r="M570" i="1"/>
  <c r="T654" i="1"/>
  <c r="C623" i="1"/>
  <c r="Y622" i="1"/>
  <c r="R622" i="1"/>
  <c r="S622" i="1" s="1"/>
  <c r="AA623" i="1"/>
  <c r="H623" i="1"/>
  <c r="A624" i="1"/>
  <c r="Q623" i="1"/>
  <c r="L568" i="1" l="1"/>
  <c r="O568" i="1" s="1"/>
  <c r="P568" i="1" s="1"/>
  <c r="X568" i="1" s="1"/>
  <c r="B568" i="1" s="1"/>
  <c r="G568" i="1"/>
  <c r="J571" i="1"/>
  <c r="K571" i="1" s="1"/>
  <c r="I572" i="1"/>
  <c r="N571" i="1"/>
  <c r="E570" i="1"/>
  <c r="U570" i="1"/>
  <c r="W570" i="1" s="1"/>
  <c r="M571" i="1"/>
  <c r="D569" i="1"/>
  <c r="F569" i="1" s="1"/>
  <c r="H624" i="1"/>
  <c r="Q624" i="1"/>
  <c r="A625" i="1"/>
  <c r="T655" i="1"/>
  <c r="R623" i="1"/>
  <c r="S623" i="1" s="1"/>
  <c r="AA624" i="1"/>
  <c r="C624" i="1"/>
  <c r="Y623" i="1"/>
  <c r="G569" i="1" l="1"/>
  <c r="L569" i="1"/>
  <c r="O569" i="1" s="1"/>
  <c r="P569" i="1" s="1"/>
  <c r="X569" i="1" s="1"/>
  <c r="B569" i="1" s="1"/>
  <c r="D570" i="1"/>
  <c r="F570" i="1" s="1"/>
  <c r="M572" i="1"/>
  <c r="N572" i="1"/>
  <c r="J572" i="1"/>
  <c r="K572" i="1" s="1"/>
  <c r="I573" i="1"/>
  <c r="E571" i="1"/>
  <c r="U571" i="1"/>
  <c r="W571" i="1" s="1"/>
  <c r="T656" i="1"/>
  <c r="Y624" i="1"/>
  <c r="AA625" i="1"/>
  <c r="R624" i="1"/>
  <c r="S624" i="1" s="1"/>
  <c r="C625" i="1"/>
  <c r="Q625" i="1"/>
  <c r="H625" i="1"/>
  <c r="A626" i="1"/>
  <c r="G570" i="1" l="1"/>
  <c r="L570" i="1"/>
  <c r="O570" i="1" s="1"/>
  <c r="P570" i="1" s="1"/>
  <c r="X570" i="1" s="1"/>
  <c r="B570" i="1" s="1"/>
  <c r="M573" i="1"/>
  <c r="J573" i="1"/>
  <c r="K573" i="1" s="1"/>
  <c r="N573" i="1"/>
  <c r="I574" i="1"/>
  <c r="E572" i="1"/>
  <c r="U572" i="1"/>
  <c r="W572" i="1" s="1"/>
  <c r="D571" i="1"/>
  <c r="F571" i="1" s="1"/>
  <c r="R625" i="1"/>
  <c r="S625" i="1" s="1"/>
  <c r="C626" i="1"/>
  <c r="AA626" i="1"/>
  <c r="Y625" i="1"/>
  <c r="T657" i="1"/>
  <c r="Q626" i="1"/>
  <c r="H626" i="1"/>
  <c r="A627" i="1"/>
  <c r="D572" i="1" l="1"/>
  <c r="F572" i="1" s="1"/>
  <c r="I575" i="1"/>
  <c r="J574" i="1"/>
  <c r="K574" i="1" s="1"/>
  <c r="M574" i="1"/>
  <c r="N574" i="1"/>
  <c r="L571" i="1"/>
  <c r="O571" i="1" s="1"/>
  <c r="P571" i="1" s="1"/>
  <c r="U573" i="1"/>
  <c r="W573" i="1" s="1"/>
  <c r="E573" i="1"/>
  <c r="G571" i="1"/>
  <c r="Q627" i="1"/>
  <c r="A628" i="1"/>
  <c r="H627" i="1"/>
  <c r="C627" i="1"/>
  <c r="Y626" i="1"/>
  <c r="R626" i="1"/>
  <c r="S626" i="1" s="1"/>
  <c r="AA627" i="1"/>
  <c r="T658" i="1"/>
  <c r="M575" i="1" l="1"/>
  <c r="L572" i="1"/>
  <c r="O572" i="1" s="1"/>
  <c r="P572" i="1" s="1"/>
  <c r="X572" i="1" s="1"/>
  <c r="B572" i="1" s="1"/>
  <c r="X571" i="1"/>
  <c r="B571" i="1" s="1"/>
  <c r="E574" i="1"/>
  <c r="U574" i="1"/>
  <c r="W574" i="1" s="1"/>
  <c r="J575" i="1"/>
  <c r="K575" i="1" s="1"/>
  <c r="I576" i="1"/>
  <c r="N575" i="1"/>
  <c r="D573" i="1"/>
  <c r="F573" i="1" s="1"/>
  <c r="G572" i="1"/>
  <c r="Q628" i="1"/>
  <c r="H628" i="1"/>
  <c r="A629" i="1"/>
  <c r="T659" i="1"/>
  <c r="R627" i="1"/>
  <c r="S627" i="1" s="1"/>
  <c r="AA628" i="1"/>
  <c r="C628" i="1"/>
  <c r="Y627" i="1"/>
  <c r="L573" i="1" l="1"/>
  <c r="O573" i="1" s="1"/>
  <c r="P573" i="1" s="1"/>
  <c r="X573" i="1" s="1"/>
  <c r="B573" i="1" s="1"/>
  <c r="G573" i="1"/>
  <c r="E575" i="1"/>
  <c r="U575" i="1"/>
  <c r="W575" i="1" s="1"/>
  <c r="D574" i="1"/>
  <c r="F574" i="1" s="1"/>
  <c r="J576" i="1"/>
  <c r="K576" i="1" s="1"/>
  <c r="I577" i="1"/>
  <c r="N576" i="1"/>
  <c r="M576" i="1"/>
  <c r="T660" i="1"/>
  <c r="AA629" i="1"/>
  <c r="Y628" i="1"/>
  <c r="C629" i="1"/>
  <c r="R628" i="1"/>
  <c r="S628" i="1" s="1"/>
  <c r="Q629" i="1"/>
  <c r="H629" i="1"/>
  <c r="A630" i="1"/>
  <c r="G574" i="1" l="1"/>
  <c r="L574" i="1"/>
  <c r="O574" i="1" s="1"/>
  <c r="P574" i="1" s="1"/>
  <c r="X574" i="1" s="1"/>
  <c r="B574" i="1" s="1"/>
  <c r="U576" i="1"/>
  <c r="W576" i="1" s="1"/>
  <c r="E576" i="1"/>
  <c r="J577" i="1"/>
  <c r="K577" i="1" s="1"/>
  <c r="I578" i="1"/>
  <c r="N577" i="1"/>
  <c r="M577" i="1"/>
  <c r="D575" i="1"/>
  <c r="F575" i="1" s="1"/>
  <c r="R629" i="1"/>
  <c r="S629" i="1" s="1"/>
  <c r="C630" i="1"/>
  <c r="AA630" i="1"/>
  <c r="Y629" i="1"/>
  <c r="Q630" i="1"/>
  <c r="H630" i="1"/>
  <c r="A631" i="1"/>
  <c r="T661" i="1"/>
  <c r="G575" i="1" l="1"/>
  <c r="M578" i="1"/>
  <c r="N578" i="1"/>
  <c r="J578" i="1"/>
  <c r="K578" i="1" s="1"/>
  <c r="I579" i="1"/>
  <c r="E577" i="1"/>
  <c r="U577" i="1"/>
  <c r="W577" i="1" s="1"/>
  <c r="D576" i="1"/>
  <c r="F576" i="1" s="1"/>
  <c r="L575" i="1"/>
  <c r="O575" i="1" s="1"/>
  <c r="P575" i="1" s="1"/>
  <c r="T662" i="1"/>
  <c r="AA631" i="1"/>
  <c r="Y630" i="1"/>
  <c r="C631" i="1"/>
  <c r="R630" i="1"/>
  <c r="S630" i="1" s="1"/>
  <c r="H631" i="1"/>
  <c r="Q631" i="1"/>
  <c r="A632" i="1"/>
  <c r="I580" i="1" l="1"/>
  <c r="N579" i="1"/>
  <c r="J579" i="1"/>
  <c r="K579" i="1" s="1"/>
  <c r="U578" i="1"/>
  <c r="W578" i="1" s="1"/>
  <c r="E578" i="1"/>
  <c r="X575" i="1"/>
  <c r="B575" i="1" s="1"/>
  <c r="D577" i="1"/>
  <c r="F577" i="1" s="1"/>
  <c r="G576" i="1"/>
  <c r="M579" i="1"/>
  <c r="L576" i="1"/>
  <c r="O576" i="1" s="1"/>
  <c r="P576" i="1" s="1"/>
  <c r="X576" i="1" s="1"/>
  <c r="B576" i="1" s="1"/>
  <c r="R631" i="1"/>
  <c r="S631" i="1" s="1"/>
  <c r="AA632" i="1"/>
  <c r="C632" i="1"/>
  <c r="Y631" i="1"/>
  <c r="T663" i="1"/>
  <c r="Q632" i="1"/>
  <c r="H632" i="1"/>
  <c r="A633" i="1"/>
  <c r="D578" i="1" l="1"/>
  <c r="F578" i="1" s="1"/>
  <c r="E579" i="1"/>
  <c r="U579" i="1"/>
  <c r="W579" i="1" s="1"/>
  <c r="L577" i="1"/>
  <c r="O577" i="1" s="1"/>
  <c r="P577" i="1" s="1"/>
  <c r="G577" i="1"/>
  <c r="M580" i="1"/>
  <c r="J580" i="1"/>
  <c r="K580" i="1" s="1"/>
  <c r="N580" i="1"/>
  <c r="I581" i="1"/>
  <c r="T664" i="1"/>
  <c r="H633" i="1"/>
  <c r="Q633" i="1"/>
  <c r="A634" i="1"/>
  <c r="C633" i="1"/>
  <c r="Y632" i="1"/>
  <c r="R632" i="1"/>
  <c r="S632" i="1" s="1"/>
  <c r="AA633" i="1"/>
  <c r="L578" i="1" l="1"/>
  <c r="O578" i="1" s="1"/>
  <c r="P578" i="1" s="1"/>
  <c r="X578" i="1" s="1"/>
  <c r="B578" i="1" s="1"/>
  <c r="X577" i="1"/>
  <c r="B577" i="1" s="1"/>
  <c r="D579" i="1"/>
  <c r="F579" i="1" s="1"/>
  <c r="J581" i="1"/>
  <c r="K581" i="1" s="1"/>
  <c r="I582" i="1"/>
  <c r="N581" i="1"/>
  <c r="M581" i="1"/>
  <c r="G578" i="1"/>
  <c r="E580" i="1"/>
  <c r="U580" i="1"/>
  <c r="W580" i="1" s="1"/>
  <c r="T665" i="1"/>
  <c r="H634" i="1"/>
  <c r="A635" i="1"/>
  <c r="Q634" i="1"/>
  <c r="R633" i="1"/>
  <c r="S633" i="1" s="1"/>
  <c r="C634" i="1"/>
  <c r="AA634" i="1"/>
  <c r="Y633" i="1"/>
  <c r="L579" i="1" l="1"/>
  <c r="O579" i="1" s="1"/>
  <c r="P579" i="1" s="1"/>
  <c r="X579" i="1" s="1"/>
  <c r="B579" i="1" s="1"/>
  <c r="G579" i="1"/>
  <c r="J582" i="1"/>
  <c r="K582" i="1" s="1"/>
  <c r="M582" i="1"/>
  <c r="I583" i="1"/>
  <c r="N582" i="1"/>
  <c r="D580" i="1"/>
  <c r="F580" i="1" s="1"/>
  <c r="E581" i="1"/>
  <c r="U581" i="1"/>
  <c r="W581" i="1" s="1"/>
  <c r="C635" i="1"/>
  <c r="Y634" i="1"/>
  <c r="R634" i="1"/>
  <c r="S634" i="1" s="1"/>
  <c r="AA635" i="1"/>
  <c r="H635" i="1"/>
  <c r="A636" i="1"/>
  <c r="Q635" i="1"/>
  <c r="T666" i="1"/>
  <c r="L580" i="1" l="1"/>
  <c r="O580" i="1" s="1"/>
  <c r="P580" i="1" s="1"/>
  <c r="X580" i="1" s="1"/>
  <c r="B580" i="1" s="1"/>
  <c r="G580" i="1"/>
  <c r="D581" i="1"/>
  <c r="F581" i="1" s="1"/>
  <c r="N583" i="1"/>
  <c r="J583" i="1"/>
  <c r="K583" i="1" s="1"/>
  <c r="I584" i="1"/>
  <c r="M583" i="1"/>
  <c r="U582" i="1"/>
  <c r="W582" i="1" s="1"/>
  <c r="E582" i="1"/>
  <c r="T667" i="1"/>
  <c r="R635" i="1"/>
  <c r="S635" i="1" s="1"/>
  <c r="AA636" i="1"/>
  <c r="Y635" i="1"/>
  <c r="C636" i="1"/>
  <c r="H636" i="1"/>
  <c r="A637" i="1"/>
  <c r="Q636" i="1"/>
  <c r="L581" i="1" l="1"/>
  <c r="O581" i="1" s="1"/>
  <c r="P581" i="1" s="1"/>
  <c r="X581" i="1" s="1"/>
  <c r="B581" i="1" s="1"/>
  <c r="G581" i="1"/>
  <c r="U583" i="1"/>
  <c r="W583" i="1" s="1"/>
  <c r="E583" i="1"/>
  <c r="M584" i="1"/>
  <c r="J584" i="1"/>
  <c r="K584" i="1" s="1"/>
  <c r="I585" i="1"/>
  <c r="N584" i="1"/>
  <c r="D582" i="1"/>
  <c r="F582" i="1" s="1"/>
  <c r="Y636" i="1"/>
  <c r="AA637" i="1"/>
  <c r="R636" i="1"/>
  <c r="S636" i="1" s="1"/>
  <c r="C637" i="1"/>
  <c r="A638" i="1"/>
  <c r="H637" i="1"/>
  <c r="Q637" i="1"/>
  <c r="T668" i="1"/>
  <c r="G582" i="1" l="1"/>
  <c r="E584" i="1"/>
  <c r="U584" i="1"/>
  <c r="W584" i="1" s="1"/>
  <c r="I586" i="1"/>
  <c r="J585" i="1"/>
  <c r="K585" i="1" s="1"/>
  <c r="N585" i="1"/>
  <c r="M585" i="1"/>
  <c r="D583" i="1"/>
  <c r="F583" i="1" s="1"/>
  <c r="L582" i="1"/>
  <c r="O582" i="1" s="1"/>
  <c r="P582" i="1" s="1"/>
  <c r="X582" i="1" s="1"/>
  <c r="B582" i="1" s="1"/>
  <c r="Y637" i="1"/>
  <c r="R637" i="1"/>
  <c r="S637" i="1" s="1"/>
  <c r="C638" i="1"/>
  <c r="AA638" i="1"/>
  <c r="T669" i="1"/>
  <c r="H638" i="1"/>
  <c r="Q638" i="1"/>
  <c r="A639" i="1"/>
  <c r="M586" i="1" l="1"/>
  <c r="L583" i="1"/>
  <c r="O583" i="1" s="1"/>
  <c r="P583" i="1" s="1"/>
  <c r="X583" i="1" s="1"/>
  <c r="B583" i="1" s="1"/>
  <c r="E585" i="1"/>
  <c r="U585" i="1"/>
  <c r="W585" i="1" s="1"/>
  <c r="J586" i="1"/>
  <c r="K586" i="1" s="1"/>
  <c r="I587" i="1"/>
  <c r="N586" i="1"/>
  <c r="G583" i="1"/>
  <c r="D584" i="1"/>
  <c r="F584" i="1" s="1"/>
  <c r="Y638" i="1"/>
  <c r="AA639" i="1"/>
  <c r="R638" i="1"/>
  <c r="S638" i="1" s="1"/>
  <c r="C639" i="1"/>
  <c r="H639" i="1"/>
  <c r="Q639" i="1"/>
  <c r="A640" i="1"/>
  <c r="T670" i="1"/>
  <c r="M587" i="1" l="1"/>
  <c r="I588" i="1"/>
  <c r="N587" i="1"/>
  <c r="J587" i="1"/>
  <c r="K587" i="1" s="1"/>
  <c r="E586" i="1"/>
  <c r="U586" i="1"/>
  <c r="W586" i="1" s="1"/>
  <c r="L584" i="1"/>
  <c r="O584" i="1" s="1"/>
  <c r="P584" i="1" s="1"/>
  <c r="X584" i="1" s="1"/>
  <c r="B584" i="1" s="1"/>
  <c r="D585" i="1"/>
  <c r="F585" i="1" s="1"/>
  <c r="G584" i="1"/>
  <c r="T671" i="1"/>
  <c r="A641" i="1"/>
  <c r="H640" i="1"/>
  <c r="Q640" i="1"/>
  <c r="Y639" i="1"/>
  <c r="R639" i="1"/>
  <c r="S639" i="1" s="1"/>
  <c r="AA640" i="1"/>
  <c r="C640" i="1"/>
  <c r="D586" i="1" l="1"/>
  <c r="F586" i="1" s="1"/>
  <c r="E587" i="1"/>
  <c r="U587" i="1"/>
  <c r="W587" i="1" s="1"/>
  <c r="G585" i="1"/>
  <c r="J588" i="1"/>
  <c r="K588" i="1" s="1"/>
  <c r="I589" i="1"/>
  <c r="L585" i="1"/>
  <c r="O585" i="1" s="1"/>
  <c r="P585" i="1" s="1"/>
  <c r="X585" i="1" s="1"/>
  <c r="B585" i="1" s="1"/>
  <c r="T672" i="1"/>
  <c r="Q641" i="1"/>
  <c r="H641" i="1"/>
  <c r="A642" i="1"/>
  <c r="C641" i="1"/>
  <c r="Y640" i="1"/>
  <c r="R640" i="1"/>
  <c r="S640" i="1" s="1"/>
  <c r="AA641" i="1"/>
  <c r="G586" i="1" l="1"/>
  <c r="L586" i="1"/>
  <c r="O586" i="1" s="1"/>
  <c r="P586" i="1" s="1"/>
  <c r="X586" i="1" s="1"/>
  <c r="B586" i="1" s="1"/>
  <c r="J589" i="1"/>
  <c r="K589" i="1" s="1"/>
  <c r="I590" i="1"/>
  <c r="E588" i="1"/>
  <c r="U588" i="1"/>
  <c r="W588" i="1" s="1"/>
  <c r="D587" i="1"/>
  <c r="F587" i="1" s="1"/>
  <c r="Y641" i="1"/>
  <c r="AA642" i="1"/>
  <c r="R641" i="1"/>
  <c r="S641" i="1" s="1"/>
  <c r="C642" i="1"/>
  <c r="Q642" i="1"/>
  <c r="A643" i="1"/>
  <c r="H642" i="1"/>
  <c r="T673" i="1"/>
  <c r="L587" i="1" l="1"/>
  <c r="O587" i="1" s="1"/>
  <c r="P587" i="1" s="1"/>
  <c r="X587" i="1" s="1"/>
  <c r="B587" i="1" s="1"/>
  <c r="G587" i="1"/>
  <c r="D588" i="1"/>
  <c r="F588" i="1" s="1"/>
  <c r="I591" i="1"/>
  <c r="J590" i="1"/>
  <c r="K590" i="1" s="1"/>
  <c r="U589" i="1"/>
  <c r="W589" i="1" s="1"/>
  <c r="E589" i="1"/>
  <c r="T674" i="1"/>
  <c r="C643" i="1"/>
  <c r="Y642" i="1"/>
  <c r="AA643" i="1"/>
  <c r="R642" i="1"/>
  <c r="S642" i="1" s="1"/>
  <c r="Q643" i="1"/>
  <c r="H643" i="1"/>
  <c r="A644" i="1"/>
  <c r="M588" i="1" l="1"/>
  <c r="N588" i="1" s="1"/>
  <c r="N589" i="1" s="1"/>
  <c r="N590" i="1" s="1"/>
  <c r="N591" i="1" s="1"/>
  <c r="L588" i="1"/>
  <c r="G588" i="1"/>
  <c r="E590" i="1"/>
  <c r="U590" i="1"/>
  <c r="W590" i="1" s="1"/>
  <c r="J591" i="1"/>
  <c r="K591" i="1" s="1"/>
  <c r="I592" i="1"/>
  <c r="D589" i="1"/>
  <c r="F589" i="1" s="1"/>
  <c r="Q644" i="1"/>
  <c r="H644" i="1"/>
  <c r="A645" i="1"/>
  <c r="T675" i="1"/>
  <c r="Y643" i="1"/>
  <c r="AA644" i="1"/>
  <c r="R643" i="1"/>
  <c r="S643" i="1" s="1"/>
  <c r="C644" i="1"/>
  <c r="M589" i="1" l="1"/>
  <c r="M590" i="1" s="1"/>
  <c r="M591" i="1" s="1"/>
  <c r="M592" i="1" s="1"/>
  <c r="L589" i="1"/>
  <c r="O589" i="1" s="1"/>
  <c r="P589" i="1" s="1"/>
  <c r="X589" i="1" s="1"/>
  <c r="B589" i="1" s="1"/>
  <c r="G589" i="1"/>
  <c r="J592" i="1"/>
  <c r="K592" i="1" s="1"/>
  <c r="I593" i="1"/>
  <c r="N592" i="1"/>
  <c r="E591" i="1"/>
  <c r="U591" i="1"/>
  <c r="W591" i="1" s="1"/>
  <c r="O588" i="1"/>
  <c r="P588" i="1" s="1"/>
  <c r="D590" i="1"/>
  <c r="F590" i="1" s="1"/>
  <c r="H645" i="1"/>
  <c r="A646" i="1"/>
  <c r="Q645" i="1"/>
  <c r="AA645" i="1"/>
  <c r="C645" i="1"/>
  <c r="Y644" i="1"/>
  <c r="R644" i="1"/>
  <c r="S644" i="1" s="1"/>
  <c r="T676" i="1"/>
  <c r="X588" i="1" l="1"/>
  <c r="B588" i="1" s="1"/>
  <c r="D591" i="1"/>
  <c r="F591" i="1" s="1"/>
  <c r="G590" i="1"/>
  <c r="L590" i="1"/>
  <c r="O590" i="1" s="1"/>
  <c r="P590" i="1" s="1"/>
  <c r="X590" i="1" s="1"/>
  <c r="B590" i="1" s="1"/>
  <c r="J593" i="1"/>
  <c r="K593" i="1" s="1"/>
  <c r="N593" i="1"/>
  <c r="M593" i="1"/>
  <c r="I594" i="1"/>
  <c r="E592" i="1"/>
  <c r="U592" i="1"/>
  <c r="W592" i="1" s="1"/>
  <c r="Y645" i="1"/>
  <c r="R645" i="1"/>
  <c r="S645" i="1" s="1"/>
  <c r="AA646" i="1"/>
  <c r="C646" i="1"/>
  <c r="Q646" i="1"/>
  <c r="H646" i="1"/>
  <c r="A647" i="1"/>
  <c r="T677" i="1"/>
  <c r="G591" i="1" l="1"/>
  <c r="L591" i="1"/>
  <c r="O591" i="1" s="1"/>
  <c r="P591" i="1" s="1"/>
  <c r="X591" i="1" s="1"/>
  <c r="B591" i="1" s="1"/>
  <c r="N594" i="1"/>
  <c r="J594" i="1"/>
  <c r="K594" i="1" s="1"/>
  <c r="M594" i="1"/>
  <c r="I595" i="1"/>
  <c r="E593" i="1"/>
  <c r="U593" i="1"/>
  <c r="W593" i="1" s="1"/>
  <c r="D592" i="1"/>
  <c r="F592" i="1" s="1"/>
  <c r="H647" i="1"/>
  <c r="A648" i="1"/>
  <c r="Q647" i="1"/>
  <c r="T678" i="1"/>
  <c r="C647" i="1"/>
  <c r="Y646" i="1"/>
  <c r="R646" i="1"/>
  <c r="S646" i="1" s="1"/>
  <c r="AA647" i="1"/>
  <c r="L592" i="1" l="1"/>
  <c r="O592" i="1" s="1"/>
  <c r="P592" i="1" s="1"/>
  <c r="X592" i="1" s="1"/>
  <c r="B592" i="1" s="1"/>
  <c r="D593" i="1"/>
  <c r="F593" i="1" s="1"/>
  <c r="J595" i="1"/>
  <c r="K595" i="1" s="1"/>
  <c r="I596" i="1"/>
  <c r="N595" i="1"/>
  <c r="M595" i="1"/>
  <c r="E594" i="1"/>
  <c r="U594" i="1"/>
  <c r="W594" i="1" s="1"/>
  <c r="G592" i="1"/>
  <c r="T679" i="1"/>
  <c r="Y647" i="1"/>
  <c r="R647" i="1"/>
  <c r="S647" i="1" s="1"/>
  <c r="C648" i="1"/>
  <c r="AA648" i="1"/>
  <c r="H648" i="1"/>
  <c r="A649" i="1"/>
  <c r="Q648" i="1"/>
  <c r="G593" i="1" l="1"/>
  <c r="L593" i="1"/>
  <c r="O593" i="1" s="1"/>
  <c r="P593" i="1" s="1"/>
  <c r="X593" i="1" s="1"/>
  <c r="B593" i="1" s="1"/>
  <c r="M596" i="1"/>
  <c r="I597" i="1"/>
  <c r="J596" i="1"/>
  <c r="K596" i="1" s="1"/>
  <c r="N596" i="1"/>
  <c r="D594" i="1"/>
  <c r="F594" i="1" s="1"/>
  <c r="E595" i="1"/>
  <c r="U595" i="1"/>
  <c r="W595" i="1" s="1"/>
  <c r="AA649" i="1"/>
  <c r="Y648" i="1"/>
  <c r="R648" i="1"/>
  <c r="S648" i="1" s="1"/>
  <c r="C649" i="1"/>
  <c r="T680" i="1"/>
  <c r="A650" i="1"/>
  <c r="H649" i="1"/>
  <c r="Q649" i="1"/>
  <c r="L594" i="1" l="1"/>
  <c r="O594" i="1" s="1"/>
  <c r="P594" i="1" s="1"/>
  <c r="X594" i="1" s="1"/>
  <c r="G594" i="1"/>
  <c r="D595" i="1"/>
  <c r="F595" i="1" s="1"/>
  <c r="E596" i="1"/>
  <c r="U596" i="1"/>
  <c r="W596" i="1" s="1"/>
  <c r="I598" i="1"/>
  <c r="N597" i="1"/>
  <c r="M597" i="1"/>
  <c r="J597" i="1"/>
  <c r="K597" i="1" s="1"/>
  <c r="T681" i="1"/>
  <c r="H650" i="1"/>
  <c r="Q650" i="1"/>
  <c r="A651" i="1"/>
  <c r="Y649" i="1"/>
  <c r="R649" i="1"/>
  <c r="S649" i="1" s="1"/>
  <c r="C650" i="1"/>
  <c r="AA650" i="1"/>
  <c r="L595" i="1" l="1"/>
  <c r="O595" i="1" s="1"/>
  <c r="P595" i="1" s="1"/>
  <c r="X595" i="1" s="1"/>
  <c r="G595" i="1"/>
  <c r="B594" i="1"/>
  <c r="I599" i="1"/>
  <c r="N598" i="1"/>
  <c r="J598" i="1"/>
  <c r="K598" i="1" s="1"/>
  <c r="D596" i="1"/>
  <c r="F596" i="1" s="1"/>
  <c r="U597" i="1"/>
  <c r="W597" i="1" s="1"/>
  <c r="E597" i="1"/>
  <c r="M598" i="1"/>
  <c r="H651" i="1"/>
  <c r="Q651" i="1"/>
  <c r="A652" i="1"/>
  <c r="T682" i="1"/>
  <c r="C651" i="1"/>
  <c r="Y650" i="1"/>
  <c r="AA651" i="1"/>
  <c r="R650" i="1"/>
  <c r="S650" i="1" s="1"/>
  <c r="B595" i="1" l="1"/>
  <c r="G596" i="1"/>
  <c r="D597" i="1"/>
  <c r="F597" i="1" s="1"/>
  <c r="L596" i="1"/>
  <c r="O596" i="1" s="1"/>
  <c r="P596" i="1" s="1"/>
  <c r="X596" i="1" s="1"/>
  <c r="B596" i="1" s="1"/>
  <c r="E598" i="1"/>
  <c r="U598" i="1"/>
  <c r="W598" i="1" s="1"/>
  <c r="M599" i="1"/>
  <c r="N599" i="1"/>
  <c r="J599" i="1"/>
  <c r="K599" i="1" s="1"/>
  <c r="I600" i="1"/>
  <c r="Q652" i="1"/>
  <c r="H652" i="1"/>
  <c r="A653" i="1"/>
  <c r="Y651" i="1"/>
  <c r="R651" i="1"/>
  <c r="S651" i="1" s="1"/>
  <c r="AA652" i="1"/>
  <c r="C652" i="1"/>
  <c r="T683" i="1"/>
  <c r="G597" i="1" l="1"/>
  <c r="L597" i="1"/>
  <c r="O597" i="1" s="1"/>
  <c r="P597" i="1" s="1"/>
  <c r="X597" i="1" s="1"/>
  <c r="B597" i="1" s="1"/>
  <c r="D598" i="1"/>
  <c r="F598" i="1" s="1"/>
  <c r="M600" i="1"/>
  <c r="J600" i="1"/>
  <c r="K600" i="1" s="1"/>
  <c r="I601" i="1"/>
  <c r="N600" i="1"/>
  <c r="E599" i="1"/>
  <c r="U599" i="1"/>
  <c r="W599" i="1" s="1"/>
  <c r="T684" i="1"/>
  <c r="Y652" i="1"/>
  <c r="AA653" i="1"/>
  <c r="C653" i="1"/>
  <c r="R652" i="1"/>
  <c r="S652" i="1" s="1"/>
  <c r="A654" i="1"/>
  <c r="H653" i="1"/>
  <c r="Q653" i="1"/>
  <c r="G598" i="1" l="1"/>
  <c r="L598" i="1"/>
  <c r="O598" i="1" s="1"/>
  <c r="P598" i="1" s="1"/>
  <c r="X598" i="1" s="1"/>
  <c r="B598" i="1" s="1"/>
  <c r="D599" i="1"/>
  <c r="F599" i="1" s="1"/>
  <c r="E600" i="1"/>
  <c r="U600" i="1"/>
  <c r="W600" i="1" s="1"/>
  <c r="I602" i="1"/>
  <c r="M601" i="1"/>
  <c r="N601" i="1"/>
  <c r="J601" i="1"/>
  <c r="K601" i="1" s="1"/>
  <c r="H654" i="1"/>
  <c r="Q654" i="1"/>
  <c r="A655" i="1"/>
  <c r="Y653" i="1"/>
  <c r="R653" i="1"/>
  <c r="S653" i="1" s="1"/>
  <c r="C654" i="1"/>
  <c r="AA654" i="1"/>
  <c r="T685" i="1"/>
  <c r="M602" i="1" l="1"/>
  <c r="G599" i="1"/>
  <c r="L599" i="1"/>
  <c r="O599" i="1" s="1"/>
  <c r="P599" i="1" s="1"/>
  <c r="X599" i="1" s="1"/>
  <c r="B599" i="1" s="1"/>
  <c r="J602" i="1"/>
  <c r="K602" i="1" s="1"/>
  <c r="I603" i="1"/>
  <c r="N602" i="1"/>
  <c r="D600" i="1"/>
  <c r="F600" i="1" s="1"/>
  <c r="E601" i="1"/>
  <c r="U601" i="1"/>
  <c r="W601" i="1" s="1"/>
  <c r="H655" i="1"/>
  <c r="Q655" i="1"/>
  <c r="A656" i="1"/>
  <c r="AA655" i="1"/>
  <c r="C655" i="1"/>
  <c r="Y654" i="1"/>
  <c r="R654" i="1"/>
  <c r="S654" i="1" s="1"/>
  <c r="T686" i="1"/>
  <c r="L600" i="1" l="1"/>
  <c r="O600" i="1" s="1"/>
  <c r="P600" i="1" s="1"/>
  <c r="X600" i="1" s="1"/>
  <c r="B600" i="1" s="1"/>
  <c r="D601" i="1"/>
  <c r="F601" i="1" s="1"/>
  <c r="G600" i="1"/>
  <c r="J603" i="1"/>
  <c r="K603" i="1" s="1"/>
  <c r="I604" i="1"/>
  <c r="N603" i="1"/>
  <c r="M603" i="1"/>
  <c r="U602" i="1"/>
  <c r="W602" i="1" s="1"/>
  <c r="E602" i="1"/>
  <c r="Y655" i="1"/>
  <c r="R655" i="1"/>
  <c r="S655" i="1" s="1"/>
  <c r="AA656" i="1"/>
  <c r="C656" i="1"/>
  <c r="T687" i="1"/>
  <c r="Q656" i="1"/>
  <c r="A657" i="1"/>
  <c r="H656" i="1"/>
  <c r="L601" i="1" l="1"/>
  <c r="O601" i="1" s="1"/>
  <c r="P601" i="1" s="1"/>
  <c r="X601" i="1" s="1"/>
  <c r="B601" i="1" s="1"/>
  <c r="M604" i="1"/>
  <c r="G601" i="1"/>
  <c r="J604" i="1"/>
  <c r="K604" i="1" s="1"/>
  <c r="I605" i="1"/>
  <c r="N604" i="1"/>
  <c r="E603" i="1"/>
  <c r="U603" i="1"/>
  <c r="W603" i="1" s="1"/>
  <c r="D602" i="1"/>
  <c r="F602" i="1" s="1"/>
  <c r="A658" i="1"/>
  <c r="Q657" i="1"/>
  <c r="H657" i="1"/>
  <c r="AA657" i="1"/>
  <c r="Y656" i="1"/>
  <c r="C657" i="1"/>
  <c r="R656" i="1"/>
  <c r="S656" i="1" s="1"/>
  <c r="T688" i="1"/>
  <c r="L602" i="1" l="1"/>
  <c r="O602" i="1" s="1"/>
  <c r="P602" i="1" s="1"/>
  <c r="X602" i="1" s="1"/>
  <c r="B602" i="1" s="1"/>
  <c r="G602" i="1"/>
  <c r="D603" i="1"/>
  <c r="F603" i="1" s="1"/>
  <c r="M605" i="1"/>
  <c r="N605" i="1"/>
  <c r="J605" i="1"/>
  <c r="K605" i="1" s="1"/>
  <c r="I606" i="1"/>
  <c r="U604" i="1"/>
  <c r="W604" i="1" s="1"/>
  <c r="E604" i="1"/>
  <c r="T689" i="1"/>
  <c r="Y657" i="1"/>
  <c r="C658" i="1"/>
  <c r="R657" i="1"/>
  <c r="S657" i="1" s="1"/>
  <c r="AA658" i="1"/>
  <c r="Q658" i="1"/>
  <c r="H658" i="1"/>
  <c r="A659" i="1"/>
  <c r="L603" i="1" l="1"/>
  <c r="O603" i="1" s="1"/>
  <c r="P603" i="1" s="1"/>
  <c r="X603" i="1" s="1"/>
  <c r="B603" i="1" s="1"/>
  <c r="G603" i="1"/>
  <c r="J606" i="1"/>
  <c r="K606" i="1" s="1"/>
  <c r="M606" i="1"/>
  <c r="I607" i="1"/>
  <c r="N606" i="1"/>
  <c r="U605" i="1"/>
  <c r="W605" i="1" s="1"/>
  <c r="E605" i="1"/>
  <c r="D604" i="1"/>
  <c r="F604" i="1" s="1"/>
  <c r="AA659" i="1"/>
  <c r="C659" i="1"/>
  <c r="Y658" i="1"/>
  <c r="R658" i="1"/>
  <c r="S658" i="1" s="1"/>
  <c r="T690" i="1"/>
  <c r="Q659" i="1"/>
  <c r="A660" i="1"/>
  <c r="H659" i="1"/>
  <c r="L604" i="1" l="1"/>
  <c r="O604" i="1" s="1"/>
  <c r="P604" i="1" s="1"/>
  <c r="X604" i="1" s="1"/>
  <c r="B604" i="1" s="1"/>
  <c r="G604" i="1"/>
  <c r="D605" i="1"/>
  <c r="F605" i="1" s="1"/>
  <c r="N607" i="1"/>
  <c r="J607" i="1"/>
  <c r="K607" i="1" s="1"/>
  <c r="I608" i="1"/>
  <c r="M607" i="1"/>
  <c r="E606" i="1"/>
  <c r="U606" i="1"/>
  <c r="W606" i="1" s="1"/>
  <c r="A661" i="1"/>
  <c r="Q660" i="1"/>
  <c r="H660" i="1"/>
  <c r="T691" i="1"/>
  <c r="Y659" i="1"/>
  <c r="R659" i="1"/>
  <c r="S659" i="1" s="1"/>
  <c r="AA660" i="1"/>
  <c r="C660" i="1"/>
  <c r="L605" i="1" l="1"/>
  <c r="O605" i="1" s="1"/>
  <c r="P605" i="1" s="1"/>
  <c r="X605" i="1" s="1"/>
  <c r="B605" i="1" s="1"/>
  <c r="G605" i="1"/>
  <c r="E607" i="1"/>
  <c r="U607" i="1"/>
  <c r="W607" i="1" s="1"/>
  <c r="M608" i="1"/>
  <c r="I609" i="1"/>
  <c r="N608" i="1"/>
  <c r="J608" i="1"/>
  <c r="K608" i="1" s="1"/>
  <c r="D606" i="1"/>
  <c r="F606" i="1" s="1"/>
  <c r="AA661" i="1"/>
  <c r="Y660" i="1"/>
  <c r="C661" i="1"/>
  <c r="R660" i="1"/>
  <c r="S660" i="1" s="1"/>
  <c r="T692" i="1"/>
  <c r="A662" i="1"/>
  <c r="Q661" i="1"/>
  <c r="H661" i="1"/>
  <c r="J609" i="1" l="1"/>
  <c r="K609" i="1" s="1"/>
  <c r="I610" i="1"/>
  <c r="N609" i="1"/>
  <c r="M609" i="1"/>
  <c r="G606" i="1"/>
  <c r="U608" i="1"/>
  <c r="W608" i="1" s="1"/>
  <c r="E608" i="1"/>
  <c r="L606" i="1"/>
  <c r="O606" i="1" s="1"/>
  <c r="P606" i="1" s="1"/>
  <c r="D607" i="1"/>
  <c r="F607" i="1" s="1"/>
  <c r="T693" i="1"/>
  <c r="Y661" i="1"/>
  <c r="R661" i="1"/>
  <c r="S661" i="1" s="1"/>
  <c r="C662" i="1"/>
  <c r="AA662" i="1"/>
  <c r="Q662" i="1"/>
  <c r="H662" i="1"/>
  <c r="A663" i="1"/>
  <c r="M610" i="1" l="1"/>
  <c r="L607" i="1"/>
  <c r="O607" i="1" s="1"/>
  <c r="P607" i="1" s="1"/>
  <c r="X607" i="1" s="1"/>
  <c r="B607" i="1" s="1"/>
  <c r="G607" i="1"/>
  <c r="X606" i="1"/>
  <c r="B606" i="1" s="1"/>
  <c r="D608" i="1"/>
  <c r="F608" i="1" s="1"/>
  <c r="I611" i="1"/>
  <c r="N610" i="1"/>
  <c r="J610" i="1"/>
  <c r="K610" i="1" s="1"/>
  <c r="E609" i="1"/>
  <c r="U609" i="1"/>
  <c r="W609" i="1" s="1"/>
  <c r="Y662" i="1"/>
  <c r="AA663" i="1"/>
  <c r="R662" i="1"/>
  <c r="S662" i="1" s="1"/>
  <c r="C663" i="1"/>
  <c r="T694" i="1"/>
  <c r="H663" i="1"/>
  <c r="Q663" i="1"/>
  <c r="A664" i="1"/>
  <c r="G608" i="1" l="1"/>
  <c r="L608" i="1"/>
  <c r="O608" i="1" s="1"/>
  <c r="P608" i="1" s="1"/>
  <c r="X608" i="1" s="1"/>
  <c r="B608" i="1" s="1"/>
  <c r="E610" i="1"/>
  <c r="U610" i="1"/>
  <c r="W610" i="1" s="1"/>
  <c r="M611" i="1"/>
  <c r="I612" i="1"/>
  <c r="N611" i="1"/>
  <c r="J611" i="1"/>
  <c r="K611" i="1" s="1"/>
  <c r="D609" i="1"/>
  <c r="F609" i="1" s="1"/>
  <c r="T695" i="1"/>
  <c r="Q664" i="1"/>
  <c r="H664" i="1"/>
  <c r="A665" i="1"/>
  <c r="Y663" i="1"/>
  <c r="C664" i="1"/>
  <c r="R663" i="1"/>
  <c r="S663" i="1" s="1"/>
  <c r="AA664" i="1"/>
  <c r="G609" i="1" l="1"/>
  <c r="I613" i="1"/>
  <c r="M612" i="1"/>
  <c r="J612" i="1"/>
  <c r="K612" i="1" s="1"/>
  <c r="N612" i="1"/>
  <c r="U611" i="1"/>
  <c r="W611" i="1" s="1"/>
  <c r="E611" i="1"/>
  <c r="L609" i="1"/>
  <c r="O609" i="1" s="1"/>
  <c r="P609" i="1" s="1"/>
  <c r="D610" i="1"/>
  <c r="F610" i="1" s="1"/>
  <c r="AA665" i="1"/>
  <c r="C665" i="1"/>
  <c r="Y664" i="1"/>
  <c r="R664" i="1"/>
  <c r="S664" i="1" s="1"/>
  <c r="H665" i="1"/>
  <c r="A666" i="1"/>
  <c r="Q665" i="1"/>
  <c r="T696" i="1"/>
  <c r="M613" i="1" l="1"/>
  <c r="X609" i="1"/>
  <c r="B609" i="1" s="1"/>
  <c r="E612" i="1"/>
  <c r="U612" i="1"/>
  <c r="W612" i="1" s="1"/>
  <c r="G610" i="1"/>
  <c r="D611" i="1"/>
  <c r="F611" i="1" s="1"/>
  <c r="L610" i="1"/>
  <c r="O610" i="1" s="1"/>
  <c r="P610" i="1" s="1"/>
  <c r="J613" i="1"/>
  <c r="K613" i="1" s="1"/>
  <c r="I614" i="1"/>
  <c r="N613" i="1"/>
  <c r="Y665" i="1"/>
  <c r="R665" i="1"/>
  <c r="S665" i="1" s="1"/>
  <c r="C666" i="1"/>
  <c r="AA666" i="1"/>
  <c r="H666" i="1"/>
  <c r="A667" i="1"/>
  <c r="Q666" i="1"/>
  <c r="T697" i="1"/>
  <c r="L611" i="1" l="1"/>
  <c r="O611" i="1" s="1"/>
  <c r="P611" i="1" s="1"/>
  <c r="X611" i="1" s="1"/>
  <c r="B611" i="1" s="1"/>
  <c r="G611" i="1"/>
  <c r="M614" i="1"/>
  <c r="J614" i="1"/>
  <c r="K614" i="1" s="1"/>
  <c r="I615" i="1"/>
  <c r="N614" i="1"/>
  <c r="D612" i="1"/>
  <c r="F612" i="1" s="1"/>
  <c r="U613" i="1"/>
  <c r="W613" i="1" s="1"/>
  <c r="E613" i="1"/>
  <c r="X610" i="1"/>
  <c r="B610" i="1" s="1"/>
  <c r="T698" i="1"/>
  <c r="Q667" i="1"/>
  <c r="H667" i="1"/>
  <c r="A668" i="1"/>
  <c r="Y666" i="1"/>
  <c r="AA667" i="1"/>
  <c r="C667" i="1"/>
  <c r="R666" i="1"/>
  <c r="S666" i="1" s="1"/>
  <c r="J615" i="1" l="1"/>
  <c r="K615" i="1" s="1"/>
  <c r="N615" i="1"/>
  <c r="I616" i="1"/>
  <c r="M615" i="1"/>
  <c r="E614" i="1"/>
  <c r="U614" i="1"/>
  <c r="W614" i="1" s="1"/>
  <c r="D613" i="1"/>
  <c r="F613" i="1" s="1"/>
  <c r="G612" i="1"/>
  <c r="L612" i="1"/>
  <c r="O612" i="1" s="1"/>
  <c r="P612" i="1" s="1"/>
  <c r="X612" i="1" s="1"/>
  <c r="B612" i="1" s="1"/>
  <c r="T699" i="1"/>
  <c r="Y667" i="1"/>
  <c r="C668" i="1"/>
  <c r="R667" i="1"/>
  <c r="S667" i="1" s="1"/>
  <c r="AA668" i="1"/>
  <c r="Q668" i="1"/>
  <c r="H668" i="1"/>
  <c r="A669" i="1"/>
  <c r="M616" i="1" l="1"/>
  <c r="G613" i="1"/>
  <c r="D614" i="1"/>
  <c r="F614" i="1" s="1"/>
  <c r="L613" i="1"/>
  <c r="O613" i="1" s="1"/>
  <c r="P613" i="1" s="1"/>
  <c r="X613" i="1" s="1"/>
  <c r="B613" i="1" s="1"/>
  <c r="J616" i="1"/>
  <c r="K616" i="1" s="1"/>
  <c r="I617" i="1"/>
  <c r="N616" i="1"/>
  <c r="E615" i="1"/>
  <c r="U615" i="1"/>
  <c r="W615" i="1" s="1"/>
  <c r="T700" i="1"/>
  <c r="H669" i="1"/>
  <c r="A670" i="1"/>
  <c r="Q669" i="1"/>
  <c r="AA669" i="1"/>
  <c r="Y668" i="1"/>
  <c r="C669" i="1"/>
  <c r="R668" i="1"/>
  <c r="S668" i="1" s="1"/>
  <c r="L614" i="1" l="1"/>
  <c r="O614" i="1" s="1"/>
  <c r="P614" i="1" s="1"/>
  <c r="X614" i="1" s="1"/>
  <c r="B614" i="1" s="1"/>
  <c r="G614" i="1"/>
  <c r="U616" i="1"/>
  <c r="W616" i="1" s="1"/>
  <c r="E616" i="1"/>
  <c r="M617" i="1"/>
  <c r="N617" i="1"/>
  <c r="J617" i="1"/>
  <c r="K617" i="1" s="1"/>
  <c r="I618" i="1"/>
  <c r="D615" i="1"/>
  <c r="F615" i="1" s="1"/>
  <c r="Y669" i="1"/>
  <c r="R669" i="1"/>
  <c r="S669" i="1" s="1"/>
  <c r="C670" i="1"/>
  <c r="AA670" i="1"/>
  <c r="T701" i="1"/>
  <c r="H670" i="1"/>
  <c r="Q670" i="1"/>
  <c r="A671" i="1"/>
  <c r="G615" i="1" l="1"/>
  <c r="M618" i="1"/>
  <c r="J618" i="1"/>
  <c r="K618" i="1" s="1"/>
  <c r="I619" i="1"/>
  <c r="N618" i="1"/>
  <c r="U617" i="1"/>
  <c r="W617" i="1" s="1"/>
  <c r="E617" i="1"/>
  <c r="D616" i="1"/>
  <c r="F616" i="1" s="1"/>
  <c r="L615" i="1"/>
  <c r="O615" i="1" s="1"/>
  <c r="P615" i="1" s="1"/>
  <c r="Q671" i="1"/>
  <c r="A672" i="1"/>
  <c r="H671" i="1"/>
  <c r="R670" i="1"/>
  <c r="S670" i="1" s="1"/>
  <c r="AA671" i="1"/>
  <c r="C671" i="1"/>
  <c r="Y670" i="1"/>
  <c r="T702" i="1"/>
  <c r="G616" i="1" l="1"/>
  <c r="D617" i="1"/>
  <c r="F617" i="1" s="1"/>
  <c r="J619" i="1"/>
  <c r="K619" i="1" s="1"/>
  <c r="I620" i="1"/>
  <c r="N619" i="1"/>
  <c r="E618" i="1"/>
  <c r="U618" i="1"/>
  <c r="W618" i="1" s="1"/>
  <c r="X615" i="1"/>
  <c r="B615" i="1" s="1"/>
  <c r="L616" i="1"/>
  <c r="O616" i="1" s="1"/>
  <c r="P616" i="1" s="1"/>
  <c r="M619" i="1"/>
  <c r="T703" i="1"/>
  <c r="H672" i="1"/>
  <c r="Q672" i="1"/>
  <c r="A673" i="1"/>
  <c r="Y671" i="1"/>
  <c r="R671" i="1"/>
  <c r="S671" i="1" s="1"/>
  <c r="AA672" i="1"/>
  <c r="C672" i="1"/>
  <c r="G617" i="1" l="1"/>
  <c r="L617" i="1"/>
  <c r="O617" i="1" s="1"/>
  <c r="P617" i="1" s="1"/>
  <c r="X617" i="1" s="1"/>
  <c r="B617" i="1" s="1"/>
  <c r="D618" i="1"/>
  <c r="F618" i="1" s="1"/>
  <c r="M620" i="1"/>
  <c r="I621" i="1"/>
  <c r="J620" i="1"/>
  <c r="K620" i="1" s="1"/>
  <c r="N620" i="1"/>
  <c r="E619" i="1"/>
  <c r="U619" i="1"/>
  <c r="W619" i="1" s="1"/>
  <c r="X616" i="1"/>
  <c r="B616" i="1" s="1"/>
  <c r="H673" i="1"/>
  <c r="Q673" i="1"/>
  <c r="A674" i="1"/>
  <c r="T704" i="1"/>
  <c r="R672" i="1"/>
  <c r="S672" i="1" s="1"/>
  <c r="AA673" i="1"/>
  <c r="C673" i="1"/>
  <c r="Y672" i="1"/>
  <c r="G618" i="1" l="1"/>
  <c r="L618" i="1"/>
  <c r="O618" i="1" s="1"/>
  <c r="P618" i="1" s="1"/>
  <c r="X618" i="1" s="1"/>
  <c r="D619" i="1"/>
  <c r="F619" i="1" s="1"/>
  <c r="U620" i="1"/>
  <c r="W620" i="1" s="1"/>
  <c r="E620" i="1"/>
  <c r="J621" i="1"/>
  <c r="K621" i="1" s="1"/>
  <c r="I622" i="1"/>
  <c r="Q674" i="1"/>
  <c r="H674" i="1"/>
  <c r="A675" i="1"/>
  <c r="T705" i="1"/>
  <c r="AA674" i="1"/>
  <c r="Y673" i="1"/>
  <c r="R673" i="1"/>
  <c r="S673" i="1" s="1"/>
  <c r="C674" i="1"/>
  <c r="B618" i="1" l="1"/>
  <c r="G619" i="1"/>
  <c r="L619" i="1"/>
  <c r="O619" i="1" s="1"/>
  <c r="P619" i="1" s="1"/>
  <c r="X619" i="1" s="1"/>
  <c r="B619" i="1" s="1"/>
  <c r="E621" i="1"/>
  <c r="U621" i="1"/>
  <c r="W621" i="1" s="1"/>
  <c r="D620" i="1"/>
  <c r="F620" i="1" s="1"/>
  <c r="J622" i="1"/>
  <c r="K622" i="1" s="1"/>
  <c r="I623" i="1"/>
  <c r="R674" i="1"/>
  <c r="S674" i="1" s="1"/>
  <c r="C675" i="1"/>
  <c r="AA675" i="1"/>
  <c r="Y674" i="1"/>
  <c r="A676" i="1"/>
  <c r="H675" i="1"/>
  <c r="Q675" i="1"/>
  <c r="T706" i="1"/>
  <c r="L620" i="1" l="1"/>
  <c r="O620" i="1" s="1"/>
  <c r="P620" i="1" s="1"/>
  <c r="X620" i="1" s="1"/>
  <c r="B620" i="1" s="1"/>
  <c r="G620" i="1"/>
  <c r="U622" i="1"/>
  <c r="W622" i="1" s="1"/>
  <c r="E622" i="1"/>
  <c r="I624" i="1"/>
  <c r="J623" i="1"/>
  <c r="K623" i="1" s="1"/>
  <c r="D621" i="1"/>
  <c r="F621" i="1" s="1"/>
  <c r="H676" i="1"/>
  <c r="Q676" i="1"/>
  <c r="A677" i="1"/>
  <c r="Y675" i="1"/>
  <c r="AA676" i="1"/>
  <c r="R675" i="1"/>
  <c r="S675" i="1" s="1"/>
  <c r="C676" i="1"/>
  <c r="T707" i="1"/>
  <c r="M621" i="1" l="1"/>
  <c r="N621" i="1" s="1"/>
  <c r="N622" i="1" s="1"/>
  <c r="N623" i="1" s="1"/>
  <c r="N624" i="1" s="1"/>
  <c r="L621" i="1"/>
  <c r="J624" i="1"/>
  <c r="K624" i="1" s="1"/>
  <c r="I625" i="1"/>
  <c r="E623" i="1"/>
  <c r="U623" i="1"/>
  <c r="W623" i="1" s="1"/>
  <c r="D622" i="1"/>
  <c r="F622" i="1" s="1"/>
  <c r="G621" i="1"/>
  <c r="H677" i="1"/>
  <c r="A678" i="1"/>
  <c r="Q677" i="1"/>
  <c r="R676" i="1"/>
  <c r="S676" i="1" s="1"/>
  <c r="AA677" i="1"/>
  <c r="C677" i="1"/>
  <c r="Y676" i="1"/>
  <c r="T708" i="1"/>
  <c r="M622" i="1" l="1"/>
  <c r="M623" i="1" s="1"/>
  <c r="M624" i="1" s="1"/>
  <c r="M625" i="1" s="1"/>
  <c r="N625" i="1"/>
  <c r="G622" i="1"/>
  <c r="L622" i="1"/>
  <c r="O622" i="1" s="1"/>
  <c r="P622" i="1" s="1"/>
  <c r="X622" i="1" s="1"/>
  <c r="B622" i="1" s="1"/>
  <c r="D623" i="1"/>
  <c r="F623" i="1" s="1"/>
  <c r="J625" i="1"/>
  <c r="K625" i="1" s="1"/>
  <c r="I626" i="1"/>
  <c r="U624" i="1"/>
  <c r="W624" i="1" s="1"/>
  <c r="E624" i="1"/>
  <c r="O621" i="1"/>
  <c r="P621" i="1" s="1"/>
  <c r="X621" i="1" s="1"/>
  <c r="B621" i="1" s="1"/>
  <c r="Y677" i="1"/>
  <c r="R677" i="1"/>
  <c r="S677" i="1" s="1"/>
  <c r="C678" i="1"/>
  <c r="AA678" i="1"/>
  <c r="A679" i="1"/>
  <c r="Q678" i="1"/>
  <c r="H678" i="1"/>
  <c r="T709" i="1"/>
  <c r="L623" i="1" l="1"/>
  <c r="O623" i="1" s="1"/>
  <c r="P623" i="1" s="1"/>
  <c r="X623" i="1" s="1"/>
  <c r="B623" i="1" s="1"/>
  <c r="G623" i="1"/>
  <c r="N626" i="1"/>
  <c r="J626" i="1"/>
  <c r="K626" i="1" s="1"/>
  <c r="I627" i="1"/>
  <c r="E625" i="1"/>
  <c r="U625" i="1"/>
  <c r="W625" i="1" s="1"/>
  <c r="M626" i="1"/>
  <c r="D624" i="1"/>
  <c r="F624" i="1" s="1"/>
  <c r="T710" i="1"/>
  <c r="R678" i="1"/>
  <c r="S678" i="1" s="1"/>
  <c r="AA679" i="1"/>
  <c r="Y678" i="1"/>
  <c r="C679" i="1"/>
  <c r="A680" i="1"/>
  <c r="Q679" i="1"/>
  <c r="H679" i="1"/>
  <c r="G624" i="1" l="1"/>
  <c r="D625" i="1"/>
  <c r="F625" i="1" s="1"/>
  <c r="J627" i="1"/>
  <c r="K627" i="1" s="1"/>
  <c r="I628" i="1"/>
  <c r="N627" i="1"/>
  <c r="M627" i="1"/>
  <c r="E626" i="1"/>
  <c r="U626" i="1"/>
  <c r="W626" i="1" s="1"/>
  <c r="L624" i="1"/>
  <c r="O624" i="1" s="1"/>
  <c r="P624" i="1" s="1"/>
  <c r="X624" i="1" s="1"/>
  <c r="B624" i="1" s="1"/>
  <c r="T711" i="1"/>
  <c r="H680" i="1"/>
  <c r="Q680" i="1"/>
  <c r="A681" i="1"/>
  <c r="Y679" i="1"/>
  <c r="AA680" i="1"/>
  <c r="R679" i="1"/>
  <c r="S679" i="1" s="1"/>
  <c r="C680" i="1"/>
  <c r="G625" i="1" l="1"/>
  <c r="J628" i="1"/>
  <c r="K628" i="1" s="1"/>
  <c r="I629" i="1"/>
  <c r="N628" i="1"/>
  <c r="M628" i="1"/>
  <c r="L625" i="1"/>
  <c r="O625" i="1" s="1"/>
  <c r="P625" i="1" s="1"/>
  <c r="X625" i="1" s="1"/>
  <c r="B625" i="1" s="1"/>
  <c r="U627" i="1"/>
  <c r="W627" i="1" s="1"/>
  <c r="E627" i="1"/>
  <c r="D626" i="1"/>
  <c r="F626" i="1" s="1"/>
  <c r="H681" i="1"/>
  <c r="A682" i="1"/>
  <c r="Q681" i="1"/>
  <c r="R680" i="1"/>
  <c r="S680" i="1" s="1"/>
  <c r="AA681" i="1"/>
  <c r="C681" i="1"/>
  <c r="Y680" i="1"/>
  <c r="T712" i="1"/>
  <c r="L626" i="1" l="1"/>
  <c r="O626" i="1" s="1"/>
  <c r="P626" i="1" s="1"/>
  <c r="X626" i="1" s="1"/>
  <c r="B626" i="1" s="1"/>
  <c r="D627" i="1"/>
  <c r="F627" i="1" s="1"/>
  <c r="G626" i="1"/>
  <c r="J629" i="1"/>
  <c r="K629" i="1" s="1"/>
  <c r="I630" i="1"/>
  <c r="N629" i="1"/>
  <c r="M629" i="1"/>
  <c r="E628" i="1"/>
  <c r="U628" i="1"/>
  <c r="W628" i="1" s="1"/>
  <c r="T713" i="1"/>
  <c r="H682" i="1"/>
  <c r="A683" i="1"/>
  <c r="Q682" i="1"/>
  <c r="AA682" i="1"/>
  <c r="Y681" i="1"/>
  <c r="R681" i="1"/>
  <c r="S681" i="1" s="1"/>
  <c r="C682" i="1"/>
  <c r="M630" i="1" l="1"/>
  <c r="E629" i="1"/>
  <c r="U629" i="1"/>
  <c r="W629" i="1" s="1"/>
  <c r="J630" i="1"/>
  <c r="K630" i="1" s="1"/>
  <c r="I631" i="1"/>
  <c r="N630" i="1"/>
  <c r="G627" i="1"/>
  <c r="D628" i="1"/>
  <c r="F628" i="1" s="1"/>
  <c r="L627" i="1"/>
  <c r="O627" i="1" s="1"/>
  <c r="P627" i="1" s="1"/>
  <c r="R682" i="1"/>
  <c r="S682" i="1" s="1"/>
  <c r="C683" i="1"/>
  <c r="AA683" i="1"/>
  <c r="Y682" i="1"/>
  <c r="H683" i="1"/>
  <c r="Q683" i="1"/>
  <c r="A684" i="1"/>
  <c r="T714" i="1"/>
  <c r="G628" i="1" l="1"/>
  <c r="M631" i="1"/>
  <c r="J631" i="1"/>
  <c r="K631" i="1" s="1"/>
  <c r="N631" i="1"/>
  <c r="I632" i="1"/>
  <c r="U630" i="1"/>
  <c r="W630" i="1" s="1"/>
  <c r="E630" i="1"/>
  <c r="X627" i="1"/>
  <c r="B627" i="1" s="1"/>
  <c r="L628" i="1"/>
  <c r="O628" i="1" s="1"/>
  <c r="P628" i="1" s="1"/>
  <c r="X628" i="1" s="1"/>
  <c r="B628" i="1" s="1"/>
  <c r="D629" i="1"/>
  <c r="F629" i="1" s="1"/>
  <c r="A685" i="1"/>
  <c r="H684" i="1"/>
  <c r="Q684" i="1"/>
  <c r="AA684" i="1"/>
  <c r="Y683" i="1"/>
  <c r="R683" i="1"/>
  <c r="S683" i="1" s="1"/>
  <c r="C684" i="1"/>
  <c r="T715" i="1"/>
  <c r="D630" i="1" l="1"/>
  <c r="F630" i="1" s="1"/>
  <c r="N632" i="1"/>
  <c r="J632" i="1"/>
  <c r="K632" i="1" s="1"/>
  <c r="M632" i="1"/>
  <c r="I633" i="1"/>
  <c r="L629" i="1"/>
  <c r="O629" i="1" s="1"/>
  <c r="P629" i="1" s="1"/>
  <c r="X629" i="1" s="1"/>
  <c r="B629" i="1" s="1"/>
  <c r="G629" i="1"/>
  <c r="E631" i="1"/>
  <c r="U631" i="1"/>
  <c r="W631" i="1" s="1"/>
  <c r="H685" i="1"/>
  <c r="Q685" i="1"/>
  <c r="A686" i="1"/>
  <c r="R684" i="1"/>
  <c r="S684" i="1" s="1"/>
  <c r="AA685" i="1"/>
  <c r="C685" i="1"/>
  <c r="Y684" i="1"/>
  <c r="T716" i="1"/>
  <c r="G630" i="1" l="1"/>
  <c r="L630" i="1"/>
  <c r="O630" i="1" s="1"/>
  <c r="P630" i="1" s="1"/>
  <c r="X630" i="1" s="1"/>
  <c r="B630" i="1" s="1"/>
  <c r="E632" i="1"/>
  <c r="U632" i="1"/>
  <c r="W632" i="1" s="1"/>
  <c r="J633" i="1"/>
  <c r="K633" i="1" s="1"/>
  <c r="I634" i="1"/>
  <c r="N633" i="1"/>
  <c r="M633" i="1"/>
  <c r="D631" i="1"/>
  <c r="F631" i="1" s="1"/>
  <c r="H686" i="1"/>
  <c r="A687" i="1"/>
  <c r="Q686" i="1"/>
  <c r="T717" i="1"/>
  <c r="Y685" i="1"/>
  <c r="R685" i="1"/>
  <c r="S685" i="1" s="1"/>
  <c r="AA686" i="1"/>
  <c r="C686" i="1"/>
  <c r="G631" i="1" l="1"/>
  <c r="N634" i="1"/>
  <c r="M634" i="1"/>
  <c r="J634" i="1"/>
  <c r="K634" i="1" s="1"/>
  <c r="I635" i="1"/>
  <c r="E633" i="1"/>
  <c r="U633" i="1"/>
  <c r="W633" i="1" s="1"/>
  <c r="L631" i="1"/>
  <c r="O631" i="1" s="1"/>
  <c r="P631" i="1" s="1"/>
  <c r="D632" i="1"/>
  <c r="F632" i="1" s="1"/>
  <c r="T718" i="1"/>
  <c r="R686" i="1"/>
  <c r="S686" i="1" s="1"/>
  <c r="AA687" i="1"/>
  <c r="C687" i="1"/>
  <c r="Y686" i="1"/>
  <c r="H687" i="1"/>
  <c r="A688" i="1"/>
  <c r="Q687" i="1"/>
  <c r="G632" i="1" l="1"/>
  <c r="L632" i="1"/>
  <c r="O632" i="1" s="1"/>
  <c r="P632" i="1" s="1"/>
  <c r="X632" i="1" s="1"/>
  <c r="B632" i="1" s="1"/>
  <c r="X631" i="1"/>
  <c r="B631" i="1" s="1"/>
  <c r="D633" i="1"/>
  <c r="F633" i="1" s="1"/>
  <c r="J635" i="1"/>
  <c r="K635" i="1" s="1"/>
  <c r="I636" i="1"/>
  <c r="N635" i="1"/>
  <c r="U634" i="1"/>
  <c r="W634" i="1" s="1"/>
  <c r="E634" i="1"/>
  <c r="M635" i="1"/>
  <c r="Y687" i="1"/>
  <c r="R687" i="1"/>
  <c r="S687" i="1" s="1"/>
  <c r="AA688" i="1"/>
  <c r="C688" i="1"/>
  <c r="Q688" i="1"/>
  <c r="H688" i="1"/>
  <c r="A689" i="1"/>
  <c r="T719" i="1"/>
  <c r="L633" i="1" l="1"/>
  <c r="O633" i="1" s="1"/>
  <c r="P633" i="1" s="1"/>
  <c r="X633" i="1" s="1"/>
  <c r="B633" i="1" s="1"/>
  <c r="G633" i="1"/>
  <c r="E635" i="1"/>
  <c r="U635" i="1"/>
  <c r="W635" i="1" s="1"/>
  <c r="M636" i="1"/>
  <c r="I637" i="1"/>
  <c r="N636" i="1"/>
  <c r="J636" i="1"/>
  <c r="K636" i="1" s="1"/>
  <c r="D634" i="1"/>
  <c r="F634" i="1" s="1"/>
  <c r="R688" i="1"/>
  <c r="S688" i="1" s="1"/>
  <c r="AA689" i="1"/>
  <c r="C689" i="1"/>
  <c r="Y688" i="1"/>
  <c r="T720" i="1"/>
  <c r="Q689" i="1"/>
  <c r="H689" i="1"/>
  <c r="A690" i="1"/>
  <c r="L634" i="1" l="1"/>
  <c r="O634" i="1" s="1"/>
  <c r="P634" i="1" s="1"/>
  <c r="X634" i="1" s="1"/>
  <c r="B634" i="1" s="1"/>
  <c r="M637" i="1"/>
  <c r="J637" i="1"/>
  <c r="K637" i="1" s="1"/>
  <c r="N637" i="1"/>
  <c r="I638" i="1"/>
  <c r="E636" i="1"/>
  <c r="U636" i="1"/>
  <c r="W636" i="1" s="1"/>
  <c r="G634" i="1"/>
  <c r="D635" i="1"/>
  <c r="F635" i="1" s="1"/>
  <c r="Q690" i="1"/>
  <c r="H690" i="1"/>
  <c r="A691" i="1"/>
  <c r="T721" i="1"/>
  <c r="C690" i="1"/>
  <c r="Y689" i="1"/>
  <c r="R689" i="1"/>
  <c r="S689" i="1" s="1"/>
  <c r="AA690" i="1"/>
  <c r="I639" i="1" l="1"/>
  <c r="N638" i="1"/>
  <c r="J638" i="1"/>
  <c r="K638" i="1" s="1"/>
  <c r="D636" i="1"/>
  <c r="F636" i="1" s="1"/>
  <c r="E637" i="1"/>
  <c r="U637" i="1"/>
  <c r="W637" i="1" s="1"/>
  <c r="L635" i="1"/>
  <c r="O635" i="1" s="1"/>
  <c r="P635" i="1" s="1"/>
  <c r="X635" i="1" s="1"/>
  <c r="B635" i="1" s="1"/>
  <c r="G635" i="1"/>
  <c r="M638" i="1"/>
  <c r="R690" i="1"/>
  <c r="S690" i="1" s="1"/>
  <c r="AA691" i="1"/>
  <c r="C691" i="1"/>
  <c r="Y690" i="1"/>
  <c r="T722" i="1"/>
  <c r="Q691" i="1"/>
  <c r="A692" i="1"/>
  <c r="H691" i="1"/>
  <c r="G636" i="1" l="1"/>
  <c r="L636" i="1"/>
  <c r="O636" i="1" s="1"/>
  <c r="P636" i="1" s="1"/>
  <c r="X636" i="1" s="1"/>
  <c r="B636" i="1" s="1"/>
  <c r="U638" i="1"/>
  <c r="W638" i="1" s="1"/>
  <c r="E638" i="1"/>
  <c r="D637" i="1"/>
  <c r="F637" i="1" s="1"/>
  <c r="M639" i="1"/>
  <c r="N639" i="1"/>
  <c r="J639" i="1"/>
  <c r="K639" i="1" s="1"/>
  <c r="I640" i="1"/>
  <c r="T723" i="1"/>
  <c r="A693" i="1"/>
  <c r="Q692" i="1"/>
  <c r="H692" i="1"/>
  <c r="Y691" i="1"/>
  <c r="R691" i="1"/>
  <c r="S691" i="1" s="1"/>
  <c r="AA692" i="1"/>
  <c r="C692" i="1"/>
  <c r="L637" i="1" l="1"/>
  <c r="O637" i="1" s="1"/>
  <c r="P637" i="1" s="1"/>
  <c r="X637" i="1" s="1"/>
  <c r="B637" i="1" s="1"/>
  <c r="G637" i="1"/>
  <c r="D638" i="1"/>
  <c r="F638" i="1" s="1"/>
  <c r="J640" i="1"/>
  <c r="K640" i="1" s="1"/>
  <c r="I641" i="1"/>
  <c r="N640" i="1"/>
  <c r="M640" i="1"/>
  <c r="E639" i="1"/>
  <c r="U639" i="1"/>
  <c r="W639" i="1" s="1"/>
  <c r="R692" i="1"/>
  <c r="S692" i="1" s="1"/>
  <c r="AA693" i="1"/>
  <c r="Y692" i="1"/>
  <c r="C693" i="1"/>
  <c r="H693" i="1"/>
  <c r="Q693" i="1"/>
  <c r="A694" i="1"/>
  <c r="T724" i="1"/>
  <c r="M641" i="1" l="1"/>
  <c r="G638" i="1"/>
  <c r="L638" i="1"/>
  <c r="O638" i="1" s="1"/>
  <c r="P638" i="1" s="1"/>
  <c r="X638" i="1" s="1"/>
  <c r="B638" i="1" s="1"/>
  <c r="U640" i="1"/>
  <c r="W640" i="1" s="1"/>
  <c r="E640" i="1"/>
  <c r="J641" i="1"/>
  <c r="K641" i="1" s="1"/>
  <c r="I642" i="1"/>
  <c r="N641" i="1"/>
  <c r="D639" i="1"/>
  <c r="F639" i="1" s="1"/>
  <c r="Y693" i="1"/>
  <c r="R693" i="1"/>
  <c r="S693" i="1" s="1"/>
  <c r="AA694" i="1"/>
  <c r="C694" i="1"/>
  <c r="T725" i="1"/>
  <c r="Q694" i="1"/>
  <c r="H694" i="1"/>
  <c r="A695" i="1"/>
  <c r="J642" i="1" l="1"/>
  <c r="K642" i="1" s="1"/>
  <c r="N642" i="1"/>
  <c r="M642" i="1"/>
  <c r="I643" i="1"/>
  <c r="E641" i="1"/>
  <c r="U641" i="1"/>
  <c r="W641" i="1" s="1"/>
  <c r="L639" i="1"/>
  <c r="O639" i="1" s="1"/>
  <c r="P639" i="1" s="1"/>
  <c r="X639" i="1" s="1"/>
  <c r="B639" i="1" s="1"/>
  <c r="D640" i="1"/>
  <c r="F640" i="1" s="1"/>
  <c r="G639" i="1"/>
  <c r="Q695" i="1"/>
  <c r="H695" i="1"/>
  <c r="A696" i="1"/>
  <c r="T726" i="1"/>
  <c r="R694" i="1"/>
  <c r="S694" i="1" s="1"/>
  <c r="AA695" i="1"/>
  <c r="Y694" i="1"/>
  <c r="C695" i="1"/>
  <c r="G640" i="1" l="1"/>
  <c r="D641" i="1"/>
  <c r="F641" i="1" s="1"/>
  <c r="J643" i="1"/>
  <c r="K643" i="1" s="1"/>
  <c r="I644" i="1"/>
  <c r="N643" i="1"/>
  <c r="M643" i="1"/>
  <c r="L640" i="1"/>
  <c r="O640" i="1" s="1"/>
  <c r="P640" i="1" s="1"/>
  <c r="E642" i="1"/>
  <c r="U642" i="1"/>
  <c r="W642" i="1" s="1"/>
  <c r="H696" i="1"/>
  <c r="A697" i="1"/>
  <c r="Q696" i="1"/>
  <c r="T727" i="1"/>
  <c r="Y695" i="1"/>
  <c r="AA696" i="1"/>
  <c r="R695" i="1"/>
  <c r="S695" i="1" s="1"/>
  <c r="C696" i="1"/>
  <c r="L641" i="1" l="1"/>
  <c r="O641" i="1" s="1"/>
  <c r="P641" i="1" s="1"/>
  <c r="X641" i="1" s="1"/>
  <c r="G641" i="1"/>
  <c r="M644" i="1"/>
  <c r="N644" i="1"/>
  <c r="J644" i="1"/>
  <c r="K644" i="1" s="1"/>
  <c r="I645" i="1"/>
  <c r="U643" i="1"/>
  <c r="W643" i="1" s="1"/>
  <c r="E643" i="1"/>
  <c r="D642" i="1"/>
  <c r="F642" i="1" s="1"/>
  <c r="X640" i="1"/>
  <c r="B640" i="1" s="1"/>
  <c r="R696" i="1"/>
  <c r="S696" i="1" s="1"/>
  <c r="AA697" i="1"/>
  <c r="Y696" i="1"/>
  <c r="C697" i="1"/>
  <c r="T728" i="1"/>
  <c r="H697" i="1"/>
  <c r="A698" i="1"/>
  <c r="Q697" i="1"/>
  <c r="B641" i="1" l="1"/>
  <c r="D643" i="1"/>
  <c r="F643" i="1" s="1"/>
  <c r="M645" i="1"/>
  <c r="I646" i="1"/>
  <c r="N645" i="1"/>
  <c r="J645" i="1"/>
  <c r="K645" i="1" s="1"/>
  <c r="E644" i="1"/>
  <c r="U644" i="1"/>
  <c r="W644" i="1" s="1"/>
  <c r="G642" i="1"/>
  <c r="L642" i="1"/>
  <c r="O642" i="1" s="1"/>
  <c r="P642" i="1" s="1"/>
  <c r="Y697" i="1"/>
  <c r="AA698" i="1"/>
  <c r="R697" i="1"/>
  <c r="S697" i="1" s="1"/>
  <c r="C698" i="1"/>
  <c r="T729" i="1"/>
  <c r="A699" i="1"/>
  <c r="Q698" i="1"/>
  <c r="H698" i="1"/>
  <c r="G643" i="1" l="1"/>
  <c r="L643" i="1"/>
  <c r="O643" i="1" s="1"/>
  <c r="P643" i="1" s="1"/>
  <c r="X643" i="1" s="1"/>
  <c r="B643" i="1" s="1"/>
  <c r="D644" i="1"/>
  <c r="F644" i="1" s="1"/>
  <c r="E645" i="1"/>
  <c r="U645" i="1"/>
  <c r="W645" i="1" s="1"/>
  <c r="N646" i="1"/>
  <c r="M646" i="1"/>
  <c r="I647" i="1"/>
  <c r="J646" i="1"/>
  <c r="K646" i="1" s="1"/>
  <c r="X642" i="1"/>
  <c r="B642" i="1" s="1"/>
  <c r="Y698" i="1"/>
  <c r="R698" i="1"/>
  <c r="S698" i="1" s="1"/>
  <c r="C699" i="1"/>
  <c r="AA699" i="1"/>
  <c r="H699" i="1"/>
  <c r="Q699" i="1"/>
  <c r="A700" i="1"/>
  <c r="T730" i="1"/>
  <c r="L644" i="1" l="1"/>
  <c r="O644" i="1" s="1"/>
  <c r="P644" i="1" s="1"/>
  <c r="X644" i="1" s="1"/>
  <c r="B644" i="1" s="1"/>
  <c r="N647" i="1"/>
  <c r="J647" i="1"/>
  <c r="K647" i="1" s="1"/>
  <c r="I648" i="1"/>
  <c r="M647" i="1"/>
  <c r="D645" i="1"/>
  <c r="F645" i="1" s="1"/>
  <c r="G644" i="1"/>
  <c r="U646" i="1"/>
  <c r="W646" i="1" s="1"/>
  <c r="E646" i="1"/>
  <c r="T731" i="1"/>
  <c r="C700" i="1"/>
  <c r="Y699" i="1"/>
  <c r="AA700" i="1"/>
  <c r="R699" i="1"/>
  <c r="S699" i="1" s="1"/>
  <c r="A701" i="1"/>
  <c r="Q700" i="1"/>
  <c r="H700" i="1"/>
  <c r="L645" i="1" l="1"/>
  <c r="O645" i="1" s="1"/>
  <c r="P645" i="1" s="1"/>
  <c r="X645" i="1" s="1"/>
  <c r="B645" i="1" s="1"/>
  <c r="G645" i="1"/>
  <c r="D646" i="1"/>
  <c r="F646" i="1" s="1"/>
  <c r="M648" i="1"/>
  <c r="J648" i="1"/>
  <c r="K648" i="1" s="1"/>
  <c r="I649" i="1"/>
  <c r="N648" i="1"/>
  <c r="E647" i="1"/>
  <c r="U647" i="1"/>
  <c r="W647" i="1" s="1"/>
  <c r="A702" i="1"/>
  <c r="Q701" i="1"/>
  <c r="H701" i="1"/>
  <c r="T732" i="1"/>
  <c r="Y700" i="1"/>
  <c r="R700" i="1"/>
  <c r="S700" i="1" s="1"/>
  <c r="AA701" i="1"/>
  <c r="C701" i="1"/>
  <c r="G646" i="1" l="1"/>
  <c r="L646" i="1"/>
  <c r="O646" i="1" s="1"/>
  <c r="P646" i="1" s="1"/>
  <c r="X646" i="1" s="1"/>
  <c r="B646" i="1" s="1"/>
  <c r="D647" i="1"/>
  <c r="F647" i="1" s="1"/>
  <c r="U648" i="1"/>
  <c r="W648" i="1" s="1"/>
  <c r="E648" i="1"/>
  <c r="J649" i="1"/>
  <c r="K649" i="1" s="1"/>
  <c r="I650" i="1"/>
  <c r="T733" i="1"/>
  <c r="C702" i="1"/>
  <c r="Y701" i="1"/>
  <c r="R701" i="1"/>
  <c r="S701" i="1" s="1"/>
  <c r="AA702" i="1"/>
  <c r="Q702" i="1"/>
  <c r="H702" i="1"/>
  <c r="A703" i="1"/>
  <c r="L647" i="1" l="1"/>
  <c r="O647" i="1" s="1"/>
  <c r="P647" i="1" s="1"/>
  <c r="X647" i="1" s="1"/>
  <c r="B647" i="1" s="1"/>
  <c r="E649" i="1"/>
  <c r="U649" i="1"/>
  <c r="W649" i="1" s="1"/>
  <c r="D648" i="1"/>
  <c r="F648" i="1" s="1"/>
  <c r="J650" i="1"/>
  <c r="K650" i="1" s="1"/>
  <c r="I651" i="1"/>
  <c r="G647" i="1"/>
  <c r="Y702" i="1"/>
  <c r="C703" i="1"/>
  <c r="R702" i="1"/>
  <c r="S702" i="1" s="1"/>
  <c r="AA703" i="1"/>
  <c r="H703" i="1"/>
  <c r="A704" i="1"/>
  <c r="Q703" i="1"/>
  <c r="T734" i="1"/>
  <c r="G648" i="1" l="1"/>
  <c r="L648" i="1"/>
  <c r="O648" i="1" s="1"/>
  <c r="P648" i="1" s="1"/>
  <c r="X648" i="1" s="1"/>
  <c r="B648" i="1" s="1"/>
  <c r="J651" i="1"/>
  <c r="K651" i="1" s="1"/>
  <c r="I652" i="1"/>
  <c r="E650" i="1"/>
  <c r="U650" i="1"/>
  <c r="W650" i="1" s="1"/>
  <c r="D649" i="1"/>
  <c r="F649" i="1" s="1"/>
  <c r="H704" i="1"/>
  <c r="Q704" i="1"/>
  <c r="A705" i="1"/>
  <c r="T735" i="1"/>
  <c r="C704" i="1"/>
  <c r="Y703" i="1"/>
  <c r="R703" i="1"/>
  <c r="S703" i="1" s="1"/>
  <c r="AA704" i="1"/>
  <c r="L649" i="1" l="1"/>
  <c r="M649" i="1"/>
  <c r="N649" i="1" s="1"/>
  <c r="N650" i="1" s="1"/>
  <c r="N651" i="1" s="1"/>
  <c r="N652" i="1" s="1"/>
  <c r="G649" i="1"/>
  <c r="D650" i="1"/>
  <c r="F650" i="1" s="1"/>
  <c r="J652" i="1"/>
  <c r="K652" i="1" s="1"/>
  <c r="I653" i="1"/>
  <c r="U651" i="1"/>
  <c r="W651" i="1" s="1"/>
  <c r="E651" i="1"/>
  <c r="Q705" i="1"/>
  <c r="H705" i="1"/>
  <c r="A706" i="1"/>
  <c r="Y704" i="1"/>
  <c r="R704" i="1"/>
  <c r="S704" i="1" s="1"/>
  <c r="AA705" i="1"/>
  <c r="C705" i="1"/>
  <c r="T736" i="1"/>
  <c r="M650" i="1" l="1"/>
  <c r="M651" i="1" s="1"/>
  <c r="M652" i="1" s="1"/>
  <c r="M653" i="1" s="1"/>
  <c r="G650" i="1"/>
  <c r="L650" i="1"/>
  <c r="O650" i="1" s="1"/>
  <c r="P650" i="1" s="1"/>
  <c r="X650" i="1" s="1"/>
  <c r="B650" i="1" s="1"/>
  <c r="E652" i="1"/>
  <c r="U652" i="1"/>
  <c r="W652" i="1" s="1"/>
  <c r="D651" i="1"/>
  <c r="F651" i="1" s="1"/>
  <c r="O649" i="1"/>
  <c r="P649" i="1" s="1"/>
  <c r="I654" i="1"/>
  <c r="N653" i="1"/>
  <c r="J653" i="1"/>
  <c r="K653" i="1" s="1"/>
  <c r="A707" i="1"/>
  <c r="H706" i="1"/>
  <c r="Q706" i="1"/>
  <c r="T737" i="1"/>
  <c r="C706" i="1"/>
  <c r="Y705" i="1"/>
  <c r="AA706" i="1"/>
  <c r="R705" i="1"/>
  <c r="S705" i="1" s="1"/>
  <c r="G651" i="1" l="1"/>
  <c r="N654" i="1"/>
  <c r="J654" i="1"/>
  <c r="K654" i="1" s="1"/>
  <c r="I655" i="1"/>
  <c r="X649" i="1"/>
  <c r="B649" i="1" s="1"/>
  <c r="L651" i="1"/>
  <c r="O651" i="1" s="1"/>
  <c r="P651" i="1" s="1"/>
  <c r="X651" i="1" s="1"/>
  <c r="B651" i="1" s="1"/>
  <c r="E653" i="1"/>
  <c r="U653" i="1"/>
  <c r="W653" i="1" s="1"/>
  <c r="M654" i="1"/>
  <c r="D652" i="1"/>
  <c r="F652" i="1" s="1"/>
  <c r="T738" i="1"/>
  <c r="Q707" i="1"/>
  <c r="H707" i="1"/>
  <c r="A708" i="1"/>
  <c r="Y706" i="1"/>
  <c r="R706" i="1"/>
  <c r="S706" i="1" s="1"/>
  <c r="AA707" i="1"/>
  <c r="C707" i="1"/>
  <c r="G652" i="1" l="1"/>
  <c r="L652" i="1"/>
  <c r="O652" i="1" s="1"/>
  <c r="P652" i="1" s="1"/>
  <c r="X652" i="1" s="1"/>
  <c r="B652" i="1" s="1"/>
  <c r="M655" i="1"/>
  <c r="I656" i="1"/>
  <c r="J655" i="1"/>
  <c r="K655" i="1" s="1"/>
  <c r="N655" i="1"/>
  <c r="E654" i="1"/>
  <c r="U654" i="1"/>
  <c r="W654" i="1" s="1"/>
  <c r="D653" i="1"/>
  <c r="F653" i="1" s="1"/>
  <c r="Q708" i="1"/>
  <c r="H708" i="1"/>
  <c r="A709" i="1"/>
  <c r="C708" i="1"/>
  <c r="Y707" i="1"/>
  <c r="AA708" i="1"/>
  <c r="R707" i="1"/>
  <c r="S707" i="1" s="1"/>
  <c r="T739" i="1"/>
  <c r="L653" i="1" l="1"/>
  <c r="O653" i="1" s="1"/>
  <c r="P653" i="1" s="1"/>
  <c r="X653" i="1" s="1"/>
  <c r="B653" i="1" s="1"/>
  <c r="G653" i="1"/>
  <c r="U655" i="1"/>
  <c r="W655" i="1" s="1"/>
  <c r="E655" i="1"/>
  <c r="D654" i="1"/>
  <c r="F654" i="1" s="1"/>
  <c r="N656" i="1"/>
  <c r="J656" i="1"/>
  <c r="K656" i="1" s="1"/>
  <c r="I657" i="1"/>
  <c r="M656" i="1"/>
  <c r="Y708" i="1"/>
  <c r="AA709" i="1"/>
  <c r="R708" i="1"/>
  <c r="S708" i="1" s="1"/>
  <c r="C709" i="1"/>
  <c r="Q709" i="1"/>
  <c r="H709" i="1"/>
  <c r="A710" i="1"/>
  <c r="T740" i="1"/>
  <c r="L654" i="1" l="1"/>
  <c r="O654" i="1" s="1"/>
  <c r="P654" i="1" s="1"/>
  <c r="X654" i="1" s="1"/>
  <c r="B654" i="1" s="1"/>
  <c r="G654" i="1"/>
  <c r="E656" i="1"/>
  <c r="U656" i="1"/>
  <c r="W656" i="1" s="1"/>
  <c r="M657" i="1"/>
  <c r="I658" i="1"/>
  <c r="N657" i="1"/>
  <c r="J657" i="1"/>
  <c r="K657" i="1" s="1"/>
  <c r="D655" i="1"/>
  <c r="F655" i="1" s="1"/>
  <c r="AA710" i="1"/>
  <c r="C710" i="1"/>
  <c r="Y709" i="1"/>
  <c r="R709" i="1"/>
  <c r="S709" i="1" s="1"/>
  <c r="T741" i="1"/>
  <c r="H710" i="1"/>
  <c r="A711" i="1"/>
  <c r="Q710" i="1"/>
  <c r="G655" i="1" l="1"/>
  <c r="I659" i="1"/>
  <c r="N658" i="1"/>
  <c r="M658" i="1"/>
  <c r="J658" i="1"/>
  <c r="K658" i="1" s="1"/>
  <c r="E657" i="1"/>
  <c r="U657" i="1"/>
  <c r="W657" i="1" s="1"/>
  <c r="L655" i="1"/>
  <c r="O655" i="1" s="1"/>
  <c r="P655" i="1" s="1"/>
  <c r="X655" i="1" s="1"/>
  <c r="B655" i="1" s="1"/>
  <c r="D656" i="1"/>
  <c r="F656" i="1" s="1"/>
  <c r="Y710" i="1"/>
  <c r="C711" i="1"/>
  <c r="R710" i="1"/>
  <c r="S710" i="1" s="1"/>
  <c r="AA711" i="1"/>
  <c r="T742" i="1"/>
  <c r="H711" i="1"/>
  <c r="A712" i="1"/>
  <c r="Q711" i="1"/>
  <c r="M659" i="1" l="1"/>
  <c r="D657" i="1"/>
  <c r="F657" i="1" s="1"/>
  <c r="E658" i="1"/>
  <c r="U658" i="1"/>
  <c r="W658" i="1" s="1"/>
  <c r="L656" i="1"/>
  <c r="O656" i="1" s="1"/>
  <c r="P656" i="1" s="1"/>
  <c r="G656" i="1"/>
  <c r="J659" i="1"/>
  <c r="K659" i="1" s="1"/>
  <c r="I660" i="1"/>
  <c r="N659" i="1"/>
  <c r="C712" i="1"/>
  <c r="AA712" i="1"/>
  <c r="Y711" i="1"/>
  <c r="R711" i="1"/>
  <c r="S711" i="1" s="1"/>
  <c r="T743" i="1"/>
  <c r="A713" i="1"/>
  <c r="Q712" i="1"/>
  <c r="H712" i="1"/>
  <c r="G657" i="1" l="1"/>
  <c r="E659" i="1"/>
  <c r="U659" i="1"/>
  <c r="W659" i="1" s="1"/>
  <c r="D658" i="1"/>
  <c r="F658" i="1" s="1"/>
  <c r="X656" i="1"/>
  <c r="B656" i="1" s="1"/>
  <c r="M660" i="1"/>
  <c r="J660" i="1"/>
  <c r="K660" i="1" s="1"/>
  <c r="I661" i="1"/>
  <c r="N660" i="1"/>
  <c r="L657" i="1"/>
  <c r="O657" i="1" s="1"/>
  <c r="P657" i="1" s="1"/>
  <c r="X657" i="1" s="1"/>
  <c r="B657" i="1" s="1"/>
  <c r="T744" i="1"/>
  <c r="Y712" i="1"/>
  <c r="C713" i="1"/>
  <c r="R712" i="1"/>
  <c r="S712" i="1" s="1"/>
  <c r="AA713" i="1"/>
  <c r="Q713" i="1"/>
  <c r="A714" i="1"/>
  <c r="H713" i="1"/>
  <c r="L658" i="1" l="1"/>
  <c r="O658" i="1" s="1"/>
  <c r="P658" i="1" s="1"/>
  <c r="X658" i="1" s="1"/>
  <c r="B658" i="1" s="1"/>
  <c r="G658" i="1"/>
  <c r="I662" i="1"/>
  <c r="N661" i="1"/>
  <c r="M661" i="1"/>
  <c r="J661" i="1"/>
  <c r="K661" i="1" s="1"/>
  <c r="E660" i="1"/>
  <c r="U660" i="1"/>
  <c r="W660" i="1" s="1"/>
  <c r="D659" i="1"/>
  <c r="F659" i="1" s="1"/>
  <c r="T745" i="1"/>
  <c r="Q714" i="1"/>
  <c r="H714" i="1"/>
  <c r="A715" i="1"/>
  <c r="AA714" i="1"/>
  <c r="Y713" i="1"/>
  <c r="C714" i="1"/>
  <c r="R713" i="1"/>
  <c r="S713" i="1" s="1"/>
  <c r="M662" i="1" l="1"/>
  <c r="G659" i="1"/>
  <c r="E661" i="1"/>
  <c r="U661" i="1"/>
  <c r="W661" i="1" s="1"/>
  <c r="D660" i="1"/>
  <c r="F660" i="1" s="1"/>
  <c r="L659" i="1"/>
  <c r="O659" i="1" s="1"/>
  <c r="P659" i="1" s="1"/>
  <c r="X659" i="1" s="1"/>
  <c r="B659" i="1" s="1"/>
  <c r="J662" i="1"/>
  <c r="K662" i="1" s="1"/>
  <c r="I663" i="1"/>
  <c r="N662" i="1"/>
  <c r="T746" i="1"/>
  <c r="Q715" i="1"/>
  <c r="H715" i="1"/>
  <c r="A716" i="1"/>
  <c r="Y714" i="1"/>
  <c r="AA715" i="1"/>
  <c r="R714" i="1"/>
  <c r="S714" i="1" s="1"/>
  <c r="C715" i="1"/>
  <c r="L660" i="1" l="1"/>
  <c r="O660" i="1" s="1"/>
  <c r="P660" i="1" s="1"/>
  <c r="X660" i="1" s="1"/>
  <c r="B660" i="1" s="1"/>
  <c r="G660" i="1"/>
  <c r="J663" i="1"/>
  <c r="K663" i="1" s="1"/>
  <c r="I664" i="1"/>
  <c r="N663" i="1"/>
  <c r="M663" i="1"/>
  <c r="U662" i="1"/>
  <c r="W662" i="1" s="1"/>
  <c r="E662" i="1"/>
  <c r="D661" i="1"/>
  <c r="F661" i="1" s="1"/>
  <c r="A717" i="1"/>
  <c r="Q716" i="1"/>
  <c r="H716" i="1"/>
  <c r="AA716" i="1"/>
  <c r="Y715" i="1"/>
  <c r="C716" i="1"/>
  <c r="R715" i="1"/>
  <c r="S715" i="1" s="1"/>
  <c r="T747" i="1"/>
  <c r="G661" i="1" l="1"/>
  <c r="L661" i="1"/>
  <c r="O661" i="1" s="1"/>
  <c r="P661" i="1" s="1"/>
  <c r="X661" i="1" s="1"/>
  <c r="B661" i="1" s="1"/>
  <c r="D662" i="1"/>
  <c r="F662" i="1" s="1"/>
  <c r="J664" i="1"/>
  <c r="K664" i="1" s="1"/>
  <c r="M664" i="1"/>
  <c r="I665" i="1"/>
  <c r="N664" i="1"/>
  <c r="E663" i="1"/>
  <c r="U663" i="1"/>
  <c r="W663" i="1" s="1"/>
  <c r="T748" i="1"/>
  <c r="Y716" i="1"/>
  <c r="AA717" i="1"/>
  <c r="R716" i="1"/>
  <c r="S716" i="1" s="1"/>
  <c r="C717" i="1"/>
  <c r="Q717" i="1"/>
  <c r="A718" i="1"/>
  <c r="H717" i="1"/>
  <c r="E664" i="1" l="1"/>
  <c r="U664" i="1"/>
  <c r="W664" i="1" s="1"/>
  <c r="L662" i="1"/>
  <c r="O662" i="1" s="1"/>
  <c r="P662" i="1" s="1"/>
  <c r="X662" i="1" s="1"/>
  <c r="B662" i="1" s="1"/>
  <c r="J665" i="1"/>
  <c r="K665" i="1" s="1"/>
  <c r="I666" i="1"/>
  <c r="M665" i="1"/>
  <c r="N665" i="1"/>
  <c r="G662" i="1"/>
  <c r="D663" i="1"/>
  <c r="F663" i="1" s="1"/>
  <c r="A719" i="1"/>
  <c r="Q718" i="1"/>
  <c r="H718" i="1"/>
  <c r="AA718" i="1"/>
  <c r="C718" i="1"/>
  <c r="Y717" i="1"/>
  <c r="R717" i="1"/>
  <c r="S717" i="1" s="1"/>
  <c r="T749" i="1"/>
  <c r="G663" i="1" l="1"/>
  <c r="L663" i="1"/>
  <c r="O663" i="1" s="1"/>
  <c r="P663" i="1" s="1"/>
  <c r="X663" i="1" s="1"/>
  <c r="B663" i="1" s="1"/>
  <c r="J666" i="1"/>
  <c r="K666" i="1" s="1"/>
  <c r="M666" i="1"/>
  <c r="I667" i="1"/>
  <c r="N666" i="1"/>
  <c r="E665" i="1"/>
  <c r="U665" i="1"/>
  <c r="W665" i="1" s="1"/>
  <c r="D664" i="1"/>
  <c r="F664" i="1" s="1"/>
  <c r="T750" i="1"/>
  <c r="Y718" i="1"/>
  <c r="R718" i="1"/>
  <c r="S718" i="1" s="1"/>
  <c r="AA719" i="1"/>
  <c r="C719" i="1"/>
  <c r="Q719" i="1"/>
  <c r="H719" i="1"/>
  <c r="A720" i="1"/>
  <c r="G664" i="1" l="1"/>
  <c r="L664" i="1"/>
  <c r="O664" i="1" s="1"/>
  <c r="P664" i="1" s="1"/>
  <c r="X664" i="1" s="1"/>
  <c r="D665" i="1"/>
  <c r="F665" i="1" s="1"/>
  <c r="J667" i="1"/>
  <c r="K667" i="1" s="1"/>
  <c r="I668" i="1"/>
  <c r="N667" i="1"/>
  <c r="M667" i="1"/>
  <c r="E666" i="1"/>
  <c r="U666" i="1"/>
  <c r="W666" i="1" s="1"/>
  <c r="Y719" i="1"/>
  <c r="C720" i="1"/>
  <c r="R719" i="1"/>
  <c r="S719" i="1" s="1"/>
  <c r="AA720" i="1"/>
  <c r="Q720" i="1"/>
  <c r="H720" i="1"/>
  <c r="A721" i="1"/>
  <c r="T751" i="1"/>
  <c r="L665" i="1" l="1"/>
  <c r="O665" i="1" s="1"/>
  <c r="P665" i="1" s="1"/>
  <c r="X665" i="1" s="1"/>
  <c r="G665" i="1"/>
  <c r="B664" i="1"/>
  <c r="U667" i="1"/>
  <c r="W667" i="1" s="1"/>
  <c r="E667" i="1"/>
  <c r="M668" i="1"/>
  <c r="J668" i="1"/>
  <c r="K668" i="1" s="1"/>
  <c r="I669" i="1"/>
  <c r="N668" i="1"/>
  <c r="D666" i="1"/>
  <c r="F666" i="1" s="1"/>
  <c r="T752" i="1"/>
  <c r="A722" i="1"/>
  <c r="Q721" i="1"/>
  <c r="H721" i="1"/>
  <c r="Y720" i="1"/>
  <c r="C721" i="1"/>
  <c r="R720" i="1"/>
  <c r="S720" i="1" s="1"/>
  <c r="AA721" i="1"/>
  <c r="B665" i="1" l="1"/>
  <c r="E668" i="1"/>
  <c r="U668" i="1"/>
  <c r="W668" i="1" s="1"/>
  <c r="J669" i="1"/>
  <c r="K669" i="1" s="1"/>
  <c r="N669" i="1"/>
  <c r="I670" i="1"/>
  <c r="M669" i="1"/>
  <c r="G666" i="1"/>
  <c r="D667" i="1"/>
  <c r="F667" i="1" s="1"/>
  <c r="L666" i="1"/>
  <c r="O666" i="1" s="1"/>
  <c r="P666" i="1" s="1"/>
  <c r="X666" i="1" s="1"/>
  <c r="B666" i="1" s="1"/>
  <c r="T753" i="1"/>
  <c r="C722" i="1"/>
  <c r="Y721" i="1"/>
  <c r="R721" i="1"/>
  <c r="S721" i="1" s="1"/>
  <c r="AA722" i="1"/>
  <c r="A723" i="1"/>
  <c r="Q722" i="1"/>
  <c r="H722" i="1"/>
  <c r="M670" i="1" l="1"/>
  <c r="J670" i="1"/>
  <c r="K670" i="1" s="1"/>
  <c r="I671" i="1"/>
  <c r="N670" i="1"/>
  <c r="E669" i="1"/>
  <c r="U669" i="1"/>
  <c r="W669" i="1" s="1"/>
  <c r="G667" i="1"/>
  <c r="L667" i="1"/>
  <c r="O667" i="1" s="1"/>
  <c r="P667" i="1" s="1"/>
  <c r="X667" i="1" s="1"/>
  <c r="B667" i="1" s="1"/>
  <c r="D668" i="1"/>
  <c r="F668" i="1" s="1"/>
  <c r="T754" i="1"/>
  <c r="Y722" i="1"/>
  <c r="R722" i="1"/>
  <c r="S722" i="1" s="1"/>
  <c r="AA723" i="1"/>
  <c r="C723" i="1"/>
  <c r="A724" i="1"/>
  <c r="Q723" i="1"/>
  <c r="H723" i="1"/>
  <c r="L668" i="1" l="1"/>
  <c r="O668" i="1" s="1"/>
  <c r="P668" i="1" s="1"/>
  <c r="X668" i="1" s="1"/>
  <c r="B668" i="1" s="1"/>
  <c r="D669" i="1"/>
  <c r="F669" i="1" s="1"/>
  <c r="G668" i="1"/>
  <c r="M671" i="1"/>
  <c r="J671" i="1"/>
  <c r="K671" i="1" s="1"/>
  <c r="I672" i="1"/>
  <c r="N671" i="1"/>
  <c r="E670" i="1"/>
  <c r="U670" i="1"/>
  <c r="W670" i="1" s="1"/>
  <c r="AA724" i="1"/>
  <c r="C724" i="1"/>
  <c r="Y723" i="1"/>
  <c r="R723" i="1"/>
  <c r="S723" i="1" s="1"/>
  <c r="T755" i="1"/>
  <c r="A725" i="1"/>
  <c r="Q724" i="1"/>
  <c r="H724" i="1"/>
  <c r="L669" i="1" l="1"/>
  <c r="O669" i="1" s="1"/>
  <c r="P669" i="1" s="1"/>
  <c r="X669" i="1" s="1"/>
  <c r="B669" i="1" s="1"/>
  <c r="G669" i="1"/>
  <c r="M672" i="1"/>
  <c r="E671" i="1"/>
  <c r="U671" i="1"/>
  <c r="W671" i="1" s="1"/>
  <c r="D670" i="1"/>
  <c r="F670" i="1" s="1"/>
  <c r="N672" i="1"/>
  <c r="J672" i="1"/>
  <c r="K672" i="1" s="1"/>
  <c r="I673" i="1"/>
  <c r="A726" i="1"/>
  <c r="Q725" i="1"/>
  <c r="H725" i="1"/>
  <c r="Y724" i="1"/>
  <c r="R724" i="1"/>
  <c r="S724" i="1" s="1"/>
  <c r="C725" i="1"/>
  <c r="AA725" i="1"/>
  <c r="T756" i="1"/>
  <c r="L670" i="1" l="1"/>
  <c r="O670" i="1" s="1"/>
  <c r="P670" i="1" s="1"/>
  <c r="X670" i="1" s="1"/>
  <c r="B670" i="1" s="1"/>
  <c r="G670" i="1"/>
  <c r="E672" i="1"/>
  <c r="U672" i="1"/>
  <c r="W672" i="1" s="1"/>
  <c r="M673" i="1"/>
  <c r="J673" i="1"/>
  <c r="K673" i="1" s="1"/>
  <c r="I674" i="1"/>
  <c r="N673" i="1"/>
  <c r="D671" i="1"/>
  <c r="F671" i="1" s="1"/>
  <c r="AA726" i="1"/>
  <c r="Y725" i="1"/>
  <c r="R725" i="1"/>
  <c r="S725" i="1" s="1"/>
  <c r="C726" i="1"/>
  <c r="T757" i="1"/>
  <c r="H726" i="1"/>
  <c r="Q726" i="1"/>
  <c r="A727" i="1"/>
  <c r="G671" i="1" l="1"/>
  <c r="M674" i="1"/>
  <c r="I675" i="1"/>
  <c r="N674" i="1"/>
  <c r="J674" i="1"/>
  <c r="K674" i="1" s="1"/>
  <c r="E673" i="1"/>
  <c r="U673" i="1"/>
  <c r="W673" i="1" s="1"/>
  <c r="L671" i="1"/>
  <c r="O671" i="1" s="1"/>
  <c r="P671" i="1" s="1"/>
  <c r="D672" i="1"/>
  <c r="F672" i="1" s="1"/>
  <c r="A728" i="1"/>
  <c r="Q727" i="1"/>
  <c r="H727" i="1"/>
  <c r="T758" i="1"/>
  <c r="Y726" i="1"/>
  <c r="C727" i="1"/>
  <c r="R726" i="1"/>
  <c r="S726" i="1" s="1"/>
  <c r="AA727" i="1"/>
  <c r="X671" i="1" l="1"/>
  <c r="B671" i="1" s="1"/>
  <c r="E674" i="1"/>
  <c r="U674" i="1"/>
  <c r="W674" i="1" s="1"/>
  <c r="D673" i="1"/>
  <c r="F673" i="1" s="1"/>
  <c r="G672" i="1"/>
  <c r="J675" i="1"/>
  <c r="K675" i="1" s="1"/>
  <c r="I676" i="1"/>
  <c r="N675" i="1"/>
  <c r="M675" i="1"/>
  <c r="L672" i="1"/>
  <c r="O672" i="1" s="1"/>
  <c r="P672" i="1" s="1"/>
  <c r="T759" i="1"/>
  <c r="AA728" i="1"/>
  <c r="C728" i="1"/>
  <c r="Y727" i="1"/>
  <c r="R727" i="1"/>
  <c r="S727" i="1" s="1"/>
  <c r="A729" i="1"/>
  <c r="Q728" i="1"/>
  <c r="H728" i="1"/>
  <c r="L673" i="1" l="1"/>
  <c r="O673" i="1" s="1"/>
  <c r="P673" i="1" s="1"/>
  <c r="X673" i="1" s="1"/>
  <c r="B673" i="1" s="1"/>
  <c r="M676" i="1"/>
  <c r="G673" i="1"/>
  <c r="X672" i="1"/>
  <c r="B672" i="1" s="1"/>
  <c r="D674" i="1"/>
  <c r="F674" i="1" s="1"/>
  <c r="J676" i="1"/>
  <c r="K676" i="1" s="1"/>
  <c r="I677" i="1"/>
  <c r="N676" i="1"/>
  <c r="E675" i="1"/>
  <c r="U675" i="1"/>
  <c r="W675" i="1" s="1"/>
  <c r="Y728" i="1"/>
  <c r="AA729" i="1"/>
  <c r="R728" i="1"/>
  <c r="S728" i="1" s="1"/>
  <c r="C729" i="1"/>
  <c r="T760" i="1"/>
  <c r="A730" i="1"/>
  <c r="Q729" i="1"/>
  <c r="H729" i="1"/>
  <c r="L674" i="1" l="1"/>
  <c r="O674" i="1" s="1"/>
  <c r="P674" i="1" s="1"/>
  <c r="X674" i="1" s="1"/>
  <c r="B674" i="1" s="1"/>
  <c r="G674" i="1"/>
  <c r="U676" i="1"/>
  <c r="W676" i="1" s="1"/>
  <c r="E676" i="1"/>
  <c r="N677" i="1"/>
  <c r="J677" i="1"/>
  <c r="K677" i="1" s="1"/>
  <c r="I678" i="1"/>
  <c r="M677" i="1"/>
  <c r="D675" i="1"/>
  <c r="F675" i="1" s="1"/>
  <c r="A731" i="1"/>
  <c r="Q730" i="1"/>
  <c r="H730" i="1"/>
  <c r="T761" i="1"/>
  <c r="R729" i="1"/>
  <c r="S729" i="1" s="1"/>
  <c r="AA730" i="1"/>
  <c r="C730" i="1"/>
  <c r="Y729" i="1"/>
  <c r="L675" i="1" l="1"/>
  <c r="O675" i="1" s="1"/>
  <c r="P675" i="1" s="1"/>
  <c r="X675" i="1" s="1"/>
  <c r="B675" i="1" s="1"/>
  <c r="N678" i="1"/>
  <c r="J678" i="1"/>
  <c r="K678" i="1" s="1"/>
  <c r="I679" i="1"/>
  <c r="M678" i="1"/>
  <c r="U677" i="1"/>
  <c r="W677" i="1" s="1"/>
  <c r="E677" i="1"/>
  <c r="D676" i="1"/>
  <c r="F676" i="1" s="1"/>
  <c r="G675" i="1"/>
  <c r="AA731" i="1"/>
  <c r="Y730" i="1"/>
  <c r="C731" i="1"/>
  <c r="R730" i="1"/>
  <c r="S730" i="1" s="1"/>
  <c r="T762" i="1"/>
  <c r="Q731" i="1"/>
  <c r="H731" i="1"/>
  <c r="A732" i="1"/>
  <c r="M679" i="1" l="1"/>
  <c r="D677" i="1"/>
  <c r="F677" i="1" s="1"/>
  <c r="N679" i="1"/>
  <c r="J679" i="1"/>
  <c r="K679" i="1" s="1"/>
  <c r="I680" i="1"/>
  <c r="G676" i="1"/>
  <c r="E678" i="1"/>
  <c r="U678" i="1"/>
  <c r="W678" i="1" s="1"/>
  <c r="L676" i="1"/>
  <c r="O676" i="1" s="1"/>
  <c r="P676" i="1" s="1"/>
  <c r="Y731" i="1"/>
  <c r="C732" i="1"/>
  <c r="R731" i="1"/>
  <c r="S731" i="1" s="1"/>
  <c r="AA732" i="1"/>
  <c r="A733" i="1"/>
  <c r="Q732" i="1"/>
  <c r="H732" i="1"/>
  <c r="T763" i="1"/>
  <c r="G677" i="1" l="1"/>
  <c r="D678" i="1"/>
  <c r="F678" i="1" s="1"/>
  <c r="E679" i="1"/>
  <c r="U679" i="1"/>
  <c r="W679" i="1" s="1"/>
  <c r="J680" i="1"/>
  <c r="K680" i="1" s="1"/>
  <c r="I681" i="1"/>
  <c r="X676" i="1"/>
  <c r="B676" i="1" s="1"/>
  <c r="L677" i="1"/>
  <c r="O677" i="1" s="1"/>
  <c r="P677" i="1" s="1"/>
  <c r="X677" i="1" s="1"/>
  <c r="B677" i="1" s="1"/>
  <c r="Y732" i="1"/>
  <c r="AA733" i="1"/>
  <c r="R732" i="1"/>
  <c r="S732" i="1" s="1"/>
  <c r="C733" i="1"/>
  <c r="T764" i="1"/>
  <c r="Q733" i="1"/>
  <c r="H733" i="1"/>
  <c r="A734" i="1"/>
  <c r="L678" i="1" l="1"/>
  <c r="O678" i="1" s="1"/>
  <c r="P678" i="1" s="1"/>
  <c r="X678" i="1" s="1"/>
  <c r="B678" i="1" s="1"/>
  <c r="E680" i="1"/>
  <c r="U680" i="1"/>
  <c r="W680" i="1" s="1"/>
  <c r="J681" i="1"/>
  <c r="K681" i="1" s="1"/>
  <c r="I682" i="1"/>
  <c r="D679" i="1"/>
  <c r="F679" i="1" s="1"/>
  <c r="G678" i="1"/>
  <c r="Q734" i="1"/>
  <c r="H734" i="1"/>
  <c r="A735" i="1"/>
  <c r="T765" i="1"/>
  <c r="R733" i="1"/>
  <c r="S733" i="1" s="1"/>
  <c r="AA734" i="1"/>
  <c r="Y733" i="1"/>
  <c r="C734" i="1"/>
  <c r="L679" i="1" l="1"/>
  <c r="M680" i="1" s="1"/>
  <c r="G679" i="1"/>
  <c r="J682" i="1"/>
  <c r="K682" i="1" s="1"/>
  <c r="I683" i="1"/>
  <c r="E681" i="1"/>
  <c r="U681" i="1"/>
  <c r="W681" i="1" s="1"/>
  <c r="D680" i="1"/>
  <c r="F680" i="1" s="1"/>
  <c r="H735" i="1"/>
  <c r="A736" i="1"/>
  <c r="Q735" i="1"/>
  <c r="T766" i="1"/>
  <c r="Y734" i="1"/>
  <c r="AA735" i="1"/>
  <c r="R734" i="1"/>
  <c r="S734" i="1" s="1"/>
  <c r="C735" i="1"/>
  <c r="O679" i="1" l="1"/>
  <c r="P679" i="1" s="1"/>
  <c r="X679" i="1" s="1"/>
  <c r="B679" i="1" s="1"/>
  <c r="L680" i="1"/>
  <c r="G680" i="1"/>
  <c r="M681" i="1"/>
  <c r="M682" i="1" s="1"/>
  <c r="M683" i="1" s="1"/>
  <c r="N680" i="1"/>
  <c r="N681" i="1" s="1"/>
  <c r="N682" i="1" s="1"/>
  <c r="N683" i="1" s="1"/>
  <c r="D681" i="1"/>
  <c r="F681" i="1" s="1"/>
  <c r="I684" i="1"/>
  <c r="J683" i="1"/>
  <c r="K683" i="1" s="1"/>
  <c r="E682" i="1"/>
  <c r="U682" i="1"/>
  <c r="W682" i="1" s="1"/>
  <c r="Y735" i="1"/>
  <c r="C736" i="1"/>
  <c r="R735" i="1"/>
  <c r="S735" i="1" s="1"/>
  <c r="AA736" i="1"/>
  <c r="T767" i="1"/>
  <c r="A737" i="1"/>
  <c r="H736" i="1"/>
  <c r="Q736" i="1"/>
  <c r="G681" i="1" l="1"/>
  <c r="L681" i="1"/>
  <c r="O681" i="1" s="1"/>
  <c r="P681" i="1" s="1"/>
  <c r="X681" i="1" s="1"/>
  <c r="B681" i="1" s="1"/>
  <c r="J684" i="1"/>
  <c r="K684" i="1" s="1"/>
  <c r="I685" i="1"/>
  <c r="N684" i="1"/>
  <c r="M684" i="1"/>
  <c r="D682" i="1"/>
  <c r="F682" i="1" s="1"/>
  <c r="E683" i="1"/>
  <c r="U683" i="1"/>
  <c r="W683" i="1" s="1"/>
  <c r="O680" i="1"/>
  <c r="P680" i="1" s="1"/>
  <c r="X680" i="1" s="1"/>
  <c r="B680" i="1" s="1"/>
  <c r="Y736" i="1"/>
  <c r="C737" i="1"/>
  <c r="R736" i="1"/>
  <c r="S736" i="1" s="1"/>
  <c r="AA737" i="1"/>
  <c r="T768" i="1"/>
  <c r="Q737" i="1"/>
  <c r="A738" i="1"/>
  <c r="H737" i="1"/>
  <c r="L682" i="1" l="1"/>
  <c r="O682" i="1" s="1"/>
  <c r="P682" i="1" s="1"/>
  <c r="X682" i="1" s="1"/>
  <c r="B682" i="1" s="1"/>
  <c r="G682" i="1"/>
  <c r="D683" i="1"/>
  <c r="F683" i="1" s="1"/>
  <c r="J685" i="1"/>
  <c r="K685" i="1" s="1"/>
  <c r="M685" i="1"/>
  <c r="I686" i="1"/>
  <c r="N685" i="1"/>
  <c r="U684" i="1"/>
  <c r="W684" i="1" s="1"/>
  <c r="E684" i="1"/>
  <c r="H738" i="1"/>
  <c r="Q738" i="1"/>
  <c r="A739" i="1"/>
  <c r="R737" i="1"/>
  <c r="S737" i="1" s="1"/>
  <c r="AA738" i="1"/>
  <c r="C738" i="1"/>
  <c r="Y737" i="1"/>
  <c r="T769" i="1"/>
  <c r="G683" i="1" l="1"/>
  <c r="L683" i="1"/>
  <c r="O683" i="1" s="1"/>
  <c r="P683" i="1" s="1"/>
  <c r="X683" i="1" s="1"/>
  <c r="B683" i="1" s="1"/>
  <c r="U685" i="1"/>
  <c r="W685" i="1" s="1"/>
  <c r="E685" i="1"/>
  <c r="I687" i="1"/>
  <c r="N686" i="1"/>
  <c r="J686" i="1"/>
  <c r="K686" i="1" s="1"/>
  <c r="M686" i="1"/>
  <c r="D684" i="1"/>
  <c r="F684" i="1" s="1"/>
  <c r="T770" i="1"/>
  <c r="H739" i="1"/>
  <c r="A740" i="1"/>
  <c r="Q739" i="1"/>
  <c r="C739" i="1"/>
  <c r="Y738" i="1"/>
  <c r="R738" i="1"/>
  <c r="S738" i="1" s="1"/>
  <c r="AA739" i="1"/>
  <c r="G684" i="1" l="1"/>
  <c r="E686" i="1"/>
  <c r="U686" i="1"/>
  <c r="W686" i="1" s="1"/>
  <c r="M687" i="1"/>
  <c r="I688" i="1"/>
  <c r="N687" i="1"/>
  <c r="J687" i="1"/>
  <c r="K687" i="1" s="1"/>
  <c r="D685" i="1"/>
  <c r="F685" i="1" s="1"/>
  <c r="L684" i="1"/>
  <c r="O684" i="1" s="1"/>
  <c r="P684" i="1" s="1"/>
  <c r="H740" i="1"/>
  <c r="A741" i="1"/>
  <c r="Q740" i="1"/>
  <c r="Y739" i="1"/>
  <c r="R739" i="1"/>
  <c r="S739" i="1" s="1"/>
  <c r="C740" i="1"/>
  <c r="AA740" i="1"/>
  <c r="T771" i="1"/>
  <c r="G685" i="1" l="1"/>
  <c r="J688" i="1"/>
  <c r="K688" i="1" s="1"/>
  <c r="I689" i="1"/>
  <c r="N688" i="1"/>
  <c r="M688" i="1"/>
  <c r="X684" i="1"/>
  <c r="B684" i="1" s="1"/>
  <c r="U687" i="1"/>
  <c r="W687" i="1" s="1"/>
  <c r="E687" i="1"/>
  <c r="L685" i="1"/>
  <c r="O685" i="1" s="1"/>
  <c r="P685" i="1" s="1"/>
  <c r="D686" i="1"/>
  <c r="F686" i="1" s="1"/>
  <c r="R740" i="1"/>
  <c r="S740" i="1" s="1"/>
  <c r="C741" i="1"/>
  <c r="AA741" i="1"/>
  <c r="U741" i="1"/>
  <c r="W741" i="1" s="1"/>
  <c r="A742" i="1"/>
  <c r="Q741" i="1"/>
  <c r="H741" i="1"/>
  <c r="T772" i="1"/>
  <c r="G686" i="1" l="1"/>
  <c r="L686" i="1"/>
  <c r="O686" i="1" s="1"/>
  <c r="P686" i="1" s="1"/>
  <c r="X685" i="1"/>
  <c r="B685" i="1" s="1"/>
  <c r="D687" i="1"/>
  <c r="F687" i="1" s="1"/>
  <c r="M689" i="1"/>
  <c r="I690" i="1"/>
  <c r="J689" i="1"/>
  <c r="K689" i="1" s="1"/>
  <c r="N689" i="1"/>
  <c r="E688" i="1"/>
  <c r="U688" i="1"/>
  <c r="W688" i="1" s="1"/>
  <c r="T773" i="1"/>
  <c r="Y741" i="1"/>
  <c r="AA742" i="1"/>
  <c r="C742" i="1"/>
  <c r="R741" i="1"/>
  <c r="S741" i="1" s="1"/>
  <c r="Q742" i="1"/>
  <c r="H742" i="1"/>
  <c r="A743" i="1"/>
  <c r="L687" i="1" l="1"/>
  <c r="O687" i="1" s="1"/>
  <c r="P687" i="1" s="1"/>
  <c r="X687" i="1" s="1"/>
  <c r="G687" i="1"/>
  <c r="X686" i="1"/>
  <c r="B686" i="1" s="1"/>
  <c r="M690" i="1"/>
  <c r="N690" i="1"/>
  <c r="J690" i="1"/>
  <c r="K690" i="1" s="1"/>
  <c r="I691" i="1"/>
  <c r="D688" i="1"/>
  <c r="F688" i="1" s="1"/>
  <c r="E689" i="1"/>
  <c r="U689" i="1"/>
  <c r="W689" i="1" s="1"/>
  <c r="C743" i="1"/>
  <c r="Y742" i="1"/>
  <c r="R742" i="1"/>
  <c r="S742" i="1" s="1"/>
  <c r="AA743" i="1"/>
  <c r="Q743" i="1"/>
  <c r="H743" i="1"/>
  <c r="A744" i="1"/>
  <c r="T774" i="1"/>
  <c r="G688" i="1" l="1"/>
  <c r="L688" i="1"/>
  <c r="O688" i="1" s="1"/>
  <c r="P688" i="1" s="1"/>
  <c r="X688" i="1" s="1"/>
  <c r="B688" i="1" s="1"/>
  <c r="B687" i="1"/>
  <c r="N691" i="1"/>
  <c r="J691" i="1"/>
  <c r="K691" i="1" s="1"/>
  <c r="I692" i="1"/>
  <c r="M691" i="1"/>
  <c r="E690" i="1"/>
  <c r="U690" i="1"/>
  <c r="W690" i="1" s="1"/>
  <c r="D689" i="1"/>
  <c r="F689" i="1" s="1"/>
  <c r="T775" i="1"/>
  <c r="A745" i="1"/>
  <c r="H744" i="1"/>
  <c r="Q744" i="1"/>
  <c r="Y743" i="1"/>
  <c r="R743" i="1"/>
  <c r="S743" i="1" s="1"/>
  <c r="C744" i="1"/>
  <c r="AA744" i="1"/>
  <c r="M692" i="1" l="1"/>
  <c r="L689" i="1"/>
  <c r="O689" i="1" s="1"/>
  <c r="P689" i="1" s="1"/>
  <c r="X689" i="1" s="1"/>
  <c r="B689" i="1" s="1"/>
  <c r="G689" i="1"/>
  <c r="D690" i="1"/>
  <c r="F690" i="1" s="1"/>
  <c r="J692" i="1"/>
  <c r="K692" i="1" s="1"/>
  <c r="I693" i="1"/>
  <c r="N692" i="1"/>
  <c r="U691" i="1"/>
  <c r="W691" i="1" s="1"/>
  <c r="E691" i="1"/>
  <c r="H745" i="1"/>
  <c r="Q745" i="1"/>
  <c r="A746" i="1"/>
  <c r="T776" i="1"/>
  <c r="R744" i="1"/>
  <c r="S744" i="1" s="1"/>
  <c r="C745" i="1"/>
  <c r="Y744" i="1"/>
  <c r="AA745" i="1"/>
  <c r="L690" i="1" l="1"/>
  <c r="O690" i="1" s="1"/>
  <c r="P690" i="1" s="1"/>
  <c r="X690" i="1" s="1"/>
  <c r="B690" i="1" s="1"/>
  <c r="G690" i="1"/>
  <c r="E692" i="1"/>
  <c r="U692" i="1"/>
  <c r="W692" i="1" s="1"/>
  <c r="M693" i="1"/>
  <c r="I694" i="1"/>
  <c r="N693" i="1"/>
  <c r="J693" i="1"/>
  <c r="K693" i="1" s="1"/>
  <c r="D691" i="1"/>
  <c r="F691" i="1" s="1"/>
  <c r="H746" i="1"/>
  <c r="A747" i="1"/>
  <c r="Q746" i="1"/>
  <c r="Y745" i="1"/>
  <c r="AA746" i="1"/>
  <c r="C746" i="1"/>
  <c r="R745" i="1"/>
  <c r="S745" i="1" s="1"/>
  <c r="T777" i="1"/>
  <c r="L691" i="1" l="1"/>
  <c r="O691" i="1" s="1"/>
  <c r="P691" i="1" s="1"/>
  <c r="X691" i="1" s="1"/>
  <c r="B691" i="1" s="1"/>
  <c r="J694" i="1"/>
  <c r="K694" i="1" s="1"/>
  <c r="I695" i="1"/>
  <c r="N694" i="1"/>
  <c r="M694" i="1"/>
  <c r="E693" i="1"/>
  <c r="U693" i="1"/>
  <c r="W693" i="1" s="1"/>
  <c r="G691" i="1"/>
  <c r="D692" i="1"/>
  <c r="F692" i="1" s="1"/>
  <c r="AA747" i="1"/>
  <c r="Y746" i="1"/>
  <c r="C747" i="1"/>
  <c r="R746" i="1"/>
  <c r="S746" i="1" s="1"/>
  <c r="T778" i="1"/>
  <c r="H747" i="1"/>
  <c r="A748" i="1"/>
  <c r="Q747" i="1"/>
  <c r="M695" i="1" l="1"/>
  <c r="D693" i="1"/>
  <c r="F693" i="1" s="1"/>
  <c r="G692" i="1"/>
  <c r="L692" i="1"/>
  <c r="O692" i="1" s="1"/>
  <c r="P692" i="1" s="1"/>
  <c r="X692" i="1" s="1"/>
  <c r="B692" i="1" s="1"/>
  <c r="I696" i="1"/>
  <c r="J695" i="1"/>
  <c r="K695" i="1" s="1"/>
  <c r="N695" i="1"/>
  <c r="E694" i="1"/>
  <c r="U694" i="1"/>
  <c r="W694" i="1" s="1"/>
  <c r="Q748" i="1"/>
  <c r="H748" i="1"/>
  <c r="A749" i="1"/>
  <c r="Y747" i="1"/>
  <c r="R747" i="1"/>
  <c r="S747" i="1" s="1"/>
  <c r="C748" i="1"/>
  <c r="AA748" i="1"/>
  <c r="T779" i="1"/>
  <c r="G693" i="1" l="1"/>
  <c r="L693" i="1"/>
  <c r="O693" i="1" s="1"/>
  <c r="P693" i="1" s="1"/>
  <c r="X693" i="1" s="1"/>
  <c r="B693" i="1" s="1"/>
  <c r="E695" i="1"/>
  <c r="U695" i="1"/>
  <c r="W695" i="1" s="1"/>
  <c r="J696" i="1"/>
  <c r="K696" i="1" s="1"/>
  <c r="I697" i="1"/>
  <c r="M696" i="1"/>
  <c r="N696" i="1"/>
  <c r="D694" i="1"/>
  <c r="F694" i="1" s="1"/>
  <c r="R748" i="1"/>
  <c r="S748" i="1" s="1"/>
  <c r="AA749" i="1"/>
  <c r="C749" i="1"/>
  <c r="Y748" i="1"/>
  <c r="T780" i="1"/>
  <c r="Q749" i="1"/>
  <c r="H749" i="1"/>
  <c r="A750" i="1"/>
  <c r="M697" i="1" l="1"/>
  <c r="L694" i="1"/>
  <c r="O694" i="1" s="1"/>
  <c r="P694" i="1" s="1"/>
  <c r="X694" i="1" s="1"/>
  <c r="B694" i="1" s="1"/>
  <c r="J697" i="1"/>
  <c r="K697" i="1" s="1"/>
  <c r="I698" i="1"/>
  <c r="N697" i="1"/>
  <c r="E696" i="1"/>
  <c r="U696" i="1"/>
  <c r="W696" i="1" s="1"/>
  <c r="G694" i="1"/>
  <c r="D695" i="1"/>
  <c r="F695" i="1" s="1"/>
  <c r="R749" i="1"/>
  <c r="S749" i="1" s="1"/>
  <c r="AA750" i="1"/>
  <c r="C750" i="1"/>
  <c r="Y749" i="1"/>
  <c r="H750" i="1"/>
  <c r="Q750" i="1"/>
  <c r="A751" i="1"/>
  <c r="T781" i="1"/>
  <c r="L695" i="1" l="1"/>
  <c r="O695" i="1" s="1"/>
  <c r="P695" i="1" s="1"/>
  <c r="X695" i="1" s="1"/>
  <c r="B695" i="1" s="1"/>
  <c r="G695" i="1"/>
  <c r="D696" i="1"/>
  <c r="F696" i="1" s="1"/>
  <c r="J698" i="1"/>
  <c r="K698" i="1" s="1"/>
  <c r="I699" i="1"/>
  <c r="N698" i="1"/>
  <c r="M698" i="1"/>
  <c r="U697" i="1"/>
  <c r="W697" i="1" s="1"/>
  <c r="E697" i="1"/>
  <c r="T782" i="1"/>
  <c r="Q751" i="1"/>
  <c r="H751" i="1"/>
  <c r="A752" i="1"/>
  <c r="Y750" i="1"/>
  <c r="AA751" i="1"/>
  <c r="R750" i="1"/>
  <c r="S750" i="1" s="1"/>
  <c r="C751" i="1"/>
  <c r="G696" i="1" l="1"/>
  <c r="L696" i="1"/>
  <c r="O696" i="1" s="1"/>
  <c r="P696" i="1" s="1"/>
  <c r="X696" i="1" s="1"/>
  <c r="B696" i="1" s="1"/>
  <c r="M699" i="1"/>
  <c r="J699" i="1"/>
  <c r="K699" i="1" s="1"/>
  <c r="N699" i="1"/>
  <c r="I700" i="1"/>
  <c r="E698" i="1"/>
  <c r="U698" i="1"/>
  <c r="W698" i="1" s="1"/>
  <c r="D697" i="1"/>
  <c r="F697" i="1" s="1"/>
  <c r="Y751" i="1"/>
  <c r="R751" i="1"/>
  <c r="S751" i="1" s="1"/>
  <c r="C752" i="1"/>
  <c r="AA752" i="1"/>
  <c r="H752" i="1"/>
  <c r="A753" i="1"/>
  <c r="Q752" i="1"/>
  <c r="T783" i="1"/>
  <c r="L697" i="1" l="1"/>
  <c r="O697" i="1" s="1"/>
  <c r="P697" i="1" s="1"/>
  <c r="X697" i="1" s="1"/>
  <c r="B697" i="1" s="1"/>
  <c r="G697" i="1"/>
  <c r="D698" i="1"/>
  <c r="F698" i="1" s="1"/>
  <c r="J700" i="1"/>
  <c r="K700" i="1" s="1"/>
  <c r="I701" i="1"/>
  <c r="N700" i="1"/>
  <c r="M700" i="1"/>
  <c r="E699" i="1"/>
  <c r="U699" i="1"/>
  <c r="W699" i="1" s="1"/>
  <c r="T784" i="1"/>
  <c r="H753" i="1"/>
  <c r="Q753" i="1"/>
  <c r="A754" i="1"/>
  <c r="Y752" i="1"/>
  <c r="AA753" i="1"/>
  <c r="R752" i="1"/>
  <c r="S752" i="1" s="1"/>
  <c r="C753" i="1"/>
  <c r="M701" i="1" l="1"/>
  <c r="L698" i="1"/>
  <c r="O698" i="1" s="1"/>
  <c r="P698" i="1" s="1"/>
  <c r="X698" i="1" s="1"/>
  <c r="B698" i="1" s="1"/>
  <c r="G698" i="1"/>
  <c r="D699" i="1"/>
  <c r="F699" i="1" s="1"/>
  <c r="J701" i="1"/>
  <c r="K701" i="1" s="1"/>
  <c r="I702" i="1"/>
  <c r="N701" i="1"/>
  <c r="U700" i="1"/>
  <c r="W700" i="1" s="1"/>
  <c r="E700" i="1"/>
  <c r="Q754" i="1"/>
  <c r="H754" i="1"/>
  <c r="A755" i="1"/>
  <c r="T785" i="1"/>
  <c r="R753" i="1"/>
  <c r="S753" i="1" s="1"/>
  <c r="C754" i="1"/>
  <c r="Y753" i="1"/>
  <c r="AA754" i="1"/>
  <c r="L699" i="1" l="1"/>
  <c r="O699" i="1" s="1"/>
  <c r="P699" i="1" s="1"/>
  <c r="X699" i="1" s="1"/>
  <c r="B699" i="1" s="1"/>
  <c r="D700" i="1"/>
  <c r="F700" i="1" s="1"/>
  <c r="I703" i="1"/>
  <c r="J702" i="1"/>
  <c r="K702" i="1" s="1"/>
  <c r="N702" i="1"/>
  <c r="M702" i="1"/>
  <c r="E701" i="1"/>
  <c r="U701" i="1"/>
  <c r="W701" i="1" s="1"/>
  <c r="G699" i="1"/>
  <c r="Y754" i="1"/>
  <c r="AA755" i="1"/>
  <c r="R754" i="1"/>
  <c r="S754" i="1" s="1"/>
  <c r="C755" i="1"/>
  <c r="Q755" i="1"/>
  <c r="H755" i="1"/>
  <c r="A756" i="1"/>
  <c r="T786" i="1"/>
  <c r="M703" i="1" l="1"/>
  <c r="L700" i="1"/>
  <c r="O700" i="1" s="1"/>
  <c r="P700" i="1" s="1"/>
  <c r="X700" i="1" s="1"/>
  <c r="B700" i="1" s="1"/>
  <c r="D701" i="1"/>
  <c r="F701" i="1" s="1"/>
  <c r="E702" i="1"/>
  <c r="U702" i="1"/>
  <c r="W702" i="1" s="1"/>
  <c r="I704" i="1"/>
  <c r="N703" i="1"/>
  <c r="J703" i="1"/>
  <c r="K703" i="1" s="1"/>
  <c r="G700" i="1"/>
  <c r="T787" i="1"/>
  <c r="H756" i="1"/>
  <c r="A757" i="1"/>
  <c r="Q756" i="1"/>
  <c r="Y755" i="1"/>
  <c r="C756" i="1"/>
  <c r="R755" i="1"/>
  <c r="S755" i="1" s="1"/>
  <c r="AA756" i="1"/>
  <c r="L701" i="1" l="1"/>
  <c r="O701" i="1" s="1"/>
  <c r="P701" i="1" s="1"/>
  <c r="X701" i="1" s="1"/>
  <c r="B701" i="1" s="1"/>
  <c r="G701" i="1"/>
  <c r="E703" i="1"/>
  <c r="U703" i="1"/>
  <c r="W703" i="1" s="1"/>
  <c r="M704" i="1"/>
  <c r="J704" i="1"/>
  <c r="K704" i="1" s="1"/>
  <c r="N704" i="1"/>
  <c r="I705" i="1"/>
  <c r="D702" i="1"/>
  <c r="F702" i="1" s="1"/>
  <c r="R756" i="1"/>
  <c r="S756" i="1" s="1"/>
  <c r="AA757" i="1"/>
  <c r="Y756" i="1"/>
  <c r="C757" i="1"/>
  <c r="T788" i="1"/>
  <c r="H757" i="1"/>
  <c r="Q757" i="1"/>
  <c r="A758" i="1"/>
  <c r="L702" i="1" l="1"/>
  <c r="O702" i="1" s="1"/>
  <c r="P702" i="1" s="1"/>
  <c r="X702" i="1" s="1"/>
  <c r="B702" i="1" s="1"/>
  <c r="E704" i="1"/>
  <c r="U704" i="1"/>
  <c r="W704" i="1" s="1"/>
  <c r="M705" i="1"/>
  <c r="I706" i="1"/>
  <c r="N705" i="1"/>
  <c r="J705" i="1"/>
  <c r="K705" i="1" s="1"/>
  <c r="G702" i="1"/>
  <c r="D703" i="1"/>
  <c r="F703" i="1" s="1"/>
  <c r="R757" i="1"/>
  <c r="S757" i="1" s="1"/>
  <c r="AA758" i="1"/>
  <c r="C758" i="1"/>
  <c r="Y757" i="1"/>
  <c r="T789" i="1"/>
  <c r="Q758" i="1"/>
  <c r="H758" i="1"/>
  <c r="A759" i="1"/>
  <c r="E705" i="1" l="1"/>
  <c r="U705" i="1"/>
  <c r="W705" i="1" s="1"/>
  <c r="M706" i="1"/>
  <c r="I707" i="1"/>
  <c r="J706" i="1"/>
  <c r="K706" i="1" s="1"/>
  <c r="N706" i="1"/>
  <c r="G703" i="1"/>
  <c r="L703" i="1"/>
  <c r="O703" i="1" s="1"/>
  <c r="P703" i="1" s="1"/>
  <c r="X703" i="1" s="1"/>
  <c r="B703" i="1" s="1"/>
  <c r="D704" i="1"/>
  <c r="F704" i="1" s="1"/>
  <c r="Y758" i="1"/>
  <c r="AA759" i="1"/>
  <c r="R758" i="1"/>
  <c r="S758" i="1" s="1"/>
  <c r="C759" i="1"/>
  <c r="H759" i="1"/>
  <c r="A760" i="1"/>
  <c r="Q759" i="1"/>
  <c r="T790" i="1"/>
  <c r="G704" i="1" l="1"/>
  <c r="L704" i="1"/>
  <c r="O704" i="1" s="1"/>
  <c r="P704" i="1" s="1"/>
  <c r="X704" i="1" s="1"/>
  <c r="B704" i="1" s="1"/>
  <c r="E706" i="1"/>
  <c r="U706" i="1"/>
  <c r="W706" i="1" s="1"/>
  <c r="M707" i="1"/>
  <c r="N707" i="1"/>
  <c r="I708" i="1"/>
  <c r="J707" i="1"/>
  <c r="K707" i="1" s="1"/>
  <c r="D705" i="1"/>
  <c r="F705" i="1" s="1"/>
  <c r="T791" i="1"/>
  <c r="A761" i="1"/>
  <c r="Q760" i="1"/>
  <c r="H760" i="1"/>
  <c r="Y759" i="1"/>
  <c r="C760" i="1"/>
  <c r="R759" i="1"/>
  <c r="S759" i="1" s="1"/>
  <c r="AA760" i="1"/>
  <c r="L705" i="1" l="1"/>
  <c r="O705" i="1" s="1"/>
  <c r="P705" i="1" s="1"/>
  <c r="X705" i="1" s="1"/>
  <c r="B705" i="1" s="1"/>
  <c r="G705" i="1"/>
  <c r="U707" i="1"/>
  <c r="W707" i="1" s="1"/>
  <c r="E707" i="1"/>
  <c r="N708" i="1"/>
  <c r="J708" i="1"/>
  <c r="K708" i="1" s="1"/>
  <c r="M708" i="1"/>
  <c r="I709" i="1"/>
  <c r="D706" i="1"/>
  <c r="F706" i="1" s="1"/>
  <c r="Q761" i="1"/>
  <c r="H761" i="1"/>
  <c r="A762" i="1"/>
  <c r="T792" i="1"/>
  <c r="Y760" i="1"/>
  <c r="C761" i="1"/>
  <c r="R760" i="1"/>
  <c r="S760" i="1" s="1"/>
  <c r="AA761" i="1"/>
  <c r="U708" i="1" l="1"/>
  <c r="W708" i="1" s="1"/>
  <c r="E708" i="1"/>
  <c r="N709" i="1"/>
  <c r="M709" i="1"/>
  <c r="J709" i="1"/>
  <c r="K709" i="1" s="1"/>
  <c r="I710" i="1"/>
  <c r="G706" i="1"/>
  <c r="D707" i="1"/>
  <c r="F707" i="1" s="1"/>
  <c r="L706" i="1"/>
  <c r="O706" i="1" s="1"/>
  <c r="P706" i="1" s="1"/>
  <c r="T793" i="1"/>
  <c r="R761" i="1"/>
  <c r="S761" i="1" s="1"/>
  <c r="AA762" i="1"/>
  <c r="C762" i="1"/>
  <c r="Y761" i="1"/>
  <c r="Q762" i="1"/>
  <c r="H762" i="1"/>
  <c r="A763" i="1"/>
  <c r="E709" i="1" l="1"/>
  <c r="U709" i="1"/>
  <c r="W709" i="1" s="1"/>
  <c r="M710" i="1"/>
  <c r="X706" i="1"/>
  <c r="B706" i="1" s="1"/>
  <c r="G707" i="1"/>
  <c r="D708" i="1"/>
  <c r="F708" i="1" s="1"/>
  <c r="J710" i="1"/>
  <c r="K710" i="1" s="1"/>
  <c r="I711" i="1"/>
  <c r="N710" i="1"/>
  <c r="L707" i="1"/>
  <c r="O707" i="1" s="1"/>
  <c r="P707" i="1" s="1"/>
  <c r="X707" i="1" s="1"/>
  <c r="B707" i="1" s="1"/>
  <c r="AA763" i="1"/>
  <c r="C763" i="1"/>
  <c r="Y762" i="1"/>
  <c r="R762" i="1"/>
  <c r="S762" i="1" s="1"/>
  <c r="Q763" i="1"/>
  <c r="A764" i="1"/>
  <c r="H763" i="1"/>
  <c r="T794" i="1"/>
  <c r="G708" i="1" l="1"/>
  <c r="M711" i="1"/>
  <c r="I712" i="1"/>
  <c r="J711" i="1"/>
  <c r="K711" i="1" s="1"/>
  <c r="N711" i="1"/>
  <c r="E710" i="1"/>
  <c r="U710" i="1"/>
  <c r="W710" i="1" s="1"/>
  <c r="L708" i="1"/>
  <c r="O708" i="1" s="1"/>
  <c r="P708" i="1" s="1"/>
  <c r="X708" i="1" s="1"/>
  <c r="B708" i="1" s="1"/>
  <c r="D709" i="1"/>
  <c r="F709" i="1" s="1"/>
  <c r="Q764" i="1"/>
  <c r="H764" i="1"/>
  <c r="A765" i="1"/>
  <c r="T795" i="1"/>
  <c r="Y763" i="1"/>
  <c r="AA764" i="1"/>
  <c r="R763" i="1"/>
  <c r="S763" i="1" s="1"/>
  <c r="C764" i="1"/>
  <c r="G709" i="1" l="1"/>
  <c r="L709" i="1"/>
  <c r="O709" i="1" s="1"/>
  <c r="P709" i="1" s="1"/>
  <c r="X709" i="1" s="1"/>
  <c r="B709" i="1" s="1"/>
  <c r="U711" i="1"/>
  <c r="W711" i="1" s="1"/>
  <c r="E711" i="1"/>
  <c r="D710" i="1"/>
  <c r="F710" i="1" s="1"/>
  <c r="I713" i="1"/>
  <c r="J712" i="1"/>
  <c r="K712" i="1" s="1"/>
  <c r="H765" i="1"/>
  <c r="A766" i="1"/>
  <c r="Q765" i="1"/>
  <c r="T796" i="1"/>
  <c r="Y764" i="1"/>
  <c r="C765" i="1"/>
  <c r="AA765" i="1"/>
  <c r="R764" i="1"/>
  <c r="S764" i="1" s="1"/>
  <c r="L710" i="1" l="1"/>
  <c r="O710" i="1" s="1"/>
  <c r="P710" i="1" s="1"/>
  <c r="X710" i="1" s="1"/>
  <c r="B710" i="1" s="1"/>
  <c r="G710" i="1"/>
  <c r="J713" i="1"/>
  <c r="K713" i="1" s="1"/>
  <c r="I714" i="1"/>
  <c r="E712" i="1"/>
  <c r="U712" i="1"/>
  <c r="W712" i="1" s="1"/>
  <c r="D711" i="1"/>
  <c r="F711" i="1" s="1"/>
  <c r="T797" i="1"/>
  <c r="C766" i="1"/>
  <c r="Y765" i="1"/>
  <c r="AA766" i="1"/>
  <c r="R765" i="1"/>
  <c r="S765" i="1" s="1"/>
  <c r="H766" i="1"/>
  <c r="A767" i="1"/>
  <c r="Q766" i="1"/>
  <c r="L711" i="1" l="1"/>
  <c r="O711" i="1" s="1"/>
  <c r="P711" i="1" s="1"/>
  <c r="X711" i="1" s="1"/>
  <c r="B711" i="1" s="1"/>
  <c r="G711" i="1"/>
  <c r="D712" i="1"/>
  <c r="F712" i="1" s="1"/>
  <c r="J714" i="1"/>
  <c r="K714" i="1" s="1"/>
  <c r="I715" i="1"/>
  <c r="E713" i="1"/>
  <c r="U713" i="1"/>
  <c r="W713" i="1" s="1"/>
  <c r="Q767" i="1"/>
  <c r="A768" i="1"/>
  <c r="H767" i="1"/>
  <c r="R766" i="1"/>
  <c r="S766" i="1" s="1"/>
  <c r="AA767" i="1"/>
  <c r="C767" i="1"/>
  <c r="Y766" i="1"/>
  <c r="T798" i="1"/>
  <c r="M712" i="1" l="1"/>
  <c r="N712" i="1" s="1"/>
  <c r="N713" i="1" s="1"/>
  <c r="N714" i="1" s="1"/>
  <c r="N715" i="1" s="1"/>
  <c r="G712" i="1"/>
  <c r="I716" i="1"/>
  <c r="J715" i="1"/>
  <c r="K715" i="1" s="1"/>
  <c r="L712" i="1"/>
  <c r="U714" i="1"/>
  <c r="W714" i="1" s="1"/>
  <c r="E714" i="1"/>
  <c r="D713" i="1"/>
  <c r="F713" i="1" s="1"/>
  <c r="H768" i="1"/>
  <c r="Q768" i="1"/>
  <c r="A769" i="1"/>
  <c r="Y767" i="1"/>
  <c r="R767" i="1"/>
  <c r="S767" i="1" s="1"/>
  <c r="AA768" i="1"/>
  <c r="C768" i="1"/>
  <c r="T799" i="1"/>
  <c r="M713" i="1" l="1"/>
  <c r="M714" i="1" s="1"/>
  <c r="M715" i="1" s="1"/>
  <c r="M716" i="1" s="1"/>
  <c r="N716" i="1"/>
  <c r="G713" i="1"/>
  <c r="L713" i="1"/>
  <c r="O713" i="1" s="1"/>
  <c r="P713" i="1" s="1"/>
  <c r="X713" i="1" s="1"/>
  <c r="B713" i="1" s="1"/>
  <c r="D714" i="1"/>
  <c r="F714" i="1" s="1"/>
  <c r="O712" i="1"/>
  <c r="P712" i="1" s="1"/>
  <c r="X712" i="1" s="1"/>
  <c r="B712" i="1" s="1"/>
  <c r="U715" i="1"/>
  <c r="W715" i="1" s="1"/>
  <c r="E715" i="1"/>
  <c r="J716" i="1"/>
  <c r="K716" i="1" s="1"/>
  <c r="I717" i="1"/>
  <c r="T800" i="1"/>
  <c r="A770" i="1"/>
  <c r="H769" i="1"/>
  <c r="Q769" i="1"/>
  <c r="R768" i="1"/>
  <c r="S768" i="1" s="1"/>
  <c r="AA769" i="1"/>
  <c r="C769" i="1"/>
  <c r="Y768" i="1"/>
  <c r="G714" i="1" l="1"/>
  <c r="L714" i="1"/>
  <c r="O714" i="1" s="1"/>
  <c r="P714" i="1" s="1"/>
  <c r="X714" i="1" s="1"/>
  <c r="B714" i="1" s="1"/>
  <c r="D715" i="1"/>
  <c r="F715" i="1" s="1"/>
  <c r="J717" i="1"/>
  <c r="K717" i="1" s="1"/>
  <c r="I718" i="1"/>
  <c r="M717" i="1"/>
  <c r="E716" i="1"/>
  <c r="U716" i="1"/>
  <c r="W716" i="1" s="1"/>
  <c r="N717" i="1"/>
  <c r="T801" i="1"/>
  <c r="H770" i="1"/>
  <c r="Q770" i="1"/>
  <c r="A771" i="1"/>
  <c r="Y769" i="1"/>
  <c r="R769" i="1"/>
  <c r="S769" i="1" s="1"/>
  <c r="AA770" i="1"/>
  <c r="C770" i="1"/>
  <c r="G715" i="1" l="1"/>
  <c r="L715" i="1"/>
  <c r="O715" i="1" s="1"/>
  <c r="P715" i="1" s="1"/>
  <c r="X715" i="1" s="1"/>
  <c r="B715" i="1" s="1"/>
  <c r="D716" i="1"/>
  <c r="F716" i="1" s="1"/>
  <c r="M718" i="1"/>
  <c r="J718" i="1"/>
  <c r="K718" i="1" s="1"/>
  <c r="I719" i="1"/>
  <c r="N718" i="1"/>
  <c r="E717" i="1"/>
  <c r="U717" i="1"/>
  <c r="W717" i="1" s="1"/>
  <c r="Q771" i="1"/>
  <c r="H771" i="1"/>
  <c r="A772" i="1"/>
  <c r="T802" i="1"/>
  <c r="R770" i="1"/>
  <c r="S770" i="1" s="1"/>
  <c r="AA771" i="1"/>
  <c r="C771" i="1"/>
  <c r="Y770" i="1"/>
  <c r="L716" i="1" l="1"/>
  <c r="O716" i="1" s="1"/>
  <c r="P716" i="1" s="1"/>
  <c r="X716" i="1" s="1"/>
  <c r="B716" i="1" s="1"/>
  <c r="D717" i="1"/>
  <c r="F717" i="1" s="1"/>
  <c r="I720" i="1"/>
  <c r="J719" i="1"/>
  <c r="K719" i="1" s="1"/>
  <c r="N719" i="1"/>
  <c r="E718" i="1"/>
  <c r="U718" i="1"/>
  <c r="W718" i="1" s="1"/>
  <c r="M719" i="1"/>
  <c r="G716" i="1"/>
  <c r="Y771" i="1"/>
  <c r="C772" i="1"/>
  <c r="R771" i="1"/>
  <c r="S771" i="1" s="1"/>
  <c r="AA772" i="1"/>
  <c r="T803" i="1"/>
  <c r="Q772" i="1"/>
  <c r="A773" i="1"/>
  <c r="H772" i="1"/>
  <c r="L717" i="1" l="1"/>
  <c r="O717" i="1" s="1"/>
  <c r="P717" i="1" s="1"/>
  <c r="X717" i="1" s="1"/>
  <c r="B717" i="1" s="1"/>
  <c r="E719" i="1"/>
  <c r="U719" i="1"/>
  <c r="W719" i="1" s="1"/>
  <c r="J720" i="1"/>
  <c r="K720" i="1" s="1"/>
  <c r="M720" i="1"/>
  <c r="I721" i="1"/>
  <c r="N720" i="1"/>
  <c r="D718" i="1"/>
  <c r="F718" i="1" s="1"/>
  <c r="G717" i="1"/>
  <c r="Q773" i="1"/>
  <c r="H773" i="1"/>
  <c r="A774" i="1"/>
  <c r="Y772" i="1"/>
  <c r="AA773" i="1"/>
  <c r="R772" i="1"/>
  <c r="S772" i="1" s="1"/>
  <c r="C773" i="1"/>
  <c r="T804" i="1"/>
  <c r="M721" i="1" l="1"/>
  <c r="L718" i="1"/>
  <c r="O718" i="1" s="1"/>
  <c r="P718" i="1" s="1"/>
  <c r="X718" i="1" s="1"/>
  <c r="B718" i="1" s="1"/>
  <c r="G718" i="1"/>
  <c r="J721" i="1"/>
  <c r="K721" i="1" s="1"/>
  <c r="N721" i="1"/>
  <c r="I722" i="1"/>
  <c r="E720" i="1"/>
  <c r="U720" i="1"/>
  <c r="W720" i="1" s="1"/>
  <c r="D719" i="1"/>
  <c r="F719" i="1" s="1"/>
  <c r="C774" i="1"/>
  <c r="Y773" i="1"/>
  <c r="AA774" i="1"/>
  <c r="R773" i="1"/>
  <c r="S773" i="1" s="1"/>
  <c r="T805" i="1"/>
  <c r="Q774" i="1"/>
  <c r="H774" i="1"/>
  <c r="A775" i="1"/>
  <c r="G719" i="1" l="1"/>
  <c r="L719" i="1"/>
  <c r="O719" i="1" s="1"/>
  <c r="P719" i="1" s="1"/>
  <c r="X719" i="1" s="1"/>
  <c r="B719" i="1" s="1"/>
  <c r="D720" i="1"/>
  <c r="F720" i="1" s="1"/>
  <c r="J722" i="1"/>
  <c r="K722" i="1" s="1"/>
  <c r="N722" i="1"/>
  <c r="I723" i="1"/>
  <c r="M722" i="1"/>
  <c r="E721" i="1"/>
  <c r="U721" i="1"/>
  <c r="W721" i="1" s="1"/>
  <c r="R774" i="1"/>
  <c r="S774" i="1" s="1"/>
  <c r="C775" i="1"/>
  <c r="Y774" i="1"/>
  <c r="AA775" i="1"/>
  <c r="T806" i="1"/>
  <c r="A776" i="1"/>
  <c r="H775" i="1"/>
  <c r="Q775" i="1"/>
  <c r="L720" i="1" l="1"/>
  <c r="O720" i="1" s="1"/>
  <c r="P720" i="1" s="1"/>
  <c r="X720" i="1" s="1"/>
  <c r="B720" i="1" s="1"/>
  <c r="G720" i="1"/>
  <c r="J723" i="1"/>
  <c r="K723" i="1" s="1"/>
  <c r="I724" i="1"/>
  <c r="N723" i="1"/>
  <c r="U722" i="1"/>
  <c r="W722" i="1" s="1"/>
  <c r="E722" i="1"/>
  <c r="D721" i="1"/>
  <c r="F721" i="1" s="1"/>
  <c r="M723" i="1"/>
  <c r="T807" i="1"/>
  <c r="Q776" i="1"/>
  <c r="H776" i="1"/>
  <c r="A777" i="1"/>
  <c r="AA776" i="1"/>
  <c r="Y775" i="1"/>
  <c r="C776" i="1"/>
  <c r="R775" i="1"/>
  <c r="S775" i="1" s="1"/>
  <c r="L721" i="1" l="1"/>
  <c r="O721" i="1" s="1"/>
  <c r="P721" i="1" s="1"/>
  <c r="X721" i="1" s="1"/>
  <c r="B721" i="1" s="1"/>
  <c r="G721" i="1"/>
  <c r="D722" i="1"/>
  <c r="F722" i="1" s="1"/>
  <c r="M724" i="1"/>
  <c r="J724" i="1"/>
  <c r="K724" i="1" s="1"/>
  <c r="I725" i="1"/>
  <c r="N724" i="1"/>
  <c r="E723" i="1"/>
  <c r="U723" i="1"/>
  <c r="W723" i="1" s="1"/>
  <c r="R776" i="1"/>
  <c r="S776" i="1" s="1"/>
  <c r="C777" i="1"/>
  <c r="AA777" i="1"/>
  <c r="Y776" i="1"/>
  <c r="T808" i="1"/>
  <c r="Q777" i="1"/>
  <c r="H777" i="1"/>
  <c r="A778" i="1"/>
  <c r="G722" i="1" l="1"/>
  <c r="L722" i="1"/>
  <c r="O722" i="1" s="1"/>
  <c r="P722" i="1" s="1"/>
  <c r="X722" i="1" s="1"/>
  <c r="B722" i="1" s="1"/>
  <c r="D723" i="1"/>
  <c r="F723" i="1" s="1"/>
  <c r="E724" i="1"/>
  <c r="U724" i="1"/>
  <c r="W724" i="1" s="1"/>
  <c r="M725" i="1"/>
  <c r="I726" i="1"/>
  <c r="J725" i="1"/>
  <c r="K725" i="1" s="1"/>
  <c r="N725" i="1"/>
  <c r="Q778" i="1"/>
  <c r="H778" i="1"/>
  <c r="A779" i="1"/>
  <c r="T809" i="1"/>
  <c r="Y777" i="1"/>
  <c r="C778" i="1"/>
  <c r="R777" i="1"/>
  <c r="S777" i="1" s="1"/>
  <c r="AA778" i="1"/>
  <c r="L723" i="1" l="1"/>
  <c r="O723" i="1" s="1"/>
  <c r="P723" i="1" s="1"/>
  <c r="X723" i="1" s="1"/>
  <c r="B723" i="1" s="1"/>
  <c r="G723" i="1"/>
  <c r="E725" i="1"/>
  <c r="U725" i="1"/>
  <c r="W725" i="1" s="1"/>
  <c r="J726" i="1"/>
  <c r="K726" i="1" s="1"/>
  <c r="I727" i="1"/>
  <c r="N726" i="1"/>
  <c r="M726" i="1"/>
  <c r="D724" i="1"/>
  <c r="F724" i="1" s="1"/>
  <c r="T810" i="1"/>
  <c r="R778" i="1"/>
  <c r="S778" i="1" s="1"/>
  <c r="C779" i="1"/>
  <c r="AA779" i="1"/>
  <c r="Y778" i="1"/>
  <c r="H779" i="1"/>
  <c r="Q779" i="1"/>
  <c r="A780" i="1"/>
  <c r="M727" i="1" l="1"/>
  <c r="L724" i="1"/>
  <c r="O724" i="1" s="1"/>
  <c r="P724" i="1" s="1"/>
  <c r="X724" i="1" s="1"/>
  <c r="B724" i="1" s="1"/>
  <c r="N727" i="1"/>
  <c r="J727" i="1"/>
  <c r="K727" i="1" s="1"/>
  <c r="I728" i="1"/>
  <c r="E726" i="1"/>
  <c r="U726" i="1"/>
  <c r="W726" i="1" s="1"/>
  <c r="G724" i="1"/>
  <c r="D725" i="1"/>
  <c r="F725" i="1" s="1"/>
  <c r="T811" i="1"/>
  <c r="C780" i="1"/>
  <c r="Y779" i="1"/>
  <c r="R779" i="1"/>
  <c r="S779" i="1" s="1"/>
  <c r="AA780" i="1"/>
  <c r="Q780" i="1"/>
  <c r="A781" i="1"/>
  <c r="H780" i="1"/>
  <c r="L725" i="1" l="1"/>
  <c r="O725" i="1" s="1"/>
  <c r="P725" i="1" s="1"/>
  <c r="X725" i="1" s="1"/>
  <c r="B725" i="1" s="1"/>
  <c r="D726" i="1"/>
  <c r="F726" i="1" s="1"/>
  <c r="N728" i="1"/>
  <c r="M728" i="1"/>
  <c r="I729" i="1"/>
  <c r="J728" i="1"/>
  <c r="K728" i="1" s="1"/>
  <c r="U727" i="1"/>
  <c r="W727" i="1" s="1"/>
  <c r="E727" i="1"/>
  <c r="G725" i="1"/>
  <c r="T812" i="1"/>
  <c r="A782" i="1"/>
  <c r="Q781" i="1"/>
  <c r="H781" i="1"/>
  <c r="Y780" i="1"/>
  <c r="C781" i="1"/>
  <c r="R780" i="1"/>
  <c r="S780" i="1" s="1"/>
  <c r="AA781" i="1"/>
  <c r="G726" i="1" l="1"/>
  <c r="L726" i="1"/>
  <c r="O726" i="1" s="1"/>
  <c r="P726" i="1" s="1"/>
  <c r="X726" i="1" s="1"/>
  <c r="B726" i="1" s="1"/>
  <c r="U728" i="1"/>
  <c r="W728" i="1" s="1"/>
  <c r="E728" i="1"/>
  <c r="M729" i="1"/>
  <c r="N729" i="1"/>
  <c r="J729" i="1"/>
  <c r="K729" i="1" s="1"/>
  <c r="I730" i="1"/>
  <c r="D727" i="1"/>
  <c r="F727" i="1" s="1"/>
  <c r="T813" i="1"/>
  <c r="Y781" i="1"/>
  <c r="R781" i="1"/>
  <c r="S781" i="1" s="1"/>
  <c r="C782" i="1"/>
  <c r="AA782" i="1"/>
  <c r="A783" i="1"/>
  <c r="Q782" i="1"/>
  <c r="H782" i="1"/>
  <c r="E729" i="1" l="1"/>
  <c r="U729" i="1"/>
  <c r="W729" i="1" s="1"/>
  <c r="G727" i="1"/>
  <c r="M730" i="1"/>
  <c r="J730" i="1"/>
  <c r="K730" i="1" s="1"/>
  <c r="I731" i="1"/>
  <c r="N730" i="1"/>
  <c r="L727" i="1"/>
  <c r="O727" i="1" s="1"/>
  <c r="P727" i="1" s="1"/>
  <c r="X727" i="1" s="1"/>
  <c r="B727" i="1" s="1"/>
  <c r="D728" i="1"/>
  <c r="F728" i="1" s="1"/>
  <c r="R782" i="1"/>
  <c r="S782" i="1" s="1"/>
  <c r="AA783" i="1"/>
  <c r="C783" i="1"/>
  <c r="Y782" i="1"/>
  <c r="A784" i="1"/>
  <c r="Q783" i="1"/>
  <c r="H783" i="1"/>
  <c r="T814" i="1"/>
  <c r="L728" i="1" l="1"/>
  <c r="O728" i="1" s="1"/>
  <c r="P728" i="1" s="1"/>
  <c r="X728" i="1" s="1"/>
  <c r="G728" i="1"/>
  <c r="M731" i="1"/>
  <c r="J731" i="1"/>
  <c r="K731" i="1" s="1"/>
  <c r="I732" i="1"/>
  <c r="N731" i="1"/>
  <c r="E730" i="1"/>
  <c r="U730" i="1"/>
  <c r="W730" i="1" s="1"/>
  <c r="D729" i="1"/>
  <c r="F729" i="1" s="1"/>
  <c r="H784" i="1"/>
  <c r="Q784" i="1"/>
  <c r="A785" i="1"/>
  <c r="T815" i="1"/>
  <c r="C784" i="1"/>
  <c r="Y783" i="1"/>
  <c r="R783" i="1"/>
  <c r="S783" i="1" s="1"/>
  <c r="AA784" i="1"/>
  <c r="G729" i="1" l="1"/>
  <c r="B728" i="1"/>
  <c r="D730" i="1"/>
  <c r="F730" i="1" s="1"/>
  <c r="J732" i="1"/>
  <c r="K732" i="1" s="1"/>
  <c r="I733" i="1"/>
  <c r="N732" i="1"/>
  <c r="U731" i="1"/>
  <c r="W731" i="1" s="1"/>
  <c r="E731" i="1"/>
  <c r="L729" i="1"/>
  <c r="O729" i="1" s="1"/>
  <c r="P729" i="1" s="1"/>
  <c r="X729" i="1" s="1"/>
  <c r="B729" i="1" s="1"/>
  <c r="M732" i="1"/>
  <c r="T816" i="1"/>
  <c r="Q785" i="1"/>
  <c r="H785" i="1"/>
  <c r="A786" i="1"/>
  <c r="R784" i="1"/>
  <c r="S784" i="1" s="1"/>
  <c r="C785" i="1"/>
  <c r="AA785" i="1"/>
  <c r="Y784" i="1"/>
  <c r="G730" i="1" l="1"/>
  <c r="L730" i="1"/>
  <c r="O730" i="1" s="1"/>
  <c r="P730" i="1" s="1"/>
  <c r="X730" i="1" s="1"/>
  <c r="B730" i="1" s="1"/>
  <c r="D731" i="1"/>
  <c r="F731" i="1" s="1"/>
  <c r="M733" i="1"/>
  <c r="J733" i="1"/>
  <c r="K733" i="1" s="1"/>
  <c r="I734" i="1"/>
  <c r="N733" i="1"/>
  <c r="E732" i="1"/>
  <c r="U732" i="1"/>
  <c r="W732" i="1" s="1"/>
  <c r="Y785" i="1"/>
  <c r="C786" i="1"/>
  <c r="R785" i="1"/>
  <c r="S785" i="1" s="1"/>
  <c r="AA786" i="1"/>
  <c r="Q786" i="1"/>
  <c r="H786" i="1"/>
  <c r="A787" i="1"/>
  <c r="T817" i="1"/>
  <c r="E733" i="1" l="1"/>
  <c r="U733" i="1"/>
  <c r="W733" i="1" s="1"/>
  <c r="M734" i="1"/>
  <c r="D732" i="1"/>
  <c r="F732" i="1" s="1"/>
  <c r="I735" i="1"/>
  <c r="N734" i="1"/>
  <c r="J734" i="1"/>
  <c r="K734" i="1" s="1"/>
  <c r="G731" i="1"/>
  <c r="L731" i="1"/>
  <c r="O731" i="1" s="1"/>
  <c r="P731" i="1" s="1"/>
  <c r="A788" i="1"/>
  <c r="H787" i="1"/>
  <c r="Q787" i="1"/>
  <c r="T818" i="1"/>
  <c r="R786" i="1"/>
  <c r="S786" i="1" s="1"/>
  <c r="AA787" i="1"/>
  <c r="C787" i="1"/>
  <c r="Y786" i="1"/>
  <c r="G732" i="1" l="1"/>
  <c r="L732" i="1"/>
  <c r="O732" i="1" s="1"/>
  <c r="P732" i="1" s="1"/>
  <c r="X731" i="1"/>
  <c r="B731" i="1" s="1"/>
  <c r="M735" i="1"/>
  <c r="J735" i="1"/>
  <c r="K735" i="1" s="1"/>
  <c r="I736" i="1"/>
  <c r="N735" i="1"/>
  <c r="E734" i="1"/>
  <c r="U734" i="1"/>
  <c r="W734" i="1" s="1"/>
  <c r="D733" i="1"/>
  <c r="F733" i="1" s="1"/>
  <c r="T819" i="1"/>
  <c r="A789" i="1"/>
  <c r="Q788" i="1"/>
  <c r="H788" i="1"/>
  <c r="Y787" i="1"/>
  <c r="AA788" i="1"/>
  <c r="R787" i="1"/>
  <c r="S787" i="1" s="1"/>
  <c r="C788" i="1"/>
  <c r="L733" i="1" l="1"/>
  <c r="O733" i="1" s="1"/>
  <c r="P733" i="1" s="1"/>
  <c r="X733" i="1" s="1"/>
  <c r="B733" i="1" s="1"/>
  <c r="D734" i="1"/>
  <c r="F734" i="1" s="1"/>
  <c r="M736" i="1"/>
  <c r="J736" i="1"/>
  <c r="K736" i="1" s="1"/>
  <c r="N736" i="1"/>
  <c r="I737" i="1"/>
  <c r="E735" i="1"/>
  <c r="U735" i="1"/>
  <c r="W735" i="1" s="1"/>
  <c r="G733" i="1"/>
  <c r="X732" i="1"/>
  <c r="B732" i="1" s="1"/>
  <c r="AA789" i="1"/>
  <c r="Y788" i="1"/>
  <c r="R788" i="1"/>
  <c r="S788" i="1" s="1"/>
  <c r="C789" i="1"/>
  <c r="H789" i="1"/>
  <c r="Q789" i="1"/>
  <c r="A790" i="1"/>
  <c r="T820" i="1"/>
  <c r="L734" i="1" l="1"/>
  <c r="O734" i="1" s="1"/>
  <c r="P734" i="1" s="1"/>
  <c r="X734" i="1" s="1"/>
  <c r="B734" i="1" s="1"/>
  <c r="G734" i="1"/>
  <c r="D735" i="1"/>
  <c r="F735" i="1" s="1"/>
  <c r="E736" i="1"/>
  <c r="U736" i="1"/>
  <c r="W736" i="1" s="1"/>
  <c r="M737" i="1"/>
  <c r="N737" i="1"/>
  <c r="J737" i="1"/>
  <c r="K737" i="1" s="1"/>
  <c r="I738" i="1"/>
  <c r="H790" i="1"/>
  <c r="Q790" i="1"/>
  <c r="A791" i="1"/>
  <c r="T821" i="1"/>
  <c r="AA790" i="1"/>
  <c r="Y789" i="1"/>
  <c r="R789" i="1"/>
  <c r="S789" i="1" s="1"/>
  <c r="C790" i="1"/>
  <c r="L735" i="1" l="1"/>
  <c r="O735" i="1" s="1"/>
  <c r="P735" i="1" s="1"/>
  <c r="X735" i="1" s="1"/>
  <c r="B735" i="1" s="1"/>
  <c r="G735" i="1"/>
  <c r="D736" i="1"/>
  <c r="F736" i="1" s="1"/>
  <c r="E737" i="1"/>
  <c r="U737" i="1"/>
  <c r="W737" i="1" s="1"/>
  <c r="M738" i="1"/>
  <c r="J738" i="1"/>
  <c r="K738" i="1" s="1"/>
  <c r="N738" i="1"/>
  <c r="I739" i="1"/>
  <c r="T822" i="1"/>
  <c r="Y790" i="1"/>
  <c r="R790" i="1"/>
  <c r="S790" i="1" s="1"/>
  <c r="AA791" i="1"/>
  <c r="C791" i="1"/>
  <c r="Q791" i="1"/>
  <c r="H791" i="1"/>
  <c r="A792" i="1"/>
  <c r="G736" i="1" l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M739" i="1"/>
  <c r="I740" i="1"/>
  <c r="N739" i="1"/>
  <c r="R791" i="1"/>
  <c r="S791" i="1" s="1"/>
  <c r="AA792" i="1"/>
  <c r="C792" i="1"/>
  <c r="Y791" i="1"/>
  <c r="Q792" i="1"/>
  <c r="H792" i="1"/>
  <c r="A793" i="1"/>
  <c r="T823" i="1"/>
  <c r="G737" i="1" l="1"/>
  <c r="M740" i="1"/>
  <c r="L737" i="1"/>
  <c r="O737" i="1" s="1"/>
  <c r="P737" i="1" s="1"/>
  <c r="X737" i="1" s="1"/>
  <c r="B737" i="1" s="1"/>
  <c r="J740" i="1"/>
  <c r="K740" i="1" s="1"/>
  <c r="I741" i="1"/>
  <c r="N740" i="1"/>
  <c r="E739" i="1"/>
  <c r="U739" i="1"/>
  <c r="W739" i="1" s="1"/>
  <c r="D738" i="1"/>
  <c r="F738" i="1" s="1"/>
  <c r="T824" i="1"/>
  <c r="AA793" i="1"/>
  <c r="Y792" i="1"/>
  <c r="R792" i="1"/>
  <c r="S792" i="1" s="1"/>
  <c r="C793" i="1"/>
  <c r="H793" i="1"/>
  <c r="A794" i="1"/>
  <c r="Q793" i="1"/>
  <c r="L738" i="1" l="1"/>
  <c r="O738" i="1" s="1"/>
  <c r="P738" i="1" s="1"/>
  <c r="X738" i="1" s="1"/>
  <c r="B738" i="1" s="1"/>
  <c r="G738" i="1"/>
  <c r="D739" i="1"/>
  <c r="F739" i="1" s="1"/>
  <c r="I742" i="1"/>
  <c r="J741" i="1"/>
  <c r="K741" i="1" s="1"/>
  <c r="E741" i="1" s="1"/>
  <c r="U740" i="1"/>
  <c r="W740" i="1" s="1"/>
  <c r="E740" i="1"/>
  <c r="H794" i="1"/>
  <c r="Q794" i="1"/>
  <c r="A795" i="1"/>
  <c r="T825" i="1"/>
  <c r="R793" i="1"/>
  <c r="S793" i="1" s="1"/>
  <c r="C794" i="1"/>
  <c r="AA794" i="1"/>
  <c r="Y793" i="1"/>
  <c r="L739" i="1" l="1"/>
  <c r="O739" i="1" s="1"/>
  <c r="P739" i="1" s="1"/>
  <c r="X739" i="1" s="1"/>
  <c r="B739" i="1" s="1"/>
  <c r="G739" i="1"/>
  <c r="J742" i="1"/>
  <c r="K742" i="1" s="1"/>
  <c r="I743" i="1"/>
  <c r="D740" i="1"/>
  <c r="F740" i="1" s="1"/>
  <c r="A796" i="1"/>
  <c r="H795" i="1"/>
  <c r="Q795" i="1"/>
  <c r="Y794" i="1"/>
  <c r="R794" i="1"/>
  <c r="S794" i="1" s="1"/>
  <c r="AA795" i="1"/>
  <c r="C795" i="1"/>
  <c r="T826" i="1"/>
  <c r="L740" i="1" l="1"/>
  <c r="O740" i="1" s="1"/>
  <c r="P740" i="1" s="1"/>
  <c r="G740" i="1"/>
  <c r="J743" i="1"/>
  <c r="K743" i="1" s="1"/>
  <c r="I744" i="1"/>
  <c r="E742" i="1"/>
  <c r="U742" i="1"/>
  <c r="W742" i="1" s="1"/>
  <c r="D741" i="1"/>
  <c r="H796" i="1"/>
  <c r="Q796" i="1"/>
  <c r="A797" i="1"/>
  <c r="R795" i="1"/>
  <c r="S795" i="1" s="1"/>
  <c r="AA796" i="1"/>
  <c r="C796" i="1"/>
  <c r="Y795" i="1"/>
  <c r="T827" i="1"/>
  <c r="M741" i="1" l="1"/>
  <c r="N741" i="1" s="1"/>
  <c r="N742" i="1" s="1"/>
  <c r="N743" i="1" s="1"/>
  <c r="N744" i="1" s="1"/>
  <c r="D742" i="1"/>
  <c r="L742" i="1" s="1"/>
  <c r="I745" i="1"/>
  <c r="J744" i="1"/>
  <c r="K744" i="1" s="1"/>
  <c r="E743" i="1"/>
  <c r="U743" i="1"/>
  <c r="W743" i="1" s="1"/>
  <c r="F741" i="1"/>
  <c r="L741" i="1"/>
  <c r="G741" i="1"/>
  <c r="X740" i="1"/>
  <c r="T828" i="1"/>
  <c r="Q797" i="1"/>
  <c r="H797" i="1"/>
  <c r="A798" i="1"/>
  <c r="AA797" i="1"/>
  <c r="R796" i="1"/>
  <c r="S796" i="1" s="1"/>
  <c r="C797" i="1"/>
  <c r="Y796" i="1"/>
  <c r="Y740" i="1" l="1"/>
  <c r="M742" i="1"/>
  <c r="M743" i="1" s="1"/>
  <c r="M744" i="1" s="1"/>
  <c r="M745" i="1" s="1"/>
  <c r="G742" i="1"/>
  <c r="B740" i="1"/>
  <c r="D743" i="1"/>
  <c r="L743" i="1" s="1"/>
  <c r="O743" i="1" s="1"/>
  <c r="P743" i="1" s="1"/>
  <c r="E744" i="1"/>
  <c r="U744" i="1"/>
  <c r="W744" i="1" s="1"/>
  <c r="N745" i="1"/>
  <c r="J745" i="1"/>
  <c r="K745" i="1" s="1"/>
  <c r="I746" i="1"/>
  <c r="O741" i="1"/>
  <c r="P741" i="1" s="1"/>
  <c r="X741" i="1" s="1"/>
  <c r="B741" i="1" s="1"/>
  <c r="O742" i="1"/>
  <c r="P742" i="1" s="1"/>
  <c r="X742" i="1" s="1"/>
  <c r="B742" i="1" s="1"/>
  <c r="F742" i="1"/>
  <c r="T829" i="1"/>
  <c r="Q798" i="1"/>
  <c r="A799" i="1"/>
  <c r="H798" i="1"/>
  <c r="R797" i="1"/>
  <c r="S797" i="1" s="1"/>
  <c r="C798" i="1"/>
  <c r="AA798" i="1"/>
  <c r="Y797" i="1"/>
  <c r="G743" i="1" l="1"/>
  <c r="E745" i="1"/>
  <c r="U745" i="1"/>
  <c r="W745" i="1" s="1"/>
  <c r="D744" i="1"/>
  <c r="G744" i="1" s="1"/>
  <c r="X743" i="1"/>
  <c r="B743" i="1" s="1"/>
  <c r="F743" i="1"/>
  <c r="J746" i="1"/>
  <c r="K746" i="1" s="1"/>
  <c r="I747" i="1"/>
  <c r="N746" i="1"/>
  <c r="M746" i="1"/>
  <c r="Q799" i="1"/>
  <c r="A800" i="1"/>
  <c r="H799" i="1"/>
  <c r="C799" i="1"/>
  <c r="Y798" i="1"/>
  <c r="R798" i="1"/>
  <c r="S798" i="1" s="1"/>
  <c r="AA799" i="1"/>
  <c r="T830" i="1"/>
  <c r="M747" i="1" l="1"/>
  <c r="L744" i="1"/>
  <c r="O744" i="1" s="1"/>
  <c r="P744" i="1" s="1"/>
  <c r="X744" i="1" s="1"/>
  <c r="B744" i="1" s="1"/>
  <c r="F744" i="1"/>
  <c r="J747" i="1"/>
  <c r="K747" i="1" s="1"/>
  <c r="I748" i="1"/>
  <c r="N747" i="1"/>
  <c r="U746" i="1"/>
  <c r="W746" i="1" s="1"/>
  <c r="E746" i="1"/>
  <c r="D745" i="1"/>
  <c r="Q800" i="1"/>
  <c r="H800" i="1"/>
  <c r="A801" i="1"/>
  <c r="R799" i="1"/>
  <c r="S799" i="1" s="1"/>
  <c r="AA800" i="1"/>
  <c r="C800" i="1"/>
  <c r="Y799" i="1"/>
  <c r="T831" i="1"/>
  <c r="F745" i="1" l="1"/>
  <c r="L745" i="1"/>
  <c r="O745" i="1" s="1"/>
  <c r="P745" i="1" s="1"/>
  <c r="X745" i="1" s="1"/>
  <c r="B745" i="1" s="1"/>
  <c r="N748" i="1"/>
  <c r="M748" i="1"/>
  <c r="J748" i="1"/>
  <c r="K748" i="1" s="1"/>
  <c r="I749" i="1"/>
  <c r="U747" i="1"/>
  <c r="W747" i="1" s="1"/>
  <c r="E747" i="1"/>
  <c r="D746" i="1"/>
  <c r="G745" i="1"/>
  <c r="Q801" i="1"/>
  <c r="H801" i="1"/>
  <c r="A802" i="1"/>
  <c r="AA801" i="1"/>
  <c r="Y800" i="1"/>
  <c r="R800" i="1"/>
  <c r="S800" i="1" s="1"/>
  <c r="C801" i="1"/>
  <c r="T832" i="1"/>
  <c r="F746" i="1" l="1"/>
  <c r="G746" i="1"/>
  <c r="L746" i="1"/>
  <c r="O746" i="1" s="1"/>
  <c r="P746" i="1" s="1"/>
  <c r="X746" i="1" s="1"/>
  <c r="B746" i="1" s="1"/>
  <c r="D747" i="1"/>
  <c r="I750" i="1"/>
  <c r="J749" i="1"/>
  <c r="K749" i="1" s="1"/>
  <c r="N749" i="1"/>
  <c r="U748" i="1"/>
  <c r="W748" i="1" s="1"/>
  <c r="E748" i="1"/>
  <c r="M749" i="1"/>
  <c r="Q802" i="1"/>
  <c r="H802" i="1"/>
  <c r="A803" i="1"/>
  <c r="R801" i="1"/>
  <c r="S801" i="1" s="1"/>
  <c r="AA802" i="1"/>
  <c r="C802" i="1"/>
  <c r="Y801" i="1"/>
  <c r="T833" i="1"/>
  <c r="F747" i="1" l="1"/>
  <c r="L747" i="1"/>
  <c r="O747" i="1" s="1"/>
  <c r="P747" i="1" s="1"/>
  <c r="X747" i="1" s="1"/>
  <c r="B747" i="1" s="1"/>
  <c r="G747" i="1"/>
  <c r="D748" i="1"/>
  <c r="E749" i="1"/>
  <c r="U749" i="1"/>
  <c r="W749" i="1" s="1"/>
  <c r="M750" i="1"/>
  <c r="I751" i="1"/>
  <c r="J750" i="1"/>
  <c r="K750" i="1" s="1"/>
  <c r="N750" i="1"/>
  <c r="H803" i="1"/>
  <c r="A804" i="1"/>
  <c r="Q803" i="1"/>
  <c r="T834" i="1"/>
  <c r="C803" i="1"/>
  <c r="Y802" i="1"/>
  <c r="R802" i="1"/>
  <c r="S802" i="1" s="1"/>
  <c r="AA803" i="1"/>
  <c r="F748" i="1" l="1"/>
  <c r="G748" i="1"/>
  <c r="L748" i="1"/>
  <c r="O748" i="1" s="1"/>
  <c r="P748" i="1" s="1"/>
  <c r="X748" i="1" s="1"/>
  <c r="U750" i="1"/>
  <c r="W750" i="1" s="1"/>
  <c r="E750" i="1"/>
  <c r="I752" i="1"/>
  <c r="N751" i="1"/>
  <c r="J751" i="1"/>
  <c r="K751" i="1" s="1"/>
  <c r="M751" i="1"/>
  <c r="D749" i="1"/>
  <c r="H804" i="1"/>
  <c r="A805" i="1"/>
  <c r="Q804" i="1"/>
  <c r="T835" i="1"/>
  <c r="R803" i="1"/>
  <c r="S803" i="1" s="1"/>
  <c r="AA804" i="1"/>
  <c r="C804" i="1"/>
  <c r="Y803" i="1"/>
  <c r="F749" i="1" l="1"/>
  <c r="G749" i="1"/>
  <c r="B748" i="1"/>
  <c r="E751" i="1"/>
  <c r="U751" i="1"/>
  <c r="W751" i="1" s="1"/>
  <c r="M752" i="1"/>
  <c r="J752" i="1"/>
  <c r="K752" i="1" s="1"/>
  <c r="I753" i="1"/>
  <c r="N752" i="1"/>
  <c r="D750" i="1"/>
  <c r="L749" i="1"/>
  <c r="O749" i="1" s="1"/>
  <c r="P749" i="1" s="1"/>
  <c r="X749" i="1" s="1"/>
  <c r="B749" i="1" s="1"/>
  <c r="T836" i="1"/>
  <c r="R804" i="1"/>
  <c r="S804" i="1" s="1"/>
  <c r="AA805" i="1"/>
  <c r="C805" i="1"/>
  <c r="Y804" i="1"/>
  <c r="A806" i="1"/>
  <c r="H805" i="1"/>
  <c r="Q805" i="1"/>
  <c r="F750" i="1" l="1"/>
  <c r="G750" i="1"/>
  <c r="L750" i="1"/>
  <c r="O750" i="1" s="1"/>
  <c r="P750" i="1" s="1"/>
  <c r="X750" i="1" s="1"/>
  <c r="B750" i="1" s="1"/>
  <c r="E752" i="1"/>
  <c r="U752" i="1"/>
  <c r="W752" i="1" s="1"/>
  <c r="J753" i="1"/>
  <c r="K753" i="1" s="1"/>
  <c r="I754" i="1"/>
  <c r="N753" i="1"/>
  <c r="M753" i="1"/>
  <c r="D751" i="1"/>
  <c r="T837" i="1"/>
  <c r="R805" i="1"/>
  <c r="S805" i="1" s="1"/>
  <c r="AA806" i="1"/>
  <c r="Y805" i="1"/>
  <c r="C806" i="1"/>
  <c r="Q806" i="1"/>
  <c r="H806" i="1"/>
  <c r="A807" i="1"/>
  <c r="F751" i="1" l="1"/>
  <c r="M754" i="1"/>
  <c r="L751" i="1"/>
  <c r="O751" i="1" s="1"/>
  <c r="P751" i="1" s="1"/>
  <c r="X751" i="1" s="1"/>
  <c r="B751" i="1" s="1"/>
  <c r="G751" i="1"/>
  <c r="N754" i="1"/>
  <c r="I755" i="1"/>
  <c r="J754" i="1"/>
  <c r="K754" i="1" s="1"/>
  <c r="E753" i="1"/>
  <c r="U753" i="1"/>
  <c r="W753" i="1" s="1"/>
  <c r="D752" i="1"/>
  <c r="Y806" i="1"/>
  <c r="C807" i="1"/>
  <c r="R806" i="1"/>
  <c r="S806" i="1" s="1"/>
  <c r="AA807" i="1"/>
  <c r="T838" i="1"/>
  <c r="A808" i="1"/>
  <c r="H807" i="1"/>
  <c r="Q807" i="1"/>
  <c r="F752" i="1" l="1"/>
  <c r="G752" i="1"/>
  <c r="L752" i="1"/>
  <c r="O752" i="1" s="1"/>
  <c r="P752" i="1" s="1"/>
  <c r="X752" i="1" s="1"/>
  <c r="B752" i="1" s="1"/>
  <c r="D753" i="1"/>
  <c r="E754" i="1"/>
  <c r="U754" i="1"/>
  <c r="W754" i="1" s="1"/>
  <c r="J755" i="1"/>
  <c r="K755" i="1" s="1"/>
  <c r="I756" i="1"/>
  <c r="N755" i="1"/>
  <c r="M755" i="1"/>
  <c r="T839" i="1"/>
  <c r="A809" i="1"/>
  <c r="Q808" i="1"/>
  <c r="H808" i="1"/>
  <c r="R807" i="1"/>
  <c r="S807" i="1" s="1"/>
  <c r="C808" i="1"/>
  <c r="AA808" i="1"/>
  <c r="Y807" i="1"/>
  <c r="F753" i="1" l="1"/>
  <c r="L753" i="1"/>
  <c r="O753" i="1" s="1"/>
  <c r="P753" i="1" s="1"/>
  <c r="X753" i="1" s="1"/>
  <c r="B753" i="1" s="1"/>
  <c r="G753" i="1"/>
  <c r="J756" i="1"/>
  <c r="K756" i="1" s="1"/>
  <c r="I757" i="1"/>
  <c r="N756" i="1"/>
  <c r="D754" i="1"/>
  <c r="E755" i="1"/>
  <c r="U755" i="1"/>
  <c r="W755" i="1" s="1"/>
  <c r="M756" i="1"/>
  <c r="T840" i="1"/>
  <c r="C809" i="1"/>
  <c r="Y808" i="1"/>
  <c r="R808" i="1"/>
  <c r="S808" i="1" s="1"/>
  <c r="AA809" i="1"/>
  <c r="H809" i="1"/>
  <c r="Q809" i="1"/>
  <c r="A810" i="1"/>
  <c r="F754" i="1" l="1"/>
  <c r="D755" i="1"/>
  <c r="G754" i="1"/>
  <c r="L754" i="1"/>
  <c r="O754" i="1" s="1"/>
  <c r="P754" i="1" s="1"/>
  <c r="M757" i="1"/>
  <c r="N757" i="1"/>
  <c r="J757" i="1"/>
  <c r="K757" i="1" s="1"/>
  <c r="I758" i="1"/>
  <c r="U756" i="1"/>
  <c r="W756" i="1" s="1"/>
  <c r="E756" i="1"/>
  <c r="T841" i="1"/>
  <c r="R809" i="1"/>
  <c r="S809" i="1" s="1"/>
  <c r="AA810" i="1"/>
  <c r="C810" i="1"/>
  <c r="Y809" i="1"/>
  <c r="H810" i="1"/>
  <c r="A811" i="1"/>
  <c r="Q810" i="1"/>
  <c r="F755" i="1" l="1"/>
  <c r="M758" i="1"/>
  <c r="L755" i="1"/>
  <c r="O755" i="1" s="1"/>
  <c r="P755" i="1" s="1"/>
  <c r="X755" i="1" s="1"/>
  <c r="B755" i="1" s="1"/>
  <c r="G755" i="1"/>
  <c r="E757" i="1"/>
  <c r="U757" i="1"/>
  <c r="W757" i="1" s="1"/>
  <c r="X754" i="1"/>
  <c r="B754" i="1" s="1"/>
  <c r="D756" i="1"/>
  <c r="J758" i="1"/>
  <c r="K758" i="1" s="1"/>
  <c r="I759" i="1"/>
  <c r="N758" i="1"/>
  <c r="T842" i="1"/>
  <c r="AA811" i="1"/>
  <c r="Y810" i="1"/>
  <c r="C811" i="1"/>
  <c r="R810" i="1"/>
  <c r="S810" i="1" s="1"/>
  <c r="H811" i="1"/>
  <c r="Q811" i="1"/>
  <c r="A812" i="1"/>
  <c r="F756" i="1" l="1"/>
  <c r="L756" i="1"/>
  <c r="O756" i="1" s="1"/>
  <c r="P756" i="1" s="1"/>
  <c r="X756" i="1" s="1"/>
  <c r="B756" i="1" s="1"/>
  <c r="G756" i="1"/>
  <c r="E758" i="1"/>
  <c r="U758" i="1"/>
  <c r="W758" i="1" s="1"/>
  <c r="J759" i="1"/>
  <c r="K759" i="1" s="1"/>
  <c r="I760" i="1"/>
  <c r="N759" i="1"/>
  <c r="M759" i="1"/>
  <c r="D757" i="1"/>
  <c r="R811" i="1"/>
  <c r="S811" i="1" s="1"/>
  <c r="C812" i="1"/>
  <c r="Y811" i="1"/>
  <c r="AA812" i="1"/>
  <c r="T843" i="1"/>
  <c r="Q812" i="1"/>
  <c r="H812" i="1"/>
  <c r="A813" i="1"/>
  <c r="F757" i="1" l="1"/>
  <c r="M760" i="1"/>
  <c r="L757" i="1"/>
  <c r="O757" i="1" s="1"/>
  <c r="P757" i="1" s="1"/>
  <c r="X757" i="1" s="1"/>
  <c r="B757" i="1" s="1"/>
  <c r="G757" i="1"/>
  <c r="I761" i="1"/>
  <c r="J760" i="1"/>
  <c r="K760" i="1" s="1"/>
  <c r="N760" i="1"/>
  <c r="E759" i="1"/>
  <c r="U759" i="1"/>
  <c r="W759" i="1" s="1"/>
  <c r="D758" i="1"/>
  <c r="AA813" i="1"/>
  <c r="Y812" i="1"/>
  <c r="R812" i="1"/>
  <c r="S812" i="1" s="1"/>
  <c r="C813" i="1"/>
  <c r="Q813" i="1"/>
  <c r="H813" i="1"/>
  <c r="A814" i="1"/>
  <c r="T844" i="1"/>
  <c r="F758" i="1" l="1"/>
  <c r="G758" i="1"/>
  <c r="L758" i="1"/>
  <c r="O758" i="1" s="1"/>
  <c r="P758" i="1" s="1"/>
  <c r="X758" i="1" s="1"/>
  <c r="B758" i="1" s="1"/>
  <c r="D759" i="1"/>
  <c r="E760" i="1"/>
  <c r="U760" i="1"/>
  <c r="W760" i="1" s="1"/>
  <c r="I762" i="1"/>
  <c r="M761" i="1"/>
  <c r="J761" i="1"/>
  <c r="K761" i="1" s="1"/>
  <c r="N761" i="1"/>
  <c r="A815" i="1"/>
  <c r="Q814" i="1"/>
  <c r="H814" i="1"/>
  <c r="C814" i="1"/>
  <c r="Y813" i="1"/>
  <c r="AA814" i="1"/>
  <c r="R813" i="1"/>
  <c r="S813" i="1" s="1"/>
  <c r="T845" i="1"/>
  <c r="F759" i="1" l="1"/>
  <c r="G759" i="1"/>
  <c r="M762" i="1"/>
  <c r="L759" i="1"/>
  <c r="O759" i="1" s="1"/>
  <c r="P759" i="1" s="1"/>
  <c r="X759" i="1" s="1"/>
  <c r="B759" i="1" s="1"/>
  <c r="E761" i="1"/>
  <c r="U761" i="1"/>
  <c r="W761" i="1" s="1"/>
  <c r="J762" i="1"/>
  <c r="K762" i="1" s="1"/>
  <c r="I763" i="1"/>
  <c r="N762" i="1"/>
  <c r="D760" i="1"/>
  <c r="H815" i="1"/>
  <c r="A816" i="1"/>
  <c r="Q815" i="1"/>
  <c r="T846" i="1"/>
  <c r="Y814" i="1"/>
  <c r="AA815" i="1"/>
  <c r="R814" i="1"/>
  <c r="S814" i="1" s="1"/>
  <c r="C815" i="1"/>
  <c r="F760" i="1" l="1"/>
  <c r="G760" i="1"/>
  <c r="L760" i="1"/>
  <c r="O760" i="1" s="1"/>
  <c r="P760" i="1" s="1"/>
  <c r="X760" i="1" s="1"/>
  <c r="B760" i="1" s="1"/>
  <c r="J763" i="1"/>
  <c r="K763" i="1" s="1"/>
  <c r="I764" i="1"/>
  <c r="N763" i="1"/>
  <c r="M763" i="1"/>
  <c r="E762" i="1"/>
  <c r="U762" i="1"/>
  <c r="W762" i="1" s="1"/>
  <c r="D761" i="1"/>
  <c r="H816" i="1"/>
  <c r="A817" i="1"/>
  <c r="Q816" i="1"/>
  <c r="T847" i="1"/>
  <c r="Y815" i="1"/>
  <c r="AA816" i="1"/>
  <c r="C816" i="1"/>
  <c r="R815" i="1"/>
  <c r="S815" i="1" s="1"/>
  <c r="M764" i="1" l="1"/>
  <c r="F761" i="1"/>
  <c r="G761" i="1"/>
  <c r="L761" i="1"/>
  <c r="O761" i="1" s="1"/>
  <c r="P761" i="1" s="1"/>
  <c r="X761" i="1" s="1"/>
  <c r="B761" i="1" s="1"/>
  <c r="D762" i="1"/>
  <c r="J764" i="1"/>
  <c r="K764" i="1" s="1"/>
  <c r="I765" i="1"/>
  <c r="N764" i="1"/>
  <c r="E763" i="1"/>
  <c r="U763" i="1"/>
  <c r="W763" i="1" s="1"/>
  <c r="H817" i="1"/>
  <c r="Q817" i="1"/>
  <c r="A818" i="1"/>
  <c r="T848" i="1"/>
  <c r="Y816" i="1"/>
  <c r="R816" i="1"/>
  <c r="S816" i="1" s="1"/>
  <c r="C817" i="1"/>
  <c r="AA817" i="1"/>
  <c r="F762" i="1" l="1"/>
  <c r="G762" i="1"/>
  <c r="L762" i="1"/>
  <c r="O762" i="1" s="1"/>
  <c r="P762" i="1" s="1"/>
  <c r="X762" i="1" s="1"/>
  <c r="B762" i="1" s="1"/>
  <c r="E764" i="1"/>
  <c r="U764" i="1"/>
  <c r="W764" i="1" s="1"/>
  <c r="D763" i="1"/>
  <c r="J765" i="1"/>
  <c r="K765" i="1" s="1"/>
  <c r="N765" i="1"/>
  <c r="M765" i="1"/>
  <c r="I766" i="1"/>
  <c r="T849" i="1"/>
  <c r="H818" i="1"/>
  <c r="A819" i="1"/>
  <c r="Q818" i="1"/>
  <c r="AA818" i="1"/>
  <c r="Y817" i="1"/>
  <c r="C818" i="1"/>
  <c r="R817" i="1"/>
  <c r="S817" i="1" s="1"/>
  <c r="F763" i="1" l="1"/>
  <c r="M766" i="1"/>
  <c r="G763" i="1"/>
  <c r="L763" i="1"/>
  <c r="O763" i="1" s="1"/>
  <c r="P763" i="1" s="1"/>
  <c r="X763" i="1" s="1"/>
  <c r="B763" i="1" s="1"/>
  <c r="E765" i="1"/>
  <c r="U765" i="1"/>
  <c r="W765" i="1" s="1"/>
  <c r="J766" i="1"/>
  <c r="K766" i="1" s="1"/>
  <c r="N766" i="1"/>
  <c r="I767" i="1"/>
  <c r="D764" i="1"/>
  <c r="Y818" i="1"/>
  <c r="R818" i="1"/>
  <c r="S818" i="1" s="1"/>
  <c r="AA819" i="1"/>
  <c r="C819" i="1"/>
  <c r="T850" i="1"/>
  <c r="A820" i="1"/>
  <c r="H819" i="1"/>
  <c r="Q819" i="1"/>
  <c r="F764" i="1" l="1"/>
  <c r="G764" i="1"/>
  <c r="L764" i="1"/>
  <c r="O764" i="1" s="1"/>
  <c r="P764" i="1" s="1"/>
  <c r="X764" i="1" s="1"/>
  <c r="B764" i="1" s="1"/>
  <c r="I768" i="1"/>
  <c r="N767" i="1"/>
  <c r="M767" i="1"/>
  <c r="J767" i="1"/>
  <c r="K767" i="1" s="1"/>
  <c r="U766" i="1"/>
  <c r="W766" i="1" s="1"/>
  <c r="E766" i="1"/>
  <c r="D765" i="1"/>
  <c r="Q820" i="1"/>
  <c r="H820" i="1"/>
  <c r="A821" i="1"/>
  <c r="T851" i="1"/>
  <c r="Y819" i="1"/>
  <c r="AA820" i="1"/>
  <c r="C820" i="1"/>
  <c r="R819" i="1"/>
  <c r="S819" i="1" s="1"/>
  <c r="F765" i="1" l="1"/>
  <c r="G765" i="1"/>
  <c r="E767" i="1"/>
  <c r="U767" i="1"/>
  <c r="W767" i="1" s="1"/>
  <c r="D766" i="1"/>
  <c r="L765" i="1"/>
  <c r="O765" i="1" s="1"/>
  <c r="P765" i="1" s="1"/>
  <c r="N768" i="1"/>
  <c r="M768" i="1"/>
  <c r="I769" i="1"/>
  <c r="J768" i="1"/>
  <c r="K768" i="1" s="1"/>
  <c r="Q821" i="1"/>
  <c r="A822" i="1"/>
  <c r="H821" i="1"/>
  <c r="T852" i="1"/>
  <c r="R820" i="1"/>
  <c r="S820" i="1" s="1"/>
  <c r="Y820" i="1"/>
  <c r="C821" i="1"/>
  <c r="AA821" i="1"/>
  <c r="F766" i="1" l="1"/>
  <c r="L766" i="1"/>
  <c r="O766" i="1" s="1"/>
  <c r="P766" i="1" s="1"/>
  <c r="X766" i="1" s="1"/>
  <c r="B766" i="1" s="1"/>
  <c r="G766" i="1"/>
  <c r="X765" i="1"/>
  <c r="B765" i="1" s="1"/>
  <c r="U768" i="1"/>
  <c r="W768" i="1" s="1"/>
  <c r="E768" i="1"/>
  <c r="J769" i="1"/>
  <c r="K769" i="1" s="1"/>
  <c r="M769" i="1"/>
  <c r="I770" i="1"/>
  <c r="N769" i="1"/>
  <c r="D767" i="1"/>
  <c r="Q822" i="1"/>
  <c r="H822" i="1"/>
  <c r="A823" i="1"/>
  <c r="C822" i="1"/>
  <c r="Y821" i="1"/>
  <c r="R821" i="1"/>
  <c r="S821" i="1" s="1"/>
  <c r="AA822" i="1"/>
  <c r="T853" i="1"/>
  <c r="F767" i="1" l="1"/>
  <c r="G767" i="1"/>
  <c r="L767" i="1"/>
  <c r="O767" i="1" s="1"/>
  <c r="P767" i="1" s="1"/>
  <c r="X767" i="1" s="1"/>
  <c r="B767" i="1" s="1"/>
  <c r="D768" i="1"/>
  <c r="E769" i="1"/>
  <c r="U769" i="1"/>
  <c r="W769" i="1" s="1"/>
  <c r="M770" i="1"/>
  <c r="I771" i="1"/>
  <c r="N770" i="1"/>
  <c r="J770" i="1"/>
  <c r="K770" i="1" s="1"/>
  <c r="Y822" i="1"/>
  <c r="R822" i="1"/>
  <c r="S822" i="1" s="1"/>
  <c r="AA823" i="1"/>
  <c r="C823" i="1"/>
  <c r="T854" i="1"/>
  <c r="Q823" i="1"/>
  <c r="A824" i="1"/>
  <c r="H823" i="1"/>
  <c r="F768" i="1" l="1"/>
  <c r="L768" i="1"/>
  <c r="O768" i="1" s="1"/>
  <c r="P768" i="1" s="1"/>
  <c r="X768" i="1" s="1"/>
  <c r="B768" i="1" s="1"/>
  <c r="G768" i="1"/>
  <c r="J771" i="1"/>
  <c r="K771" i="1" s="1"/>
  <c r="I772" i="1"/>
  <c r="N771" i="1"/>
  <c r="M771" i="1"/>
  <c r="D769" i="1"/>
  <c r="E770" i="1"/>
  <c r="U770" i="1"/>
  <c r="W770" i="1" s="1"/>
  <c r="Q824" i="1"/>
  <c r="H824" i="1"/>
  <c r="A825" i="1"/>
  <c r="T855" i="1"/>
  <c r="AA824" i="1"/>
  <c r="C824" i="1"/>
  <c r="Y823" i="1"/>
  <c r="R823" i="1"/>
  <c r="S823" i="1" s="1"/>
  <c r="F769" i="1" l="1"/>
  <c r="D770" i="1"/>
  <c r="G769" i="1"/>
  <c r="L769" i="1"/>
  <c r="O769" i="1" s="1"/>
  <c r="P769" i="1" s="1"/>
  <c r="X769" i="1" s="1"/>
  <c r="B769" i="1" s="1"/>
  <c r="N772" i="1"/>
  <c r="J772" i="1"/>
  <c r="K772" i="1" s="1"/>
  <c r="I773" i="1"/>
  <c r="M772" i="1"/>
  <c r="E771" i="1"/>
  <c r="U771" i="1"/>
  <c r="W771" i="1" s="1"/>
  <c r="T856" i="1"/>
  <c r="C825" i="1"/>
  <c r="Y824" i="1"/>
  <c r="AA825" i="1"/>
  <c r="R824" i="1"/>
  <c r="S824" i="1" s="1"/>
  <c r="Q825" i="1"/>
  <c r="H825" i="1"/>
  <c r="A826" i="1"/>
  <c r="F770" i="1" l="1"/>
  <c r="G770" i="1"/>
  <c r="L770" i="1"/>
  <c r="O770" i="1" s="1"/>
  <c r="P770" i="1" s="1"/>
  <c r="X770" i="1" s="1"/>
  <c r="B770" i="1" s="1"/>
  <c r="J773" i="1"/>
  <c r="K773" i="1" s="1"/>
  <c r="I774" i="1"/>
  <c r="N773" i="1"/>
  <c r="M773" i="1"/>
  <c r="E772" i="1"/>
  <c r="U772" i="1"/>
  <c r="W772" i="1" s="1"/>
  <c r="D771" i="1"/>
  <c r="T857" i="1"/>
  <c r="R825" i="1"/>
  <c r="S825" i="1" s="1"/>
  <c r="C826" i="1"/>
  <c r="Y825" i="1"/>
  <c r="AA826" i="1"/>
  <c r="Q826" i="1"/>
  <c r="A827" i="1"/>
  <c r="H826" i="1"/>
  <c r="F771" i="1" l="1"/>
  <c r="M774" i="1"/>
  <c r="L771" i="1"/>
  <c r="O771" i="1" s="1"/>
  <c r="P771" i="1" s="1"/>
  <c r="X771" i="1" s="1"/>
  <c r="B771" i="1" s="1"/>
  <c r="G771" i="1"/>
  <c r="D772" i="1"/>
  <c r="N774" i="1"/>
  <c r="J774" i="1"/>
  <c r="K774" i="1" s="1"/>
  <c r="I775" i="1"/>
  <c r="E773" i="1"/>
  <c r="U773" i="1"/>
  <c r="W773" i="1" s="1"/>
  <c r="A828" i="1"/>
  <c r="Q827" i="1"/>
  <c r="H827" i="1"/>
  <c r="Y826" i="1"/>
  <c r="R826" i="1"/>
  <c r="S826" i="1" s="1"/>
  <c r="AA827" i="1"/>
  <c r="C827" i="1"/>
  <c r="T858" i="1"/>
  <c r="F772" i="1" l="1"/>
  <c r="L772" i="1"/>
  <c r="O772" i="1" s="1"/>
  <c r="P772" i="1" s="1"/>
  <c r="X772" i="1" s="1"/>
  <c r="B772" i="1" s="1"/>
  <c r="G772" i="1"/>
  <c r="E774" i="1"/>
  <c r="U774" i="1"/>
  <c r="W774" i="1" s="1"/>
  <c r="D773" i="1"/>
  <c r="J775" i="1"/>
  <c r="K775" i="1" s="1"/>
  <c r="I776" i="1"/>
  <c r="T859" i="1"/>
  <c r="H828" i="1"/>
  <c r="Q828" i="1"/>
  <c r="A829" i="1"/>
  <c r="R827" i="1"/>
  <c r="S827" i="1" s="1"/>
  <c r="AA828" i="1"/>
  <c r="C828" i="1"/>
  <c r="Y827" i="1"/>
  <c r="F773" i="1" l="1"/>
  <c r="G773" i="1"/>
  <c r="L773" i="1"/>
  <c r="O773" i="1" s="1"/>
  <c r="P773" i="1" s="1"/>
  <c r="X773" i="1" s="1"/>
  <c r="B773" i="1" s="1"/>
  <c r="U775" i="1"/>
  <c r="W775" i="1" s="1"/>
  <c r="E775" i="1"/>
  <c r="J776" i="1"/>
  <c r="K776" i="1" s="1"/>
  <c r="I777" i="1"/>
  <c r="D774" i="1"/>
  <c r="C829" i="1"/>
  <c r="R828" i="1"/>
  <c r="S828" i="1" s="1"/>
  <c r="AA829" i="1"/>
  <c r="Y828" i="1"/>
  <c r="T860" i="1"/>
  <c r="Q829" i="1"/>
  <c r="H829" i="1"/>
  <c r="A830" i="1"/>
  <c r="F774" i="1" l="1"/>
  <c r="L774" i="1"/>
  <c r="O774" i="1" s="1"/>
  <c r="P774" i="1" s="1"/>
  <c r="X774" i="1" s="1"/>
  <c r="B774" i="1" s="1"/>
  <c r="G774" i="1"/>
  <c r="J777" i="1"/>
  <c r="K777" i="1" s="1"/>
  <c r="I778" i="1"/>
  <c r="E776" i="1"/>
  <c r="U776" i="1"/>
  <c r="W776" i="1" s="1"/>
  <c r="D775" i="1"/>
  <c r="F775" i="1" s="1"/>
  <c r="Q830" i="1"/>
  <c r="A831" i="1"/>
  <c r="H830" i="1"/>
  <c r="R829" i="1"/>
  <c r="S829" i="1" s="1"/>
  <c r="AA830" i="1"/>
  <c r="C830" i="1"/>
  <c r="Y829" i="1"/>
  <c r="T861" i="1"/>
  <c r="M775" i="1" l="1"/>
  <c r="N775" i="1" s="1"/>
  <c r="N776" i="1" s="1"/>
  <c r="N777" i="1" s="1"/>
  <c r="N778" i="1" s="1"/>
  <c r="L775" i="1"/>
  <c r="D776" i="1"/>
  <c r="F776" i="1" s="1"/>
  <c r="I779" i="1"/>
  <c r="J778" i="1"/>
  <c r="K778" i="1" s="1"/>
  <c r="E777" i="1"/>
  <c r="U777" i="1"/>
  <c r="W777" i="1" s="1"/>
  <c r="G775" i="1"/>
  <c r="T862" i="1"/>
  <c r="H831" i="1"/>
  <c r="Q831" i="1"/>
  <c r="A832" i="1"/>
  <c r="Y830" i="1"/>
  <c r="R830" i="1"/>
  <c r="S830" i="1" s="1"/>
  <c r="AA831" i="1"/>
  <c r="C831" i="1"/>
  <c r="M776" i="1" l="1"/>
  <c r="M777" i="1" s="1"/>
  <c r="M778" i="1" s="1"/>
  <c r="M779" i="1" s="1"/>
  <c r="L776" i="1"/>
  <c r="O776" i="1" s="1"/>
  <c r="P776" i="1" s="1"/>
  <c r="X776" i="1" s="1"/>
  <c r="G776" i="1"/>
  <c r="I780" i="1"/>
  <c r="J779" i="1"/>
  <c r="K779" i="1" s="1"/>
  <c r="E778" i="1"/>
  <c r="U778" i="1"/>
  <c r="W778" i="1" s="1"/>
  <c r="D777" i="1"/>
  <c r="F777" i="1" s="1"/>
  <c r="N779" i="1"/>
  <c r="O775" i="1"/>
  <c r="P775" i="1" s="1"/>
  <c r="X775" i="1" s="1"/>
  <c r="B775" i="1" s="1"/>
  <c r="R831" i="1"/>
  <c r="S831" i="1" s="1"/>
  <c r="AA832" i="1"/>
  <c r="C832" i="1"/>
  <c r="Y831" i="1"/>
  <c r="H832" i="1"/>
  <c r="A833" i="1"/>
  <c r="Q832" i="1"/>
  <c r="T863" i="1"/>
  <c r="M780" i="1" l="1"/>
  <c r="B776" i="1"/>
  <c r="L777" i="1"/>
  <c r="O777" i="1" s="1"/>
  <c r="P777" i="1" s="1"/>
  <c r="X777" i="1" s="1"/>
  <c r="G777" i="1"/>
  <c r="D778" i="1"/>
  <c r="F778" i="1" s="1"/>
  <c r="U779" i="1"/>
  <c r="W779" i="1" s="1"/>
  <c r="E779" i="1"/>
  <c r="J780" i="1"/>
  <c r="K780" i="1" s="1"/>
  <c r="I781" i="1"/>
  <c r="N780" i="1"/>
  <c r="C833" i="1"/>
  <c r="Y832" i="1"/>
  <c r="AA833" i="1"/>
  <c r="R832" i="1"/>
  <c r="S832" i="1" s="1"/>
  <c r="T864" i="1"/>
  <c r="Q833" i="1"/>
  <c r="H833" i="1"/>
  <c r="A834" i="1"/>
  <c r="G778" i="1" l="1"/>
  <c r="L778" i="1"/>
  <c r="O778" i="1" s="1"/>
  <c r="P778" i="1" s="1"/>
  <c r="X778" i="1" s="1"/>
  <c r="B777" i="1"/>
  <c r="J781" i="1"/>
  <c r="K781" i="1" s="1"/>
  <c r="I782" i="1"/>
  <c r="N781" i="1"/>
  <c r="M781" i="1"/>
  <c r="D779" i="1"/>
  <c r="F779" i="1" s="1"/>
  <c r="E780" i="1"/>
  <c r="U780" i="1"/>
  <c r="W780" i="1" s="1"/>
  <c r="T865" i="1"/>
  <c r="R833" i="1"/>
  <c r="S833" i="1" s="1"/>
  <c r="C834" i="1"/>
  <c r="Y833" i="1"/>
  <c r="AA834" i="1"/>
  <c r="Q834" i="1"/>
  <c r="A835" i="1"/>
  <c r="H834" i="1"/>
  <c r="M782" i="1" l="1"/>
  <c r="L779" i="1"/>
  <c r="O779" i="1" s="1"/>
  <c r="P779" i="1" s="1"/>
  <c r="X779" i="1" s="1"/>
  <c r="B779" i="1" s="1"/>
  <c r="B778" i="1"/>
  <c r="G779" i="1"/>
  <c r="D780" i="1"/>
  <c r="F780" i="1" s="1"/>
  <c r="J782" i="1"/>
  <c r="K782" i="1" s="1"/>
  <c r="I783" i="1"/>
  <c r="N782" i="1"/>
  <c r="U781" i="1"/>
  <c r="W781" i="1" s="1"/>
  <c r="E781" i="1"/>
  <c r="T866" i="1"/>
  <c r="Q835" i="1"/>
  <c r="H835" i="1"/>
  <c r="A836" i="1"/>
  <c r="Y834" i="1"/>
  <c r="AA835" i="1"/>
  <c r="R834" i="1"/>
  <c r="S834" i="1" s="1"/>
  <c r="C835" i="1"/>
  <c r="G780" i="1" l="1"/>
  <c r="L780" i="1"/>
  <c r="O780" i="1" s="1"/>
  <c r="P780" i="1" s="1"/>
  <c r="E782" i="1"/>
  <c r="U782" i="1"/>
  <c r="W782" i="1" s="1"/>
  <c r="M783" i="1"/>
  <c r="N783" i="1"/>
  <c r="J783" i="1"/>
  <c r="K783" i="1" s="1"/>
  <c r="I784" i="1"/>
  <c r="D781" i="1"/>
  <c r="F781" i="1" s="1"/>
  <c r="R835" i="1"/>
  <c r="S835" i="1" s="1"/>
  <c r="AA836" i="1"/>
  <c r="C836" i="1"/>
  <c r="Y835" i="1"/>
  <c r="T867" i="1"/>
  <c r="Q836" i="1"/>
  <c r="H836" i="1"/>
  <c r="A837" i="1"/>
  <c r="L781" i="1" l="1"/>
  <c r="O781" i="1" s="1"/>
  <c r="P781" i="1" s="1"/>
  <c r="X781" i="1" s="1"/>
  <c r="B781" i="1" s="1"/>
  <c r="X780" i="1"/>
  <c r="B780" i="1" s="1"/>
  <c r="E783" i="1"/>
  <c r="U783" i="1"/>
  <c r="W783" i="1" s="1"/>
  <c r="J784" i="1"/>
  <c r="K784" i="1" s="1"/>
  <c r="I785" i="1"/>
  <c r="N784" i="1"/>
  <c r="M784" i="1"/>
  <c r="G781" i="1"/>
  <c r="D782" i="1"/>
  <c r="F782" i="1" s="1"/>
  <c r="Q837" i="1"/>
  <c r="H837" i="1"/>
  <c r="A838" i="1"/>
  <c r="AA837" i="1"/>
  <c r="R836" i="1"/>
  <c r="S836" i="1" s="1"/>
  <c r="C837" i="1"/>
  <c r="Y836" i="1"/>
  <c r="T868" i="1"/>
  <c r="M785" i="1" l="1"/>
  <c r="N785" i="1"/>
  <c r="J785" i="1"/>
  <c r="K785" i="1" s="1"/>
  <c r="I786" i="1"/>
  <c r="E784" i="1"/>
  <c r="U784" i="1"/>
  <c r="W784" i="1" s="1"/>
  <c r="L782" i="1"/>
  <c r="O782" i="1" s="1"/>
  <c r="P782" i="1" s="1"/>
  <c r="X782" i="1" s="1"/>
  <c r="B782" i="1" s="1"/>
  <c r="G782" i="1"/>
  <c r="D783" i="1"/>
  <c r="F783" i="1" s="1"/>
  <c r="R837" i="1"/>
  <c r="S837" i="1" s="1"/>
  <c r="AA838" i="1"/>
  <c r="C838" i="1"/>
  <c r="Y837" i="1"/>
  <c r="T869" i="1"/>
  <c r="Q838" i="1"/>
  <c r="A839" i="1"/>
  <c r="H838" i="1"/>
  <c r="L783" i="1" l="1"/>
  <c r="O783" i="1" s="1"/>
  <c r="P783" i="1" s="1"/>
  <c r="X783" i="1" s="1"/>
  <c r="B783" i="1" s="1"/>
  <c r="G783" i="1"/>
  <c r="D784" i="1"/>
  <c r="F784" i="1" s="1"/>
  <c r="N786" i="1"/>
  <c r="M786" i="1"/>
  <c r="J786" i="1"/>
  <c r="K786" i="1" s="1"/>
  <c r="I787" i="1"/>
  <c r="E785" i="1"/>
  <c r="U785" i="1"/>
  <c r="W785" i="1" s="1"/>
  <c r="T870" i="1"/>
  <c r="Y838" i="1"/>
  <c r="AA839" i="1"/>
  <c r="R838" i="1"/>
  <c r="S838" i="1" s="1"/>
  <c r="C839" i="1"/>
  <c r="A840" i="1"/>
  <c r="Q839" i="1"/>
  <c r="H839" i="1"/>
  <c r="G784" i="1" l="1"/>
  <c r="L784" i="1"/>
  <c r="O784" i="1" s="1"/>
  <c r="P784" i="1" s="1"/>
  <c r="X784" i="1" s="1"/>
  <c r="B784" i="1" s="1"/>
  <c r="D785" i="1"/>
  <c r="F785" i="1" s="1"/>
  <c r="N787" i="1"/>
  <c r="I788" i="1"/>
  <c r="J787" i="1"/>
  <c r="K787" i="1" s="1"/>
  <c r="M787" i="1"/>
  <c r="E786" i="1"/>
  <c r="U786" i="1"/>
  <c r="W786" i="1" s="1"/>
  <c r="R839" i="1"/>
  <c r="S839" i="1" s="1"/>
  <c r="AA840" i="1"/>
  <c r="C840" i="1"/>
  <c r="Y839" i="1"/>
  <c r="T871" i="1"/>
  <c r="A841" i="1"/>
  <c r="Q840" i="1"/>
  <c r="H840" i="1"/>
  <c r="G785" i="1" l="1"/>
  <c r="L785" i="1"/>
  <c r="O785" i="1" s="1"/>
  <c r="P785" i="1" s="1"/>
  <c r="X785" i="1" s="1"/>
  <c r="D786" i="1"/>
  <c r="F786" i="1" s="1"/>
  <c r="U787" i="1"/>
  <c r="W787" i="1" s="1"/>
  <c r="E787" i="1"/>
  <c r="J788" i="1"/>
  <c r="K788" i="1" s="1"/>
  <c r="M788" i="1"/>
  <c r="I789" i="1"/>
  <c r="N788" i="1"/>
  <c r="AA841" i="1"/>
  <c r="Y840" i="1"/>
  <c r="R840" i="1"/>
  <c r="S840" i="1" s="1"/>
  <c r="C841" i="1"/>
  <c r="T872" i="1"/>
  <c r="Q841" i="1"/>
  <c r="H841" i="1"/>
  <c r="A842" i="1"/>
  <c r="L786" i="1" l="1"/>
  <c r="O786" i="1" s="1"/>
  <c r="P786" i="1" s="1"/>
  <c r="X786" i="1" s="1"/>
  <c r="B786" i="1" s="1"/>
  <c r="G786" i="1"/>
  <c r="B785" i="1"/>
  <c r="J789" i="1"/>
  <c r="K789" i="1" s="1"/>
  <c r="I790" i="1"/>
  <c r="N789" i="1"/>
  <c r="E788" i="1"/>
  <c r="U788" i="1"/>
  <c r="W788" i="1" s="1"/>
  <c r="D787" i="1"/>
  <c r="F787" i="1" s="1"/>
  <c r="M789" i="1"/>
  <c r="Q842" i="1"/>
  <c r="A843" i="1"/>
  <c r="H842" i="1"/>
  <c r="R841" i="1"/>
  <c r="S841" i="1" s="1"/>
  <c r="AA842" i="1"/>
  <c r="C842" i="1"/>
  <c r="Y841" i="1"/>
  <c r="T873" i="1"/>
  <c r="L787" i="1" l="1"/>
  <c r="O787" i="1" s="1"/>
  <c r="P787" i="1" s="1"/>
  <c r="X787" i="1" s="1"/>
  <c r="B787" i="1" s="1"/>
  <c r="G787" i="1"/>
  <c r="D788" i="1"/>
  <c r="F788" i="1" s="1"/>
  <c r="J790" i="1"/>
  <c r="K790" i="1" s="1"/>
  <c r="I791" i="1"/>
  <c r="N790" i="1"/>
  <c r="M790" i="1"/>
  <c r="U789" i="1"/>
  <c r="W789" i="1" s="1"/>
  <c r="E789" i="1"/>
  <c r="T874" i="1"/>
  <c r="Q843" i="1"/>
  <c r="A844" i="1"/>
  <c r="H843" i="1"/>
  <c r="Y842" i="1"/>
  <c r="R842" i="1"/>
  <c r="S842" i="1" s="1"/>
  <c r="AA843" i="1"/>
  <c r="C843" i="1"/>
  <c r="G788" i="1" l="1"/>
  <c r="L788" i="1"/>
  <c r="O788" i="1" s="1"/>
  <c r="P788" i="1" s="1"/>
  <c r="X788" i="1" s="1"/>
  <c r="B788" i="1" s="1"/>
  <c r="M791" i="1"/>
  <c r="I792" i="1"/>
  <c r="J791" i="1"/>
  <c r="K791" i="1" s="1"/>
  <c r="N791" i="1"/>
  <c r="U790" i="1"/>
  <c r="W790" i="1" s="1"/>
  <c r="E790" i="1"/>
  <c r="D789" i="1"/>
  <c r="F789" i="1" s="1"/>
  <c r="H844" i="1"/>
  <c r="A845" i="1"/>
  <c r="Q844" i="1"/>
  <c r="T875" i="1"/>
  <c r="R843" i="1"/>
  <c r="S843" i="1" s="1"/>
  <c r="AA844" i="1"/>
  <c r="C844" i="1"/>
  <c r="Y843" i="1"/>
  <c r="D790" i="1" l="1"/>
  <c r="F790" i="1" s="1"/>
  <c r="E791" i="1"/>
  <c r="U791" i="1"/>
  <c r="W791" i="1" s="1"/>
  <c r="L789" i="1"/>
  <c r="O789" i="1" s="1"/>
  <c r="P789" i="1" s="1"/>
  <c r="X789" i="1" s="1"/>
  <c r="B789" i="1" s="1"/>
  <c r="G789" i="1"/>
  <c r="M792" i="1"/>
  <c r="N792" i="1"/>
  <c r="J792" i="1"/>
  <c r="K792" i="1" s="1"/>
  <c r="I793" i="1"/>
  <c r="R844" i="1"/>
  <c r="S844" i="1" s="1"/>
  <c r="AA845" i="1"/>
  <c r="Y844" i="1"/>
  <c r="C845" i="1"/>
  <c r="T876" i="1"/>
  <c r="A846" i="1"/>
  <c r="Q845" i="1"/>
  <c r="H845" i="1"/>
  <c r="G790" i="1" l="1"/>
  <c r="L790" i="1"/>
  <c r="O790" i="1" s="1"/>
  <c r="P790" i="1" s="1"/>
  <c r="X790" i="1" s="1"/>
  <c r="B790" i="1" s="1"/>
  <c r="D791" i="1"/>
  <c r="F791" i="1" s="1"/>
  <c r="I794" i="1"/>
  <c r="J793" i="1"/>
  <c r="K793" i="1" s="1"/>
  <c r="N793" i="1"/>
  <c r="M793" i="1"/>
  <c r="E792" i="1"/>
  <c r="U792" i="1"/>
  <c r="W792" i="1" s="1"/>
  <c r="T877" i="1"/>
  <c r="R845" i="1"/>
  <c r="S845" i="1" s="1"/>
  <c r="AA846" i="1"/>
  <c r="C846" i="1"/>
  <c r="Y845" i="1"/>
  <c r="A847" i="1"/>
  <c r="Q846" i="1"/>
  <c r="H846" i="1"/>
  <c r="M794" i="1" l="1"/>
  <c r="L791" i="1"/>
  <c r="O791" i="1" s="1"/>
  <c r="P791" i="1" s="1"/>
  <c r="X791" i="1" s="1"/>
  <c r="B791" i="1" s="1"/>
  <c r="G791" i="1"/>
  <c r="D792" i="1"/>
  <c r="F792" i="1" s="1"/>
  <c r="E793" i="1"/>
  <c r="U793" i="1"/>
  <c r="W793" i="1" s="1"/>
  <c r="N794" i="1"/>
  <c r="I795" i="1"/>
  <c r="J794" i="1"/>
  <c r="K794" i="1" s="1"/>
  <c r="C847" i="1"/>
  <c r="Y846" i="1"/>
  <c r="AA847" i="1"/>
  <c r="R846" i="1"/>
  <c r="S846" i="1" s="1"/>
  <c r="Q847" i="1"/>
  <c r="H847" i="1"/>
  <c r="A848" i="1"/>
  <c r="T878" i="1"/>
  <c r="L792" i="1" l="1"/>
  <c r="O792" i="1" s="1"/>
  <c r="P792" i="1" s="1"/>
  <c r="X792" i="1" s="1"/>
  <c r="B792" i="1" s="1"/>
  <c r="G792" i="1"/>
  <c r="U794" i="1"/>
  <c r="W794" i="1" s="1"/>
  <c r="E794" i="1"/>
  <c r="D793" i="1"/>
  <c r="F793" i="1" s="1"/>
  <c r="M795" i="1"/>
  <c r="J795" i="1"/>
  <c r="K795" i="1" s="1"/>
  <c r="I796" i="1"/>
  <c r="N795" i="1"/>
  <c r="A849" i="1"/>
  <c r="H848" i="1"/>
  <c r="Q848" i="1"/>
  <c r="T879" i="1"/>
  <c r="R847" i="1"/>
  <c r="S847" i="1" s="1"/>
  <c r="C848" i="1"/>
  <c r="AA848" i="1"/>
  <c r="Y847" i="1"/>
  <c r="G793" i="1" l="1"/>
  <c r="L793" i="1"/>
  <c r="O793" i="1" s="1"/>
  <c r="P793" i="1" s="1"/>
  <c r="X793" i="1" s="1"/>
  <c r="B793" i="1" s="1"/>
  <c r="J796" i="1"/>
  <c r="K796" i="1" s="1"/>
  <c r="I797" i="1"/>
  <c r="M796" i="1"/>
  <c r="N796" i="1"/>
  <c r="D794" i="1"/>
  <c r="F794" i="1" s="1"/>
  <c r="U795" i="1"/>
  <c r="W795" i="1" s="1"/>
  <c r="E795" i="1"/>
  <c r="H849" i="1"/>
  <c r="Q849" i="1"/>
  <c r="A850" i="1"/>
  <c r="AA849" i="1"/>
  <c r="Y848" i="1"/>
  <c r="C849" i="1"/>
  <c r="R848" i="1"/>
  <c r="S848" i="1" s="1"/>
  <c r="T880" i="1"/>
  <c r="M797" i="1" l="1"/>
  <c r="L794" i="1"/>
  <c r="O794" i="1" s="1"/>
  <c r="P794" i="1" s="1"/>
  <c r="X794" i="1" s="1"/>
  <c r="B794" i="1" s="1"/>
  <c r="N797" i="1"/>
  <c r="J797" i="1"/>
  <c r="K797" i="1" s="1"/>
  <c r="I798" i="1"/>
  <c r="E796" i="1"/>
  <c r="U796" i="1"/>
  <c r="W796" i="1" s="1"/>
  <c r="D795" i="1"/>
  <c r="F795" i="1" s="1"/>
  <c r="G794" i="1"/>
  <c r="T881" i="1"/>
  <c r="A851" i="1"/>
  <c r="H850" i="1"/>
  <c r="Q850" i="1"/>
  <c r="R849" i="1"/>
  <c r="S849" i="1" s="1"/>
  <c r="C850" i="1"/>
  <c r="Y849" i="1"/>
  <c r="AA850" i="1"/>
  <c r="M798" i="1" l="1"/>
  <c r="I799" i="1"/>
  <c r="N798" i="1"/>
  <c r="J798" i="1"/>
  <c r="K798" i="1" s="1"/>
  <c r="E797" i="1"/>
  <c r="U797" i="1"/>
  <c r="W797" i="1" s="1"/>
  <c r="L795" i="1"/>
  <c r="O795" i="1" s="1"/>
  <c r="P795" i="1" s="1"/>
  <c r="X795" i="1" s="1"/>
  <c r="B795" i="1" s="1"/>
  <c r="D796" i="1"/>
  <c r="F796" i="1" s="1"/>
  <c r="G795" i="1"/>
  <c r="Y850" i="1"/>
  <c r="AA851" i="1"/>
  <c r="R850" i="1"/>
  <c r="S850" i="1" s="1"/>
  <c r="C851" i="1"/>
  <c r="A852" i="1"/>
  <c r="Q851" i="1"/>
  <c r="H851" i="1"/>
  <c r="T882" i="1"/>
  <c r="D797" i="1" l="1"/>
  <c r="F797" i="1" s="1"/>
  <c r="E798" i="1"/>
  <c r="U798" i="1"/>
  <c r="W798" i="1" s="1"/>
  <c r="L796" i="1"/>
  <c r="O796" i="1" s="1"/>
  <c r="P796" i="1" s="1"/>
  <c r="X796" i="1" s="1"/>
  <c r="B796" i="1" s="1"/>
  <c r="M799" i="1"/>
  <c r="I800" i="1"/>
  <c r="J799" i="1"/>
  <c r="K799" i="1" s="1"/>
  <c r="N799" i="1"/>
  <c r="G796" i="1"/>
  <c r="R851" i="1"/>
  <c r="S851" i="1" s="1"/>
  <c r="C852" i="1"/>
  <c r="Y851" i="1"/>
  <c r="AA852" i="1"/>
  <c r="Q852" i="1"/>
  <c r="H852" i="1"/>
  <c r="A853" i="1"/>
  <c r="T883" i="1"/>
  <c r="G797" i="1" l="1"/>
  <c r="L797" i="1"/>
  <c r="O797" i="1" s="1"/>
  <c r="P797" i="1" s="1"/>
  <c r="X797" i="1" s="1"/>
  <c r="B797" i="1" s="1"/>
  <c r="M800" i="1"/>
  <c r="I801" i="1"/>
  <c r="J800" i="1"/>
  <c r="K800" i="1" s="1"/>
  <c r="N800" i="1"/>
  <c r="D798" i="1"/>
  <c r="F798" i="1" s="1"/>
  <c r="E799" i="1"/>
  <c r="U799" i="1"/>
  <c r="W799" i="1" s="1"/>
  <c r="Y852" i="1"/>
  <c r="R852" i="1"/>
  <c r="S852" i="1" s="1"/>
  <c r="C853" i="1"/>
  <c r="AA853" i="1"/>
  <c r="T884" i="1"/>
  <c r="A854" i="1"/>
  <c r="Q853" i="1"/>
  <c r="H853" i="1"/>
  <c r="G798" i="1" l="1"/>
  <c r="D799" i="1"/>
  <c r="F799" i="1" s="1"/>
  <c r="L798" i="1"/>
  <c r="O798" i="1" s="1"/>
  <c r="P798" i="1" s="1"/>
  <c r="X798" i="1" s="1"/>
  <c r="B798" i="1" s="1"/>
  <c r="U800" i="1"/>
  <c r="W800" i="1" s="1"/>
  <c r="E800" i="1"/>
  <c r="M801" i="1"/>
  <c r="N801" i="1"/>
  <c r="J801" i="1"/>
  <c r="K801" i="1" s="1"/>
  <c r="I802" i="1"/>
  <c r="T885" i="1"/>
  <c r="Q854" i="1"/>
  <c r="H854" i="1"/>
  <c r="A855" i="1"/>
  <c r="Y853" i="1"/>
  <c r="R853" i="1"/>
  <c r="S853" i="1" s="1"/>
  <c r="AA854" i="1"/>
  <c r="C854" i="1"/>
  <c r="G799" i="1" l="1"/>
  <c r="L799" i="1"/>
  <c r="O799" i="1" s="1"/>
  <c r="P799" i="1" s="1"/>
  <c r="X799" i="1" s="1"/>
  <c r="B799" i="1" s="1"/>
  <c r="D800" i="1"/>
  <c r="F800" i="1" s="1"/>
  <c r="M802" i="1"/>
  <c r="I803" i="1"/>
  <c r="N802" i="1"/>
  <c r="J802" i="1"/>
  <c r="K802" i="1" s="1"/>
  <c r="E801" i="1"/>
  <c r="U801" i="1"/>
  <c r="W801" i="1" s="1"/>
  <c r="Y854" i="1"/>
  <c r="AA855" i="1"/>
  <c r="C855" i="1"/>
  <c r="R854" i="1"/>
  <c r="S854" i="1" s="1"/>
  <c r="Q855" i="1"/>
  <c r="A856" i="1"/>
  <c r="H855" i="1"/>
  <c r="T886" i="1"/>
  <c r="L800" i="1" l="1"/>
  <c r="O800" i="1" s="1"/>
  <c r="P800" i="1" s="1"/>
  <c r="X800" i="1" s="1"/>
  <c r="B800" i="1" s="1"/>
  <c r="G800" i="1"/>
  <c r="J803" i="1"/>
  <c r="K803" i="1" s="1"/>
  <c r="I804" i="1"/>
  <c r="D801" i="1"/>
  <c r="F801" i="1" s="1"/>
  <c r="U802" i="1"/>
  <c r="W802" i="1" s="1"/>
  <c r="E802" i="1"/>
  <c r="Q856" i="1"/>
  <c r="H856" i="1"/>
  <c r="A857" i="1"/>
  <c r="T887" i="1"/>
  <c r="Y855" i="1"/>
  <c r="R855" i="1"/>
  <c r="S855" i="1" s="1"/>
  <c r="AA856" i="1"/>
  <c r="C856" i="1"/>
  <c r="D802" i="1" l="1"/>
  <c r="F802" i="1" s="1"/>
  <c r="G801" i="1"/>
  <c r="L801" i="1"/>
  <c r="O801" i="1" s="1"/>
  <c r="P801" i="1" s="1"/>
  <c r="J804" i="1"/>
  <c r="K804" i="1" s="1"/>
  <c r="I805" i="1"/>
  <c r="E803" i="1"/>
  <c r="U803" i="1"/>
  <c r="W803" i="1" s="1"/>
  <c r="H857" i="1"/>
  <c r="A858" i="1"/>
  <c r="Q857" i="1"/>
  <c r="T888" i="1"/>
  <c r="C857" i="1"/>
  <c r="AA857" i="1"/>
  <c r="Y856" i="1"/>
  <c r="R856" i="1"/>
  <c r="S856" i="1" s="1"/>
  <c r="G802" i="1" l="1"/>
  <c r="L802" i="1"/>
  <c r="O802" i="1" s="1"/>
  <c r="P802" i="1" s="1"/>
  <c r="X802" i="1" s="1"/>
  <c r="D803" i="1"/>
  <c r="F803" i="1" s="1"/>
  <c r="X801" i="1"/>
  <c r="B801" i="1" s="1"/>
  <c r="U804" i="1"/>
  <c r="W804" i="1" s="1"/>
  <c r="E804" i="1"/>
  <c r="J805" i="1"/>
  <c r="K805" i="1" s="1"/>
  <c r="I806" i="1"/>
  <c r="T889" i="1"/>
  <c r="Y857" i="1"/>
  <c r="R857" i="1"/>
  <c r="S857" i="1" s="1"/>
  <c r="AA858" i="1"/>
  <c r="C858" i="1"/>
  <c r="H858" i="1"/>
  <c r="Q858" i="1"/>
  <c r="A859" i="1"/>
  <c r="M803" i="1" l="1"/>
  <c r="N803" i="1" s="1"/>
  <c r="N804" i="1" s="1"/>
  <c r="N805" i="1" s="1"/>
  <c r="N806" i="1" s="1"/>
  <c r="L803" i="1"/>
  <c r="G803" i="1"/>
  <c r="D804" i="1"/>
  <c r="F804" i="1" s="1"/>
  <c r="B802" i="1"/>
  <c r="I807" i="1"/>
  <c r="J806" i="1"/>
  <c r="K806" i="1" s="1"/>
  <c r="E805" i="1"/>
  <c r="U805" i="1"/>
  <c r="W805" i="1" s="1"/>
  <c r="Q859" i="1"/>
  <c r="H859" i="1"/>
  <c r="A860" i="1"/>
  <c r="T890" i="1"/>
  <c r="C859" i="1"/>
  <c r="Y858" i="1"/>
  <c r="R858" i="1"/>
  <c r="S858" i="1" s="1"/>
  <c r="AA859" i="1"/>
  <c r="M804" i="1" l="1"/>
  <c r="M805" i="1" s="1"/>
  <c r="M806" i="1" s="1"/>
  <c r="M807" i="1" s="1"/>
  <c r="G804" i="1"/>
  <c r="L804" i="1"/>
  <c r="O804" i="1" s="1"/>
  <c r="P804" i="1" s="1"/>
  <c r="X804" i="1" s="1"/>
  <c r="B804" i="1" s="1"/>
  <c r="O803" i="1"/>
  <c r="P803" i="1" s="1"/>
  <c r="X803" i="1" s="1"/>
  <c r="B803" i="1" s="1"/>
  <c r="D805" i="1"/>
  <c r="F805" i="1" s="1"/>
  <c r="N807" i="1"/>
  <c r="J807" i="1"/>
  <c r="K807" i="1" s="1"/>
  <c r="I808" i="1"/>
  <c r="E806" i="1"/>
  <c r="U806" i="1"/>
  <c r="W806" i="1" s="1"/>
  <c r="T891" i="1"/>
  <c r="Y859" i="1"/>
  <c r="AA860" i="1"/>
  <c r="R859" i="1"/>
  <c r="S859" i="1" s="1"/>
  <c r="C860" i="1"/>
  <c r="H860" i="1"/>
  <c r="Q860" i="1"/>
  <c r="A861" i="1"/>
  <c r="G805" i="1" l="1"/>
  <c r="L805" i="1"/>
  <c r="O805" i="1" s="1"/>
  <c r="P805" i="1" s="1"/>
  <c r="X805" i="1" s="1"/>
  <c r="B805" i="1" s="1"/>
  <c r="D806" i="1"/>
  <c r="F806" i="1" s="1"/>
  <c r="J808" i="1"/>
  <c r="K808" i="1" s="1"/>
  <c r="I809" i="1"/>
  <c r="N808" i="1"/>
  <c r="M808" i="1"/>
  <c r="E807" i="1"/>
  <c r="U807" i="1"/>
  <c r="W807" i="1" s="1"/>
  <c r="T892" i="1"/>
  <c r="Y860" i="1"/>
  <c r="C861" i="1"/>
  <c r="AA861" i="1"/>
  <c r="R860" i="1"/>
  <c r="S860" i="1" s="1"/>
  <c r="A862" i="1"/>
  <c r="Q861" i="1"/>
  <c r="H861" i="1"/>
  <c r="M809" i="1" l="1"/>
  <c r="G806" i="1"/>
  <c r="L806" i="1"/>
  <c r="O806" i="1" s="1"/>
  <c r="P806" i="1" s="1"/>
  <c r="X806" i="1" s="1"/>
  <c r="B806" i="1" s="1"/>
  <c r="D807" i="1"/>
  <c r="F807" i="1" s="1"/>
  <c r="N809" i="1"/>
  <c r="I810" i="1"/>
  <c r="J809" i="1"/>
  <c r="K809" i="1" s="1"/>
  <c r="E808" i="1"/>
  <c r="U808" i="1"/>
  <c r="W808" i="1" s="1"/>
  <c r="Y861" i="1"/>
  <c r="C862" i="1"/>
  <c r="R861" i="1"/>
  <c r="S861" i="1" s="1"/>
  <c r="AA862" i="1"/>
  <c r="Q862" i="1"/>
  <c r="A863" i="1"/>
  <c r="H862" i="1"/>
  <c r="T893" i="1"/>
  <c r="L807" i="1" l="1"/>
  <c r="O807" i="1" s="1"/>
  <c r="P807" i="1" s="1"/>
  <c r="X807" i="1" s="1"/>
  <c r="B807" i="1" s="1"/>
  <c r="G807" i="1"/>
  <c r="J810" i="1"/>
  <c r="K810" i="1" s="1"/>
  <c r="I811" i="1"/>
  <c r="N810" i="1"/>
  <c r="M810" i="1"/>
  <c r="E809" i="1"/>
  <c r="U809" i="1"/>
  <c r="W809" i="1" s="1"/>
  <c r="D808" i="1"/>
  <c r="F808" i="1" s="1"/>
  <c r="T894" i="1"/>
  <c r="A864" i="1"/>
  <c r="Q863" i="1"/>
  <c r="H863" i="1"/>
  <c r="AA863" i="1"/>
  <c r="Y862" i="1"/>
  <c r="C863" i="1"/>
  <c r="R862" i="1"/>
  <c r="S862" i="1" s="1"/>
  <c r="M811" i="1" l="1"/>
  <c r="D809" i="1"/>
  <c r="F809" i="1" s="1"/>
  <c r="L808" i="1"/>
  <c r="O808" i="1" s="1"/>
  <c r="P808" i="1" s="1"/>
  <c r="X808" i="1" s="1"/>
  <c r="B808" i="1" s="1"/>
  <c r="G808" i="1"/>
  <c r="J811" i="1"/>
  <c r="K811" i="1" s="1"/>
  <c r="I812" i="1"/>
  <c r="N811" i="1"/>
  <c r="E810" i="1"/>
  <c r="U810" i="1"/>
  <c r="W810" i="1" s="1"/>
  <c r="Q864" i="1"/>
  <c r="H864" i="1"/>
  <c r="A865" i="1"/>
  <c r="T895" i="1"/>
  <c r="Y863" i="1"/>
  <c r="R863" i="1"/>
  <c r="S863" i="1" s="1"/>
  <c r="AA864" i="1"/>
  <c r="C864" i="1"/>
  <c r="G809" i="1" l="1"/>
  <c r="L809" i="1"/>
  <c r="O809" i="1" s="1"/>
  <c r="P809" i="1" s="1"/>
  <c r="X809" i="1" s="1"/>
  <c r="B809" i="1" s="1"/>
  <c r="M812" i="1"/>
  <c r="I813" i="1"/>
  <c r="J812" i="1"/>
  <c r="K812" i="1" s="1"/>
  <c r="N812" i="1"/>
  <c r="E811" i="1"/>
  <c r="U811" i="1"/>
  <c r="W811" i="1" s="1"/>
  <c r="D810" i="1"/>
  <c r="F810" i="1" s="1"/>
  <c r="AA865" i="1"/>
  <c r="Y864" i="1"/>
  <c r="R864" i="1"/>
  <c r="S864" i="1" s="1"/>
  <c r="C865" i="1"/>
  <c r="T896" i="1"/>
  <c r="A866" i="1"/>
  <c r="H865" i="1"/>
  <c r="Q865" i="1"/>
  <c r="L810" i="1" l="1"/>
  <c r="O810" i="1" s="1"/>
  <c r="P810" i="1" s="1"/>
  <c r="X810" i="1" s="1"/>
  <c r="B810" i="1" s="1"/>
  <c r="G810" i="1"/>
  <c r="D811" i="1"/>
  <c r="F811" i="1" s="1"/>
  <c r="U812" i="1"/>
  <c r="W812" i="1" s="1"/>
  <c r="E812" i="1"/>
  <c r="J813" i="1"/>
  <c r="K813" i="1" s="1"/>
  <c r="I814" i="1"/>
  <c r="N813" i="1"/>
  <c r="M813" i="1"/>
  <c r="T897" i="1"/>
  <c r="Y865" i="1"/>
  <c r="AA866" i="1"/>
  <c r="R865" i="1"/>
  <c r="S865" i="1" s="1"/>
  <c r="C866" i="1"/>
  <c r="Q866" i="1"/>
  <c r="A867" i="1"/>
  <c r="H866" i="1"/>
  <c r="G811" i="1" l="1"/>
  <c r="D812" i="1"/>
  <c r="F812" i="1" s="1"/>
  <c r="J814" i="1"/>
  <c r="K814" i="1" s="1"/>
  <c r="I815" i="1"/>
  <c r="N814" i="1"/>
  <c r="E813" i="1"/>
  <c r="U813" i="1"/>
  <c r="W813" i="1" s="1"/>
  <c r="M814" i="1"/>
  <c r="L811" i="1"/>
  <c r="O811" i="1" s="1"/>
  <c r="P811" i="1" s="1"/>
  <c r="C867" i="1"/>
  <c r="Y866" i="1"/>
  <c r="R866" i="1"/>
  <c r="S866" i="1" s="1"/>
  <c r="AA867" i="1"/>
  <c r="T898" i="1"/>
  <c r="A868" i="1"/>
  <c r="Q867" i="1"/>
  <c r="H867" i="1"/>
  <c r="L812" i="1" l="1"/>
  <c r="O812" i="1" s="1"/>
  <c r="P812" i="1" s="1"/>
  <c r="X812" i="1" s="1"/>
  <c r="B812" i="1" s="1"/>
  <c r="G812" i="1"/>
  <c r="M815" i="1"/>
  <c r="I816" i="1"/>
  <c r="N815" i="1"/>
  <c r="J815" i="1"/>
  <c r="K815" i="1" s="1"/>
  <c r="E814" i="1"/>
  <c r="U814" i="1"/>
  <c r="W814" i="1" s="1"/>
  <c r="D813" i="1"/>
  <c r="F813" i="1" s="1"/>
  <c r="X811" i="1"/>
  <c r="B811" i="1" s="1"/>
  <c r="Y867" i="1"/>
  <c r="R867" i="1"/>
  <c r="S867" i="1" s="1"/>
  <c r="AA868" i="1"/>
  <c r="C868" i="1"/>
  <c r="T899" i="1"/>
  <c r="Q868" i="1"/>
  <c r="H868" i="1"/>
  <c r="A869" i="1"/>
  <c r="L813" i="1" l="1"/>
  <c r="O813" i="1" s="1"/>
  <c r="P813" i="1" s="1"/>
  <c r="X813" i="1" s="1"/>
  <c r="B813" i="1" s="1"/>
  <c r="D814" i="1"/>
  <c r="F814" i="1" s="1"/>
  <c r="E815" i="1"/>
  <c r="U815" i="1"/>
  <c r="W815" i="1" s="1"/>
  <c r="M816" i="1"/>
  <c r="N816" i="1"/>
  <c r="J816" i="1"/>
  <c r="K816" i="1" s="1"/>
  <c r="I817" i="1"/>
  <c r="G813" i="1"/>
  <c r="Y868" i="1"/>
  <c r="AA869" i="1"/>
  <c r="R868" i="1"/>
  <c r="S868" i="1" s="1"/>
  <c r="C869" i="1"/>
  <c r="A870" i="1"/>
  <c r="Q869" i="1"/>
  <c r="H869" i="1"/>
  <c r="T900" i="1"/>
  <c r="L814" i="1" l="1"/>
  <c r="O814" i="1" s="1"/>
  <c r="P814" i="1" s="1"/>
  <c r="X814" i="1" s="1"/>
  <c r="B814" i="1" s="1"/>
  <c r="G814" i="1"/>
  <c r="D815" i="1"/>
  <c r="F815" i="1" s="1"/>
  <c r="M817" i="1"/>
  <c r="I818" i="1"/>
  <c r="N817" i="1"/>
  <c r="J817" i="1"/>
  <c r="K817" i="1" s="1"/>
  <c r="U816" i="1"/>
  <c r="W816" i="1" s="1"/>
  <c r="E816" i="1"/>
  <c r="Q870" i="1"/>
  <c r="H870" i="1"/>
  <c r="A871" i="1"/>
  <c r="T901" i="1"/>
  <c r="Y869" i="1"/>
  <c r="R869" i="1"/>
  <c r="S869" i="1" s="1"/>
  <c r="AA870" i="1"/>
  <c r="C870" i="1"/>
  <c r="G815" i="1" l="1"/>
  <c r="L815" i="1"/>
  <c r="O815" i="1" s="1"/>
  <c r="P815" i="1" s="1"/>
  <c r="X815" i="1" s="1"/>
  <c r="B815" i="1" s="1"/>
  <c r="E817" i="1"/>
  <c r="U817" i="1"/>
  <c r="W817" i="1" s="1"/>
  <c r="I819" i="1"/>
  <c r="M818" i="1"/>
  <c r="N818" i="1"/>
  <c r="J818" i="1"/>
  <c r="K818" i="1" s="1"/>
  <c r="D816" i="1"/>
  <c r="F816" i="1" s="1"/>
  <c r="T902" i="1"/>
  <c r="Q871" i="1"/>
  <c r="H871" i="1"/>
  <c r="A872" i="1"/>
  <c r="AA871" i="1"/>
  <c r="Y870" i="1"/>
  <c r="C871" i="1"/>
  <c r="R870" i="1"/>
  <c r="S870" i="1" s="1"/>
  <c r="M819" i="1" l="1"/>
  <c r="L816" i="1"/>
  <c r="O816" i="1" s="1"/>
  <c r="P816" i="1" s="1"/>
  <c r="X816" i="1" s="1"/>
  <c r="G816" i="1"/>
  <c r="U818" i="1"/>
  <c r="W818" i="1" s="1"/>
  <c r="E818" i="1"/>
  <c r="J819" i="1"/>
  <c r="K819" i="1" s="1"/>
  <c r="I820" i="1"/>
  <c r="N819" i="1"/>
  <c r="D817" i="1"/>
  <c r="F817" i="1" s="1"/>
  <c r="T903" i="1"/>
  <c r="Y871" i="1"/>
  <c r="AA872" i="1"/>
  <c r="R871" i="1"/>
  <c r="S871" i="1" s="1"/>
  <c r="C872" i="1"/>
  <c r="Q872" i="1"/>
  <c r="H872" i="1"/>
  <c r="A873" i="1"/>
  <c r="B816" i="1" l="1"/>
  <c r="L817" i="1"/>
  <c r="O817" i="1" s="1"/>
  <c r="P817" i="1" s="1"/>
  <c r="X817" i="1" s="1"/>
  <c r="B817" i="1" s="1"/>
  <c r="G817" i="1"/>
  <c r="J820" i="1"/>
  <c r="K820" i="1" s="1"/>
  <c r="I821" i="1"/>
  <c r="N820" i="1"/>
  <c r="M820" i="1"/>
  <c r="E819" i="1"/>
  <c r="U819" i="1"/>
  <c r="W819" i="1" s="1"/>
  <c r="D818" i="1"/>
  <c r="F818" i="1" s="1"/>
  <c r="AA873" i="1"/>
  <c r="Y872" i="1"/>
  <c r="R872" i="1"/>
  <c r="S872" i="1" s="1"/>
  <c r="C873" i="1"/>
  <c r="T904" i="1"/>
  <c r="H873" i="1"/>
  <c r="A874" i="1"/>
  <c r="Q873" i="1"/>
  <c r="M821" i="1" l="1"/>
  <c r="G818" i="1"/>
  <c r="L818" i="1"/>
  <c r="O818" i="1" s="1"/>
  <c r="P818" i="1" s="1"/>
  <c r="X818" i="1" s="1"/>
  <c r="B818" i="1" s="1"/>
  <c r="D819" i="1"/>
  <c r="F819" i="1" s="1"/>
  <c r="I822" i="1"/>
  <c r="N821" i="1"/>
  <c r="J821" i="1"/>
  <c r="K821" i="1" s="1"/>
  <c r="E820" i="1"/>
  <c r="U820" i="1"/>
  <c r="W820" i="1" s="1"/>
  <c r="T905" i="1"/>
  <c r="H874" i="1"/>
  <c r="Q874" i="1"/>
  <c r="A875" i="1"/>
  <c r="Y873" i="1"/>
  <c r="AA874" i="1"/>
  <c r="R873" i="1"/>
  <c r="S873" i="1" s="1"/>
  <c r="C874" i="1"/>
  <c r="U821" i="1" l="1"/>
  <c r="W821" i="1" s="1"/>
  <c r="E821" i="1"/>
  <c r="J822" i="1"/>
  <c r="K822" i="1" s="1"/>
  <c r="I823" i="1"/>
  <c r="N822" i="1"/>
  <c r="M822" i="1"/>
  <c r="L819" i="1"/>
  <c r="O819" i="1" s="1"/>
  <c r="P819" i="1" s="1"/>
  <c r="X819" i="1" s="1"/>
  <c r="B819" i="1" s="1"/>
  <c r="D820" i="1"/>
  <c r="F820" i="1" s="1"/>
  <c r="G819" i="1"/>
  <c r="A876" i="1"/>
  <c r="Q875" i="1"/>
  <c r="H875" i="1"/>
  <c r="T906" i="1"/>
  <c r="AA875" i="1"/>
  <c r="Y874" i="1"/>
  <c r="C875" i="1"/>
  <c r="R874" i="1"/>
  <c r="S874" i="1" s="1"/>
  <c r="M823" i="1" l="1"/>
  <c r="I824" i="1"/>
  <c r="J823" i="1"/>
  <c r="K823" i="1" s="1"/>
  <c r="N823" i="1"/>
  <c r="E822" i="1"/>
  <c r="U822" i="1"/>
  <c r="W822" i="1" s="1"/>
  <c r="G820" i="1"/>
  <c r="D821" i="1"/>
  <c r="F821" i="1" s="1"/>
  <c r="L820" i="1"/>
  <c r="O820" i="1" s="1"/>
  <c r="P820" i="1" s="1"/>
  <c r="X820" i="1" s="1"/>
  <c r="B820" i="1" s="1"/>
  <c r="Q876" i="1"/>
  <c r="H876" i="1"/>
  <c r="A877" i="1"/>
  <c r="Y875" i="1"/>
  <c r="R875" i="1"/>
  <c r="S875" i="1" s="1"/>
  <c r="AA876" i="1"/>
  <c r="C876" i="1"/>
  <c r="T907" i="1"/>
  <c r="G821" i="1" l="1"/>
  <c r="D822" i="1"/>
  <c r="F822" i="1" s="1"/>
  <c r="E823" i="1"/>
  <c r="U823" i="1"/>
  <c r="W823" i="1" s="1"/>
  <c r="L821" i="1"/>
  <c r="O821" i="1" s="1"/>
  <c r="P821" i="1" s="1"/>
  <c r="X821" i="1" s="1"/>
  <c r="B821" i="1" s="1"/>
  <c r="M824" i="1"/>
  <c r="J824" i="1"/>
  <c r="K824" i="1" s="1"/>
  <c r="N824" i="1"/>
  <c r="I825" i="1"/>
  <c r="Y876" i="1"/>
  <c r="C877" i="1"/>
  <c r="AA877" i="1"/>
  <c r="R876" i="1"/>
  <c r="S876" i="1" s="1"/>
  <c r="H877" i="1"/>
  <c r="A878" i="1"/>
  <c r="Q877" i="1"/>
  <c r="T908" i="1"/>
  <c r="L822" i="1" l="1"/>
  <c r="O822" i="1" s="1"/>
  <c r="P822" i="1" s="1"/>
  <c r="X822" i="1" s="1"/>
  <c r="B822" i="1" s="1"/>
  <c r="G822" i="1"/>
  <c r="D823" i="1"/>
  <c r="F823" i="1" s="1"/>
  <c r="M825" i="1"/>
  <c r="N825" i="1"/>
  <c r="J825" i="1"/>
  <c r="K825" i="1" s="1"/>
  <c r="I826" i="1"/>
  <c r="E824" i="1"/>
  <c r="U824" i="1"/>
  <c r="W824" i="1" s="1"/>
  <c r="H878" i="1"/>
  <c r="Q878" i="1"/>
  <c r="A879" i="1"/>
  <c r="Y877" i="1"/>
  <c r="R877" i="1"/>
  <c r="S877" i="1" s="1"/>
  <c r="AA878" i="1"/>
  <c r="C878" i="1"/>
  <c r="T909" i="1"/>
  <c r="L823" i="1" l="1"/>
  <c r="O823" i="1" s="1"/>
  <c r="P823" i="1" s="1"/>
  <c r="X823" i="1" s="1"/>
  <c r="B823" i="1" s="1"/>
  <c r="G823" i="1"/>
  <c r="D824" i="1"/>
  <c r="F824" i="1" s="1"/>
  <c r="E825" i="1"/>
  <c r="U825" i="1"/>
  <c r="W825" i="1" s="1"/>
  <c r="M826" i="1"/>
  <c r="J826" i="1"/>
  <c r="K826" i="1" s="1"/>
  <c r="N826" i="1"/>
  <c r="I827" i="1"/>
  <c r="Q879" i="1"/>
  <c r="H879" i="1"/>
  <c r="A880" i="1"/>
  <c r="AA879" i="1"/>
  <c r="Y878" i="1"/>
  <c r="C879" i="1"/>
  <c r="R878" i="1"/>
  <c r="S878" i="1" s="1"/>
  <c r="T910" i="1"/>
  <c r="L824" i="1" l="1"/>
  <c r="O824" i="1" s="1"/>
  <c r="P824" i="1" s="1"/>
  <c r="X824" i="1" s="1"/>
  <c r="B824" i="1" s="1"/>
  <c r="G824" i="1"/>
  <c r="D825" i="1"/>
  <c r="F825" i="1" s="1"/>
  <c r="N827" i="1"/>
  <c r="J827" i="1"/>
  <c r="K827" i="1" s="1"/>
  <c r="I828" i="1"/>
  <c r="M827" i="1"/>
  <c r="E826" i="1"/>
  <c r="U826" i="1"/>
  <c r="W826" i="1" s="1"/>
  <c r="H880" i="1"/>
  <c r="Q880" i="1"/>
  <c r="A881" i="1"/>
  <c r="T911" i="1"/>
  <c r="Y879" i="1"/>
  <c r="AA880" i="1"/>
  <c r="R879" i="1"/>
  <c r="S879" i="1" s="1"/>
  <c r="C880" i="1"/>
  <c r="M828" i="1" l="1"/>
  <c r="G825" i="1"/>
  <c r="L825" i="1"/>
  <c r="O825" i="1" s="1"/>
  <c r="P825" i="1" s="1"/>
  <c r="X825" i="1" s="1"/>
  <c r="B825" i="1" s="1"/>
  <c r="D826" i="1"/>
  <c r="F826" i="1" s="1"/>
  <c r="J828" i="1"/>
  <c r="K828" i="1" s="1"/>
  <c r="I829" i="1"/>
  <c r="N828" i="1"/>
  <c r="U827" i="1"/>
  <c r="W827" i="1" s="1"/>
  <c r="E827" i="1"/>
  <c r="Q881" i="1"/>
  <c r="H881" i="1"/>
  <c r="A882" i="1"/>
  <c r="C881" i="1"/>
  <c r="Y880" i="1"/>
  <c r="AA881" i="1"/>
  <c r="R880" i="1"/>
  <c r="S880" i="1" s="1"/>
  <c r="T912" i="1"/>
  <c r="G826" i="1" l="1"/>
  <c r="L826" i="1"/>
  <c r="O826" i="1" s="1"/>
  <c r="P826" i="1" s="1"/>
  <c r="X826" i="1" s="1"/>
  <c r="B826" i="1" s="1"/>
  <c r="D827" i="1"/>
  <c r="F827" i="1" s="1"/>
  <c r="J829" i="1"/>
  <c r="K829" i="1" s="1"/>
  <c r="I830" i="1"/>
  <c r="N829" i="1"/>
  <c r="M829" i="1"/>
  <c r="E828" i="1"/>
  <c r="U828" i="1"/>
  <c r="W828" i="1" s="1"/>
  <c r="T913" i="1"/>
  <c r="Y881" i="1"/>
  <c r="R881" i="1"/>
  <c r="S881" i="1" s="1"/>
  <c r="AA882" i="1"/>
  <c r="C882" i="1"/>
  <c r="H882" i="1"/>
  <c r="A883" i="1"/>
  <c r="Q882" i="1"/>
  <c r="M830" i="1" l="1"/>
  <c r="L827" i="1"/>
  <c r="O827" i="1" s="1"/>
  <c r="P827" i="1" s="1"/>
  <c r="X827" i="1" s="1"/>
  <c r="B827" i="1" s="1"/>
  <c r="G827" i="1"/>
  <c r="D828" i="1"/>
  <c r="F828" i="1" s="1"/>
  <c r="N830" i="1"/>
  <c r="J830" i="1"/>
  <c r="K830" i="1" s="1"/>
  <c r="I831" i="1"/>
  <c r="U829" i="1"/>
  <c r="W829" i="1" s="1"/>
  <c r="E829" i="1"/>
  <c r="H883" i="1"/>
  <c r="A884" i="1"/>
  <c r="Q883" i="1"/>
  <c r="T914" i="1"/>
  <c r="R882" i="1"/>
  <c r="S882" i="1" s="1"/>
  <c r="AA883" i="1"/>
  <c r="C883" i="1"/>
  <c r="Y882" i="1"/>
  <c r="L828" i="1" l="1"/>
  <c r="O828" i="1" s="1"/>
  <c r="P828" i="1" s="1"/>
  <c r="X828" i="1" s="1"/>
  <c r="B828" i="1" s="1"/>
  <c r="G828" i="1"/>
  <c r="D829" i="1"/>
  <c r="F829" i="1" s="1"/>
  <c r="M831" i="1"/>
  <c r="J831" i="1"/>
  <c r="K831" i="1" s="1"/>
  <c r="I832" i="1"/>
  <c r="N831" i="1"/>
  <c r="E830" i="1"/>
  <c r="U830" i="1"/>
  <c r="W830" i="1" s="1"/>
  <c r="T915" i="1"/>
  <c r="H884" i="1"/>
  <c r="Q884" i="1"/>
  <c r="A885" i="1"/>
  <c r="AA884" i="1"/>
  <c r="Y883" i="1"/>
  <c r="C884" i="1"/>
  <c r="R883" i="1"/>
  <c r="S883" i="1" s="1"/>
  <c r="G829" i="1" l="1"/>
  <c r="L829" i="1"/>
  <c r="O829" i="1" s="1"/>
  <c r="P829" i="1" s="1"/>
  <c r="X829" i="1" s="1"/>
  <c r="B829" i="1" s="1"/>
  <c r="D830" i="1"/>
  <c r="F830" i="1" s="1"/>
  <c r="E831" i="1"/>
  <c r="U831" i="1"/>
  <c r="W831" i="1" s="1"/>
  <c r="M832" i="1"/>
  <c r="I833" i="1"/>
  <c r="N832" i="1"/>
  <c r="J832" i="1"/>
  <c r="K832" i="1" s="1"/>
  <c r="C885" i="1"/>
  <c r="Y884" i="1"/>
  <c r="AA885" i="1"/>
  <c r="R884" i="1"/>
  <c r="S884" i="1" s="1"/>
  <c r="T916" i="1"/>
  <c r="Q885" i="1"/>
  <c r="H885" i="1"/>
  <c r="A886" i="1"/>
  <c r="L830" i="1" l="1"/>
  <c r="O830" i="1" s="1"/>
  <c r="P830" i="1" s="1"/>
  <c r="X830" i="1" s="1"/>
  <c r="B830" i="1" s="1"/>
  <c r="G830" i="1"/>
  <c r="J833" i="1"/>
  <c r="K833" i="1" s="1"/>
  <c r="I834" i="1"/>
  <c r="D831" i="1"/>
  <c r="F831" i="1" s="1"/>
  <c r="E832" i="1"/>
  <c r="U832" i="1"/>
  <c r="W832" i="1" s="1"/>
  <c r="C886" i="1"/>
  <c r="Y885" i="1"/>
  <c r="R885" i="1"/>
  <c r="S885" i="1" s="1"/>
  <c r="AA886" i="1"/>
  <c r="T917" i="1"/>
  <c r="H886" i="1"/>
  <c r="A887" i="1"/>
  <c r="Q886" i="1"/>
  <c r="L831" i="1" l="1"/>
  <c r="O831" i="1" s="1"/>
  <c r="P831" i="1" s="1"/>
  <c r="X831" i="1" s="1"/>
  <c r="B831" i="1" s="1"/>
  <c r="G831" i="1"/>
  <c r="D832" i="1"/>
  <c r="F832" i="1" s="1"/>
  <c r="J834" i="1"/>
  <c r="K834" i="1" s="1"/>
  <c r="I835" i="1"/>
  <c r="E833" i="1"/>
  <c r="U833" i="1"/>
  <c r="W833" i="1" s="1"/>
  <c r="R886" i="1"/>
  <c r="S886" i="1" s="1"/>
  <c r="AA887" i="1"/>
  <c r="C887" i="1"/>
  <c r="Y886" i="1"/>
  <c r="T918" i="1"/>
  <c r="A888" i="1"/>
  <c r="Q887" i="1"/>
  <c r="H887" i="1"/>
  <c r="G832" i="1" l="1"/>
  <c r="L832" i="1"/>
  <c r="O832" i="1" s="1"/>
  <c r="P832" i="1" s="1"/>
  <c r="X832" i="1" s="1"/>
  <c r="B832" i="1" s="1"/>
  <c r="J835" i="1"/>
  <c r="K835" i="1" s="1"/>
  <c r="I836" i="1"/>
  <c r="E834" i="1"/>
  <c r="U834" i="1"/>
  <c r="W834" i="1" s="1"/>
  <c r="D833" i="1"/>
  <c r="F833" i="1" s="1"/>
  <c r="AA888" i="1"/>
  <c r="Y887" i="1"/>
  <c r="C888" i="1"/>
  <c r="R887" i="1"/>
  <c r="S887" i="1" s="1"/>
  <c r="T919" i="1"/>
  <c r="Q888" i="1"/>
  <c r="H888" i="1"/>
  <c r="A889" i="1"/>
  <c r="M833" i="1" l="1"/>
  <c r="M834" i="1" s="1"/>
  <c r="M835" i="1" s="1"/>
  <c r="M836" i="1" s="1"/>
  <c r="L833" i="1"/>
  <c r="G833" i="1"/>
  <c r="D834" i="1"/>
  <c r="F834" i="1" s="1"/>
  <c r="J836" i="1"/>
  <c r="K836" i="1" s="1"/>
  <c r="I837" i="1"/>
  <c r="E835" i="1"/>
  <c r="U835" i="1"/>
  <c r="W835" i="1" s="1"/>
  <c r="Q889" i="1"/>
  <c r="A890" i="1"/>
  <c r="H889" i="1"/>
  <c r="T920" i="1"/>
  <c r="R888" i="1"/>
  <c r="S888" i="1" s="1"/>
  <c r="AA889" i="1"/>
  <c r="C889" i="1"/>
  <c r="Y888" i="1"/>
  <c r="N833" i="1" l="1"/>
  <c r="N834" i="1" s="1"/>
  <c r="N835" i="1" s="1"/>
  <c r="N836" i="1" s="1"/>
  <c r="N837" i="1" s="1"/>
  <c r="G834" i="1"/>
  <c r="I838" i="1"/>
  <c r="J837" i="1"/>
  <c r="K837" i="1" s="1"/>
  <c r="E836" i="1"/>
  <c r="U836" i="1"/>
  <c r="W836" i="1" s="1"/>
  <c r="L834" i="1"/>
  <c r="M837" i="1"/>
  <c r="D835" i="1"/>
  <c r="F835" i="1" s="1"/>
  <c r="C890" i="1"/>
  <c r="Y889" i="1"/>
  <c r="R889" i="1"/>
  <c r="S889" i="1" s="1"/>
  <c r="AA890" i="1"/>
  <c r="H890" i="1"/>
  <c r="Q890" i="1"/>
  <c r="A891" i="1"/>
  <c r="T921" i="1"/>
  <c r="M838" i="1" l="1"/>
  <c r="O834" i="1"/>
  <c r="P834" i="1" s="1"/>
  <c r="X834" i="1" s="1"/>
  <c r="B834" i="1" s="1"/>
  <c r="O833" i="1"/>
  <c r="P833" i="1" s="1"/>
  <c r="X833" i="1" s="1"/>
  <c r="N838" i="1"/>
  <c r="D836" i="1"/>
  <c r="F836" i="1" s="1"/>
  <c r="E837" i="1"/>
  <c r="U837" i="1"/>
  <c r="W837" i="1" s="1"/>
  <c r="L835" i="1"/>
  <c r="O835" i="1" s="1"/>
  <c r="P835" i="1" s="1"/>
  <c r="X835" i="1" s="1"/>
  <c r="B835" i="1" s="1"/>
  <c r="G835" i="1"/>
  <c r="J838" i="1"/>
  <c r="K838" i="1" s="1"/>
  <c r="I839" i="1"/>
  <c r="T922" i="1"/>
  <c r="H891" i="1"/>
  <c r="A892" i="1"/>
  <c r="Q891" i="1"/>
  <c r="R890" i="1"/>
  <c r="S890" i="1" s="1"/>
  <c r="AA891" i="1"/>
  <c r="C891" i="1"/>
  <c r="Y890" i="1"/>
  <c r="B833" i="1" l="1"/>
  <c r="G836" i="1"/>
  <c r="L836" i="1"/>
  <c r="O836" i="1" s="1"/>
  <c r="P836" i="1" s="1"/>
  <c r="X836" i="1" s="1"/>
  <c r="E838" i="1"/>
  <c r="U838" i="1"/>
  <c r="W838" i="1" s="1"/>
  <c r="D837" i="1"/>
  <c r="F837" i="1" s="1"/>
  <c r="J839" i="1"/>
  <c r="K839" i="1" s="1"/>
  <c r="I840" i="1"/>
  <c r="M839" i="1"/>
  <c r="N839" i="1"/>
  <c r="H892" i="1"/>
  <c r="Q892" i="1"/>
  <c r="A893" i="1"/>
  <c r="Y891" i="1"/>
  <c r="R891" i="1"/>
  <c r="S891" i="1" s="1"/>
  <c r="AA892" i="1"/>
  <c r="C892" i="1"/>
  <c r="T923" i="1"/>
  <c r="M840" i="1" l="1"/>
  <c r="B836" i="1"/>
  <c r="L837" i="1"/>
  <c r="O837" i="1" s="1"/>
  <c r="P837" i="1" s="1"/>
  <c r="X837" i="1" s="1"/>
  <c r="B837" i="1" s="1"/>
  <c r="G837" i="1"/>
  <c r="N840" i="1"/>
  <c r="J840" i="1"/>
  <c r="K840" i="1" s="1"/>
  <c r="I841" i="1"/>
  <c r="E839" i="1"/>
  <c r="U839" i="1"/>
  <c r="W839" i="1" s="1"/>
  <c r="D838" i="1"/>
  <c r="F838" i="1" s="1"/>
  <c r="AA893" i="1"/>
  <c r="Y892" i="1"/>
  <c r="C893" i="1"/>
  <c r="R892" i="1"/>
  <c r="S892" i="1" s="1"/>
  <c r="T924" i="1"/>
  <c r="Q893" i="1"/>
  <c r="H893" i="1"/>
  <c r="A894" i="1"/>
  <c r="G838" i="1" l="1"/>
  <c r="L838" i="1"/>
  <c r="O838" i="1" s="1"/>
  <c r="P838" i="1" s="1"/>
  <c r="X838" i="1" s="1"/>
  <c r="B838" i="1" s="1"/>
  <c r="D839" i="1"/>
  <c r="F839" i="1" s="1"/>
  <c r="M841" i="1"/>
  <c r="J841" i="1"/>
  <c r="K841" i="1" s="1"/>
  <c r="N841" i="1"/>
  <c r="I842" i="1"/>
  <c r="U840" i="1"/>
  <c r="W840" i="1" s="1"/>
  <c r="E840" i="1"/>
  <c r="C894" i="1"/>
  <c r="Y893" i="1"/>
  <c r="R893" i="1"/>
  <c r="S893" i="1" s="1"/>
  <c r="AA894" i="1"/>
  <c r="T925" i="1"/>
  <c r="A895" i="1"/>
  <c r="Q894" i="1"/>
  <c r="H894" i="1"/>
  <c r="G839" i="1" l="1"/>
  <c r="L839" i="1"/>
  <c r="O839" i="1" s="1"/>
  <c r="P839" i="1" s="1"/>
  <c r="X839" i="1" s="1"/>
  <c r="B839" i="1" s="1"/>
  <c r="U841" i="1"/>
  <c r="W841" i="1" s="1"/>
  <c r="E841" i="1"/>
  <c r="J842" i="1"/>
  <c r="K842" i="1" s="1"/>
  <c r="I843" i="1"/>
  <c r="M842" i="1"/>
  <c r="N842" i="1"/>
  <c r="D840" i="1"/>
  <c r="F840" i="1" s="1"/>
  <c r="H895" i="1"/>
  <c r="A896" i="1"/>
  <c r="Q895" i="1"/>
  <c r="T926" i="1"/>
  <c r="R894" i="1"/>
  <c r="S894" i="1" s="1"/>
  <c r="AA895" i="1"/>
  <c r="Y894" i="1"/>
  <c r="C895" i="1"/>
  <c r="M843" i="1" l="1"/>
  <c r="L840" i="1"/>
  <c r="O840" i="1" s="1"/>
  <c r="P840" i="1" s="1"/>
  <c r="J843" i="1"/>
  <c r="K843" i="1" s="1"/>
  <c r="I844" i="1"/>
  <c r="N843" i="1"/>
  <c r="E842" i="1"/>
  <c r="U842" i="1"/>
  <c r="W842" i="1" s="1"/>
  <c r="D841" i="1"/>
  <c r="F841" i="1" s="1"/>
  <c r="G840" i="1"/>
  <c r="A897" i="1"/>
  <c r="Q896" i="1"/>
  <c r="H896" i="1"/>
  <c r="T927" i="1"/>
  <c r="AA896" i="1"/>
  <c r="Y895" i="1"/>
  <c r="C896" i="1"/>
  <c r="R895" i="1"/>
  <c r="S895" i="1" s="1"/>
  <c r="L841" i="1" l="1"/>
  <c r="O841" i="1" s="1"/>
  <c r="P841" i="1" s="1"/>
  <c r="X841" i="1" s="1"/>
  <c r="B841" i="1" s="1"/>
  <c r="D842" i="1"/>
  <c r="F842" i="1" s="1"/>
  <c r="J844" i="1"/>
  <c r="K844" i="1" s="1"/>
  <c r="I845" i="1"/>
  <c r="N844" i="1"/>
  <c r="M844" i="1"/>
  <c r="U843" i="1"/>
  <c r="W843" i="1" s="1"/>
  <c r="E843" i="1"/>
  <c r="G841" i="1"/>
  <c r="X840" i="1"/>
  <c r="B840" i="1" s="1"/>
  <c r="R896" i="1"/>
  <c r="S896" i="1" s="1"/>
  <c r="C897" i="1"/>
  <c r="AA897" i="1"/>
  <c r="Y896" i="1"/>
  <c r="A898" i="1"/>
  <c r="Q897" i="1"/>
  <c r="H897" i="1"/>
  <c r="T928" i="1"/>
  <c r="M845" i="1" l="1"/>
  <c r="U844" i="1"/>
  <c r="W844" i="1" s="1"/>
  <c r="E844" i="1"/>
  <c r="I846" i="1"/>
  <c r="N845" i="1"/>
  <c r="J845" i="1"/>
  <c r="K845" i="1" s="1"/>
  <c r="G842" i="1"/>
  <c r="D843" i="1"/>
  <c r="F843" i="1" s="1"/>
  <c r="L842" i="1"/>
  <c r="O842" i="1" s="1"/>
  <c r="P842" i="1" s="1"/>
  <c r="X842" i="1" s="1"/>
  <c r="B842" i="1" s="1"/>
  <c r="Q898" i="1"/>
  <c r="A899" i="1"/>
  <c r="H898" i="1"/>
  <c r="T929" i="1"/>
  <c r="C898" i="1"/>
  <c r="Y897" i="1"/>
  <c r="R897" i="1"/>
  <c r="S897" i="1" s="1"/>
  <c r="AA898" i="1"/>
  <c r="G843" i="1" l="1"/>
  <c r="E845" i="1"/>
  <c r="U845" i="1"/>
  <c r="W845" i="1" s="1"/>
  <c r="M846" i="1"/>
  <c r="I847" i="1"/>
  <c r="N846" i="1"/>
  <c r="J846" i="1"/>
  <c r="K846" i="1" s="1"/>
  <c r="D844" i="1"/>
  <c r="F844" i="1" s="1"/>
  <c r="L843" i="1"/>
  <c r="O843" i="1" s="1"/>
  <c r="P843" i="1" s="1"/>
  <c r="H899" i="1"/>
  <c r="Q899" i="1"/>
  <c r="A900" i="1"/>
  <c r="T930" i="1"/>
  <c r="R898" i="1"/>
  <c r="S898" i="1" s="1"/>
  <c r="AA899" i="1"/>
  <c r="C899" i="1"/>
  <c r="Y898" i="1"/>
  <c r="G844" i="1" l="1"/>
  <c r="M847" i="1"/>
  <c r="I848" i="1"/>
  <c r="N847" i="1"/>
  <c r="J847" i="1"/>
  <c r="K847" i="1" s="1"/>
  <c r="U846" i="1"/>
  <c r="W846" i="1" s="1"/>
  <c r="E846" i="1"/>
  <c r="X843" i="1"/>
  <c r="B843" i="1" s="1"/>
  <c r="L844" i="1"/>
  <c r="O844" i="1" s="1"/>
  <c r="P844" i="1" s="1"/>
  <c r="X844" i="1" s="1"/>
  <c r="B844" i="1" s="1"/>
  <c r="D845" i="1"/>
  <c r="F845" i="1" s="1"/>
  <c r="T931" i="1"/>
  <c r="A901" i="1"/>
  <c r="Q900" i="1"/>
  <c r="H900" i="1"/>
  <c r="AA900" i="1"/>
  <c r="Y899" i="1"/>
  <c r="C900" i="1"/>
  <c r="R899" i="1"/>
  <c r="S899" i="1" s="1"/>
  <c r="G845" i="1" l="1"/>
  <c r="L845" i="1"/>
  <c r="O845" i="1" s="1"/>
  <c r="P845" i="1" s="1"/>
  <c r="X845" i="1" s="1"/>
  <c r="B845" i="1" s="1"/>
  <c r="D846" i="1"/>
  <c r="F846" i="1" s="1"/>
  <c r="E847" i="1"/>
  <c r="U847" i="1"/>
  <c r="W847" i="1" s="1"/>
  <c r="M848" i="1"/>
  <c r="J848" i="1"/>
  <c r="K848" i="1" s="1"/>
  <c r="I849" i="1"/>
  <c r="N848" i="1"/>
  <c r="C901" i="1"/>
  <c r="Y900" i="1"/>
  <c r="AA901" i="1"/>
  <c r="R900" i="1"/>
  <c r="S900" i="1" s="1"/>
  <c r="T932" i="1"/>
  <c r="Q901" i="1"/>
  <c r="H901" i="1"/>
  <c r="A902" i="1"/>
  <c r="L846" i="1" l="1"/>
  <c r="O846" i="1" s="1"/>
  <c r="P846" i="1" s="1"/>
  <c r="X846" i="1" s="1"/>
  <c r="B846" i="1" s="1"/>
  <c r="G846" i="1"/>
  <c r="N849" i="1"/>
  <c r="J849" i="1"/>
  <c r="K849" i="1" s="1"/>
  <c r="I850" i="1"/>
  <c r="D847" i="1"/>
  <c r="F847" i="1" s="1"/>
  <c r="E848" i="1"/>
  <c r="U848" i="1"/>
  <c r="W848" i="1" s="1"/>
  <c r="M849" i="1"/>
  <c r="Q902" i="1"/>
  <c r="H902" i="1"/>
  <c r="A903" i="1"/>
  <c r="T933" i="1"/>
  <c r="Y901" i="1"/>
  <c r="R901" i="1"/>
  <c r="S901" i="1" s="1"/>
  <c r="AA902" i="1"/>
  <c r="C902" i="1"/>
  <c r="G847" i="1" l="1"/>
  <c r="D848" i="1"/>
  <c r="F848" i="1" s="1"/>
  <c r="L847" i="1"/>
  <c r="O847" i="1" s="1"/>
  <c r="P847" i="1" s="1"/>
  <c r="X847" i="1" s="1"/>
  <c r="B847" i="1" s="1"/>
  <c r="M850" i="1"/>
  <c r="J850" i="1"/>
  <c r="K850" i="1" s="1"/>
  <c r="I851" i="1"/>
  <c r="N850" i="1"/>
  <c r="E849" i="1"/>
  <c r="U849" i="1"/>
  <c r="W849" i="1" s="1"/>
  <c r="T934" i="1"/>
  <c r="R902" i="1"/>
  <c r="S902" i="1" s="1"/>
  <c r="AA903" i="1"/>
  <c r="C903" i="1"/>
  <c r="Y902" i="1"/>
  <c r="H903" i="1"/>
  <c r="A904" i="1"/>
  <c r="Q903" i="1"/>
  <c r="L848" i="1" l="1"/>
  <c r="O848" i="1" s="1"/>
  <c r="P848" i="1" s="1"/>
  <c r="X848" i="1" s="1"/>
  <c r="B848" i="1" s="1"/>
  <c r="G848" i="1"/>
  <c r="E850" i="1"/>
  <c r="U850" i="1"/>
  <c r="W850" i="1" s="1"/>
  <c r="M851" i="1"/>
  <c r="I852" i="1"/>
  <c r="N851" i="1"/>
  <c r="J851" i="1"/>
  <c r="K851" i="1" s="1"/>
  <c r="D849" i="1"/>
  <c r="F849" i="1" s="1"/>
  <c r="H904" i="1"/>
  <c r="A905" i="1"/>
  <c r="Q904" i="1"/>
  <c r="T935" i="1"/>
  <c r="C904" i="1"/>
  <c r="Y903" i="1"/>
  <c r="R903" i="1"/>
  <c r="S903" i="1" s="1"/>
  <c r="AA904" i="1"/>
  <c r="U851" i="1" l="1"/>
  <c r="W851" i="1" s="1"/>
  <c r="E851" i="1"/>
  <c r="N852" i="1"/>
  <c r="J852" i="1"/>
  <c r="K852" i="1" s="1"/>
  <c r="I853" i="1"/>
  <c r="M852" i="1"/>
  <c r="G849" i="1"/>
  <c r="L849" i="1"/>
  <c r="O849" i="1" s="1"/>
  <c r="P849" i="1" s="1"/>
  <c r="X849" i="1" s="1"/>
  <c r="B849" i="1" s="1"/>
  <c r="D850" i="1"/>
  <c r="F850" i="1" s="1"/>
  <c r="T936" i="1"/>
  <c r="R904" i="1"/>
  <c r="S904" i="1" s="1"/>
  <c r="C905" i="1"/>
  <c r="AA905" i="1"/>
  <c r="Y904" i="1"/>
  <c r="H905" i="1"/>
  <c r="A906" i="1"/>
  <c r="Q905" i="1"/>
  <c r="M853" i="1" l="1"/>
  <c r="J853" i="1"/>
  <c r="K853" i="1" s="1"/>
  <c r="N853" i="1"/>
  <c r="I854" i="1"/>
  <c r="E852" i="1"/>
  <c r="U852" i="1"/>
  <c r="W852" i="1" s="1"/>
  <c r="L850" i="1"/>
  <c r="O850" i="1" s="1"/>
  <c r="P850" i="1" s="1"/>
  <c r="X850" i="1" s="1"/>
  <c r="B850" i="1" s="1"/>
  <c r="G850" i="1"/>
  <c r="D851" i="1"/>
  <c r="F851" i="1" s="1"/>
  <c r="T937" i="1"/>
  <c r="Y905" i="1"/>
  <c r="AA906" i="1"/>
  <c r="R905" i="1"/>
  <c r="S905" i="1" s="1"/>
  <c r="C906" i="1"/>
  <c r="H906" i="1"/>
  <c r="Q906" i="1"/>
  <c r="A907" i="1"/>
  <c r="L851" i="1" l="1"/>
  <c r="O851" i="1" s="1"/>
  <c r="P851" i="1" s="1"/>
  <c r="X851" i="1" s="1"/>
  <c r="D852" i="1"/>
  <c r="F852" i="1" s="1"/>
  <c r="M854" i="1"/>
  <c r="J854" i="1"/>
  <c r="K854" i="1" s="1"/>
  <c r="N854" i="1"/>
  <c r="I855" i="1"/>
  <c r="G851" i="1"/>
  <c r="E853" i="1"/>
  <c r="U853" i="1"/>
  <c r="W853" i="1" s="1"/>
  <c r="T938" i="1"/>
  <c r="R906" i="1"/>
  <c r="S906" i="1" s="1"/>
  <c r="AA907" i="1"/>
  <c r="Y906" i="1"/>
  <c r="C907" i="1"/>
  <c r="H907" i="1"/>
  <c r="A908" i="1"/>
  <c r="Q907" i="1"/>
  <c r="L852" i="1" l="1"/>
  <c r="O852" i="1" s="1"/>
  <c r="P852" i="1" s="1"/>
  <c r="X852" i="1" s="1"/>
  <c r="B851" i="1"/>
  <c r="I856" i="1"/>
  <c r="N855" i="1"/>
  <c r="M855" i="1"/>
  <c r="J855" i="1"/>
  <c r="K855" i="1" s="1"/>
  <c r="U854" i="1"/>
  <c r="W854" i="1" s="1"/>
  <c r="E854" i="1"/>
  <c r="G852" i="1"/>
  <c r="D853" i="1"/>
  <c r="F853" i="1" s="1"/>
  <c r="AA908" i="1"/>
  <c r="Y907" i="1"/>
  <c r="C908" i="1"/>
  <c r="R907" i="1"/>
  <c r="S907" i="1" s="1"/>
  <c r="T939" i="1"/>
  <c r="Q908" i="1"/>
  <c r="H908" i="1"/>
  <c r="A909" i="1"/>
  <c r="M856" i="1" l="1"/>
  <c r="B852" i="1"/>
  <c r="G853" i="1"/>
  <c r="L853" i="1"/>
  <c r="O853" i="1" s="1"/>
  <c r="P853" i="1" s="1"/>
  <c r="X853" i="1" s="1"/>
  <c r="B853" i="1" s="1"/>
  <c r="U855" i="1"/>
  <c r="W855" i="1" s="1"/>
  <c r="E855" i="1"/>
  <c r="D854" i="1"/>
  <c r="F854" i="1" s="1"/>
  <c r="N856" i="1"/>
  <c r="J856" i="1"/>
  <c r="K856" i="1" s="1"/>
  <c r="I857" i="1"/>
  <c r="C909" i="1"/>
  <c r="Y908" i="1"/>
  <c r="AA909" i="1"/>
  <c r="R908" i="1"/>
  <c r="S908" i="1" s="1"/>
  <c r="T940" i="1"/>
  <c r="Q909" i="1"/>
  <c r="A910" i="1"/>
  <c r="H909" i="1"/>
  <c r="G854" i="1" l="1"/>
  <c r="L854" i="1"/>
  <c r="O854" i="1" s="1"/>
  <c r="P854" i="1" s="1"/>
  <c r="X854" i="1" s="1"/>
  <c r="B854" i="1" s="1"/>
  <c r="E856" i="1"/>
  <c r="U856" i="1"/>
  <c r="W856" i="1" s="1"/>
  <c r="D855" i="1"/>
  <c r="F855" i="1" s="1"/>
  <c r="M857" i="1"/>
  <c r="I858" i="1"/>
  <c r="N857" i="1"/>
  <c r="J857" i="1"/>
  <c r="K857" i="1" s="1"/>
  <c r="T941" i="1"/>
  <c r="H910" i="1"/>
  <c r="Q910" i="1"/>
  <c r="A911" i="1"/>
  <c r="AA910" i="1"/>
  <c r="Y909" i="1"/>
  <c r="C910" i="1"/>
  <c r="R909" i="1"/>
  <c r="S909" i="1" s="1"/>
  <c r="L855" i="1" l="1"/>
  <c r="O855" i="1" s="1"/>
  <c r="P855" i="1" s="1"/>
  <c r="X855" i="1" s="1"/>
  <c r="B855" i="1" s="1"/>
  <c r="G855" i="1"/>
  <c r="U857" i="1"/>
  <c r="W857" i="1" s="1"/>
  <c r="E857" i="1"/>
  <c r="D856" i="1"/>
  <c r="F856" i="1" s="1"/>
  <c r="M858" i="1"/>
  <c r="J858" i="1"/>
  <c r="K858" i="1" s="1"/>
  <c r="I859" i="1"/>
  <c r="N858" i="1"/>
  <c r="R910" i="1"/>
  <c r="S910" i="1" s="1"/>
  <c r="AA911" i="1"/>
  <c r="C911" i="1"/>
  <c r="Y910" i="1"/>
  <c r="T942" i="1"/>
  <c r="H911" i="1"/>
  <c r="A912" i="1"/>
  <c r="Q911" i="1"/>
  <c r="G856" i="1" l="1"/>
  <c r="L856" i="1"/>
  <c r="O856" i="1" s="1"/>
  <c r="P856" i="1" s="1"/>
  <c r="X856" i="1" s="1"/>
  <c r="N859" i="1"/>
  <c r="J859" i="1"/>
  <c r="K859" i="1" s="1"/>
  <c r="I860" i="1"/>
  <c r="M859" i="1"/>
  <c r="E858" i="1"/>
  <c r="U858" i="1"/>
  <c r="W858" i="1" s="1"/>
  <c r="D857" i="1"/>
  <c r="F857" i="1" s="1"/>
  <c r="A913" i="1"/>
  <c r="H912" i="1"/>
  <c r="Q912" i="1"/>
  <c r="C912" i="1"/>
  <c r="Y911" i="1"/>
  <c r="R911" i="1"/>
  <c r="S911" i="1" s="1"/>
  <c r="AA912" i="1"/>
  <c r="T943" i="1"/>
  <c r="M860" i="1" l="1"/>
  <c r="G857" i="1"/>
  <c r="B856" i="1"/>
  <c r="L857" i="1"/>
  <c r="O857" i="1" s="1"/>
  <c r="P857" i="1" s="1"/>
  <c r="X857" i="1" s="1"/>
  <c r="B857" i="1" s="1"/>
  <c r="N860" i="1"/>
  <c r="I861" i="1"/>
  <c r="J860" i="1"/>
  <c r="K860" i="1" s="1"/>
  <c r="E859" i="1"/>
  <c r="U859" i="1"/>
  <c r="W859" i="1" s="1"/>
  <c r="D858" i="1"/>
  <c r="F858" i="1" s="1"/>
  <c r="A914" i="1"/>
  <c r="Q913" i="1"/>
  <c r="H913" i="1"/>
  <c r="R912" i="1"/>
  <c r="S912" i="1" s="1"/>
  <c r="AA913" i="1"/>
  <c r="Y912" i="1"/>
  <c r="C913" i="1"/>
  <c r="T944" i="1"/>
  <c r="G858" i="1" l="1"/>
  <c r="L858" i="1"/>
  <c r="O858" i="1" s="1"/>
  <c r="P858" i="1" s="1"/>
  <c r="X858" i="1" s="1"/>
  <c r="B858" i="1" s="1"/>
  <c r="D859" i="1"/>
  <c r="F859" i="1" s="1"/>
  <c r="E860" i="1"/>
  <c r="U860" i="1"/>
  <c r="W860" i="1" s="1"/>
  <c r="N861" i="1"/>
  <c r="I862" i="1"/>
  <c r="J861" i="1"/>
  <c r="K861" i="1" s="1"/>
  <c r="M861" i="1"/>
  <c r="Y913" i="1"/>
  <c r="R913" i="1"/>
  <c r="S913" i="1" s="1"/>
  <c r="AA914" i="1"/>
  <c r="C914" i="1"/>
  <c r="T945" i="1"/>
  <c r="Q914" i="1"/>
  <c r="H914" i="1"/>
  <c r="A915" i="1"/>
  <c r="M862" i="1" l="1"/>
  <c r="G859" i="1"/>
  <c r="L859" i="1"/>
  <c r="O859" i="1" s="1"/>
  <c r="P859" i="1" s="1"/>
  <c r="X859" i="1" s="1"/>
  <c r="B859" i="1" s="1"/>
  <c r="D860" i="1"/>
  <c r="F860" i="1" s="1"/>
  <c r="E861" i="1"/>
  <c r="U861" i="1"/>
  <c r="W861" i="1" s="1"/>
  <c r="J862" i="1"/>
  <c r="K862" i="1" s="1"/>
  <c r="I863" i="1"/>
  <c r="N862" i="1"/>
  <c r="Q915" i="1"/>
  <c r="A916" i="1"/>
  <c r="H915" i="1"/>
  <c r="T946" i="1"/>
  <c r="R914" i="1"/>
  <c r="S914" i="1" s="1"/>
  <c r="AA915" i="1"/>
  <c r="Y914" i="1"/>
  <c r="C915" i="1"/>
  <c r="L860" i="1" l="1"/>
  <c r="O860" i="1" s="1"/>
  <c r="P860" i="1" s="1"/>
  <c r="X860" i="1" s="1"/>
  <c r="B860" i="1" s="1"/>
  <c r="G860" i="1"/>
  <c r="D861" i="1"/>
  <c r="F861" i="1" s="1"/>
  <c r="I864" i="1"/>
  <c r="J863" i="1"/>
  <c r="K863" i="1" s="1"/>
  <c r="M863" i="1"/>
  <c r="N863" i="1"/>
  <c r="E862" i="1"/>
  <c r="U862" i="1"/>
  <c r="W862" i="1" s="1"/>
  <c r="H916" i="1"/>
  <c r="Q916" i="1"/>
  <c r="A917" i="1"/>
  <c r="AA916" i="1"/>
  <c r="C916" i="1"/>
  <c r="Y915" i="1"/>
  <c r="R915" i="1"/>
  <c r="S915" i="1" s="1"/>
  <c r="T947" i="1"/>
  <c r="M864" i="1" l="1"/>
  <c r="L861" i="1"/>
  <c r="O861" i="1" s="1"/>
  <c r="P861" i="1" s="1"/>
  <c r="X861" i="1" s="1"/>
  <c r="B861" i="1" s="1"/>
  <c r="G861" i="1"/>
  <c r="D862" i="1"/>
  <c r="F862" i="1" s="1"/>
  <c r="E863" i="1"/>
  <c r="U863" i="1"/>
  <c r="W863" i="1" s="1"/>
  <c r="J864" i="1"/>
  <c r="K864" i="1" s="1"/>
  <c r="I865" i="1"/>
  <c r="N864" i="1"/>
  <c r="Q917" i="1"/>
  <c r="H917" i="1"/>
  <c r="A918" i="1"/>
  <c r="T948" i="1"/>
  <c r="C917" i="1"/>
  <c r="R916" i="1"/>
  <c r="S916" i="1" s="1"/>
  <c r="AA917" i="1"/>
  <c r="Y916" i="1"/>
  <c r="L862" i="1" l="1"/>
  <c r="O862" i="1" s="1"/>
  <c r="P862" i="1" s="1"/>
  <c r="X862" i="1" s="1"/>
  <c r="B862" i="1" s="1"/>
  <c r="G862" i="1"/>
  <c r="M865" i="1"/>
  <c r="J865" i="1"/>
  <c r="K865" i="1" s="1"/>
  <c r="I866" i="1"/>
  <c r="N865" i="1"/>
  <c r="D863" i="1"/>
  <c r="F863" i="1" s="1"/>
  <c r="U864" i="1"/>
  <c r="W864" i="1" s="1"/>
  <c r="E864" i="1"/>
  <c r="R917" i="1"/>
  <c r="S917" i="1" s="1"/>
  <c r="AA918" i="1"/>
  <c r="C918" i="1"/>
  <c r="Y917" i="1"/>
  <c r="T949" i="1"/>
  <c r="Q918" i="1"/>
  <c r="H918" i="1"/>
  <c r="A919" i="1"/>
  <c r="G863" i="1" l="1"/>
  <c r="L863" i="1"/>
  <c r="O863" i="1" s="1"/>
  <c r="P863" i="1" s="1"/>
  <c r="X863" i="1" s="1"/>
  <c r="B863" i="1" s="1"/>
  <c r="D864" i="1"/>
  <c r="F864" i="1" s="1"/>
  <c r="J866" i="1"/>
  <c r="K866" i="1" s="1"/>
  <c r="I867" i="1"/>
  <c r="E865" i="1"/>
  <c r="U865" i="1"/>
  <c r="W865" i="1" s="1"/>
  <c r="Y918" i="1"/>
  <c r="R918" i="1"/>
  <c r="S918" i="1" s="1"/>
  <c r="AA919" i="1"/>
  <c r="C919" i="1"/>
  <c r="Q919" i="1"/>
  <c r="H919" i="1"/>
  <c r="A920" i="1"/>
  <c r="T950" i="1"/>
  <c r="G864" i="1" l="1"/>
  <c r="L864" i="1"/>
  <c r="O864" i="1" s="1"/>
  <c r="P864" i="1" s="1"/>
  <c r="X864" i="1" s="1"/>
  <c r="B864" i="1" s="1"/>
  <c r="D865" i="1"/>
  <c r="F865" i="1" s="1"/>
  <c r="J867" i="1"/>
  <c r="K867" i="1" s="1"/>
  <c r="I868" i="1"/>
  <c r="U866" i="1"/>
  <c r="W866" i="1" s="1"/>
  <c r="E866" i="1"/>
  <c r="T951" i="1"/>
  <c r="R919" i="1"/>
  <c r="S919" i="1" s="1"/>
  <c r="AA920" i="1"/>
  <c r="C920" i="1"/>
  <c r="Y919" i="1"/>
  <c r="H920" i="1"/>
  <c r="A921" i="1"/>
  <c r="Q920" i="1"/>
  <c r="L865" i="1" l="1"/>
  <c r="M866" i="1" s="1"/>
  <c r="G865" i="1"/>
  <c r="J868" i="1"/>
  <c r="K868" i="1" s="1"/>
  <c r="I869" i="1"/>
  <c r="E867" i="1"/>
  <c r="U867" i="1"/>
  <c r="W867" i="1" s="1"/>
  <c r="D866" i="1"/>
  <c r="F866" i="1" s="1"/>
  <c r="Y920" i="1"/>
  <c r="C921" i="1"/>
  <c r="R920" i="1"/>
  <c r="S920" i="1" s="1"/>
  <c r="AA921" i="1"/>
  <c r="T952" i="1"/>
  <c r="H921" i="1"/>
  <c r="Q921" i="1"/>
  <c r="A922" i="1"/>
  <c r="O865" i="1" l="1"/>
  <c r="P865" i="1" s="1"/>
  <c r="X865" i="1" s="1"/>
  <c r="B865" i="1" s="1"/>
  <c r="L866" i="1"/>
  <c r="M867" i="1"/>
  <c r="M868" i="1" s="1"/>
  <c r="M869" i="1" s="1"/>
  <c r="N866" i="1"/>
  <c r="N867" i="1" s="1"/>
  <c r="N868" i="1" s="1"/>
  <c r="N869" i="1" s="1"/>
  <c r="G866" i="1"/>
  <c r="D867" i="1"/>
  <c r="F867" i="1" s="1"/>
  <c r="I870" i="1"/>
  <c r="J869" i="1"/>
  <c r="K869" i="1" s="1"/>
  <c r="U868" i="1"/>
  <c r="W868" i="1" s="1"/>
  <c r="E868" i="1"/>
  <c r="H922" i="1"/>
  <c r="A923" i="1"/>
  <c r="Q922" i="1"/>
  <c r="R921" i="1"/>
  <c r="S921" i="1" s="1"/>
  <c r="AA922" i="1"/>
  <c r="C922" i="1"/>
  <c r="Y921" i="1"/>
  <c r="T953" i="1"/>
  <c r="G867" i="1" l="1"/>
  <c r="L867" i="1"/>
  <c r="O867" i="1" s="1"/>
  <c r="P867" i="1" s="1"/>
  <c r="X867" i="1" s="1"/>
  <c r="O866" i="1"/>
  <c r="P866" i="1" s="1"/>
  <c r="X866" i="1" s="1"/>
  <c r="B866" i="1" s="1"/>
  <c r="J870" i="1"/>
  <c r="K870" i="1" s="1"/>
  <c r="I871" i="1"/>
  <c r="N870" i="1"/>
  <c r="D868" i="1"/>
  <c r="F868" i="1" s="1"/>
  <c r="M870" i="1"/>
  <c r="E869" i="1"/>
  <c r="U869" i="1"/>
  <c r="W869" i="1" s="1"/>
  <c r="T954" i="1"/>
  <c r="Y922" i="1"/>
  <c r="R922" i="1"/>
  <c r="S922" i="1" s="1"/>
  <c r="AA923" i="1"/>
  <c r="C923" i="1"/>
  <c r="H923" i="1"/>
  <c r="Q923" i="1"/>
  <c r="A924" i="1"/>
  <c r="N871" i="1" l="1"/>
  <c r="L868" i="1"/>
  <c r="O868" i="1" s="1"/>
  <c r="P868" i="1" s="1"/>
  <c r="X868" i="1" s="1"/>
  <c r="B868" i="1" s="1"/>
  <c r="D869" i="1"/>
  <c r="F869" i="1" s="1"/>
  <c r="G868" i="1"/>
  <c r="I872" i="1"/>
  <c r="M871" i="1"/>
  <c r="J871" i="1"/>
  <c r="K871" i="1" s="1"/>
  <c r="E870" i="1"/>
  <c r="U870" i="1"/>
  <c r="W870" i="1" s="1"/>
  <c r="Q924" i="1"/>
  <c r="H924" i="1"/>
  <c r="A925" i="1"/>
  <c r="R923" i="1"/>
  <c r="S923" i="1" s="1"/>
  <c r="AA924" i="1"/>
  <c r="C924" i="1"/>
  <c r="Y923" i="1"/>
  <c r="T955" i="1"/>
  <c r="B867" i="1"/>
  <c r="N872" i="1" l="1"/>
  <c r="G869" i="1"/>
  <c r="M872" i="1"/>
  <c r="L869" i="1"/>
  <c r="O869" i="1" s="1"/>
  <c r="P869" i="1" s="1"/>
  <c r="X869" i="1" s="1"/>
  <c r="B869" i="1" s="1"/>
  <c r="U871" i="1"/>
  <c r="W871" i="1" s="1"/>
  <c r="E871" i="1"/>
  <c r="I873" i="1"/>
  <c r="J872" i="1"/>
  <c r="K872" i="1" s="1"/>
  <c r="D870" i="1"/>
  <c r="F870" i="1" s="1"/>
  <c r="H925" i="1"/>
  <c r="A926" i="1"/>
  <c r="Q925" i="1"/>
  <c r="T956" i="1"/>
  <c r="AA925" i="1"/>
  <c r="R924" i="1"/>
  <c r="S924" i="1" s="1"/>
  <c r="C925" i="1"/>
  <c r="Y924" i="1"/>
  <c r="L870" i="1" l="1"/>
  <c r="O870" i="1" s="1"/>
  <c r="P870" i="1" s="1"/>
  <c r="X870" i="1" s="1"/>
  <c r="B870" i="1" s="1"/>
  <c r="G870" i="1"/>
  <c r="U872" i="1"/>
  <c r="W872" i="1" s="1"/>
  <c r="E872" i="1"/>
  <c r="J873" i="1"/>
  <c r="K873" i="1" s="1"/>
  <c r="N873" i="1"/>
  <c r="I874" i="1"/>
  <c r="M873" i="1"/>
  <c r="D871" i="1"/>
  <c r="F871" i="1" s="1"/>
  <c r="R925" i="1"/>
  <c r="S925" i="1" s="1"/>
  <c r="AA926" i="1"/>
  <c r="C926" i="1"/>
  <c r="Y925" i="1"/>
  <c r="T957" i="1"/>
  <c r="H926" i="1"/>
  <c r="A927" i="1"/>
  <c r="Q926" i="1"/>
  <c r="G871" i="1" l="1"/>
  <c r="M874" i="1"/>
  <c r="I875" i="1"/>
  <c r="J874" i="1"/>
  <c r="K874" i="1" s="1"/>
  <c r="N874" i="1"/>
  <c r="E873" i="1"/>
  <c r="U873" i="1"/>
  <c r="W873" i="1" s="1"/>
  <c r="D872" i="1"/>
  <c r="F872" i="1" s="1"/>
  <c r="L871" i="1"/>
  <c r="O871" i="1" s="1"/>
  <c r="P871" i="1" s="1"/>
  <c r="X871" i="1" s="1"/>
  <c r="B871" i="1" s="1"/>
  <c r="T958" i="1"/>
  <c r="Y926" i="1"/>
  <c r="C927" i="1"/>
  <c r="R926" i="1"/>
  <c r="S926" i="1" s="1"/>
  <c r="AA927" i="1"/>
  <c r="A928" i="1"/>
  <c r="Q927" i="1"/>
  <c r="H927" i="1"/>
  <c r="L872" i="1" l="1"/>
  <c r="O872" i="1" s="1"/>
  <c r="P872" i="1" s="1"/>
  <c r="X872" i="1" s="1"/>
  <c r="B872" i="1" s="1"/>
  <c r="D873" i="1"/>
  <c r="F873" i="1" s="1"/>
  <c r="E874" i="1"/>
  <c r="U874" i="1"/>
  <c r="W874" i="1" s="1"/>
  <c r="J875" i="1"/>
  <c r="K875" i="1" s="1"/>
  <c r="I876" i="1"/>
  <c r="N875" i="1"/>
  <c r="G872" i="1"/>
  <c r="M875" i="1"/>
  <c r="A929" i="1"/>
  <c r="Q928" i="1"/>
  <c r="H928" i="1"/>
  <c r="R927" i="1"/>
  <c r="S927" i="1" s="1"/>
  <c r="AA928" i="1"/>
  <c r="C928" i="1"/>
  <c r="Y927" i="1"/>
  <c r="T959" i="1"/>
  <c r="L873" i="1" l="1"/>
  <c r="O873" i="1" s="1"/>
  <c r="P873" i="1" s="1"/>
  <c r="X873" i="1" s="1"/>
  <c r="G873" i="1"/>
  <c r="M876" i="1"/>
  <c r="I877" i="1"/>
  <c r="N876" i="1"/>
  <c r="J876" i="1"/>
  <c r="K876" i="1" s="1"/>
  <c r="D874" i="1"/>
  <c r="F874" i="1" s="1"/>
  <c r="U875" i="1"/>
  <c r="W875" i="1" s="1"/>
  <c r="E875" i="1"/>
  <c r="A930" i="1"/>
  <c r="Q929" i="1"/>
  <c r="H929" i="1"/>
  <c r="T960" i="1"/>
  <c r="C929" i="1"/>
  <c r="Y928" i="1"/>
  <c r="R928" i="1"/>
  <c r="S928" i="1" s="1"/>
  <c r="AA929" i="1"/>
  <c r="B873" i="1" l="1"/>
  <c r="G874" i="1"/>
  <c r="L874" i="1"/>
  <c r="O874" i="1" s="1"/>
  <c r="P874" i="1" s="1"/>
  <c r="X874" i="1" s="1"/>
  <c r="B874" i="1" s="1"/>
  <c r="E876" i="1"/>
  <c r="U876" i="1"/>
  <c r="W876" i="1" s="1"/>
  <c r="M877" i="1"/>
  <c r="N877" i="1"/>
  <c r="I878" i="1"/>
  <c r="J877" i="1"/>
  <c r="K877" i="1" s="1"/>
  <c r="D875" i="1"/>
  <c r="F875" i="1" s="1"/>
  <c r="R929" i="1"/>
  <c r="S929" i="1" s="1"/>
  <c r="AA930" i="1"/>
  <c r="C930" i="1"/>
  <c r="Y929" i="1"/>
  <c r="T961" i="1"/>
  <c r="H930" i="1"/>
  <c r="Q930" i="1"/>
  <c r="A931" i="1"/>
  <c r="E877" i="1" l="1"/>
  <c r="U877" i="1"/>
  <c r="W877" i="1" s="1"/>
  <c r="N878" i="1"/>
  <c r="M878" i="1"/>
  <c r="I879" i="1"/>
  <c r="J878" i="1"/>
  <c r="K878" i="1" s="1"/>
  <c r="L875" i="1"/>
  <c r="O875" i="1" s="1"/>
  <c r="P875" i="1" s="1"/>
  <c r="X875" i="1" s="1"/>
  <c r="B875" i="1" s="1"/>
  <c r="G875" i="1"/>
  <c r="D876" i="1"/>
  <c r="F876" i="1" s="1"/>
  <c r="H931" i="1"/>
  <c r="Q931" i="1"/>
  <c r="A932" i="1"/>
  <c r="AA931" i="1"/>
  <c r="Y930" i="1"/>
  <c r="C931" i="1"/>
  <c r="R930" i="1"/>
  <c r="S930" i="1" s="1"/>
  <c r="T962" i="1"/>
  <c r="I880" i="1" l="1"/>
  <c r="J879" i="1"/>
  <c r="K879" i="1" s="1"/>
  <c r="N879" i="1"/>
  <c r="U878" i="1"/>
  <c r="W878" i="1" s="1"/>
  <c r="E878" i="1"/>
  <c r="M879" i="1"/>
  <c r="L876" i="1"/>
  <c r="O876" i="1" s="1"/>
  <c r="P876" i="1" s="1"/>
  <c r="X876" i="1" s="1"/>
  <c r="B876" i="1" s="1"/>
  <c r="G876" i="1"/>
  <c r="D877" i="1"/>
  <c r="F877" i="1" s="1"/>
  <c r="R931" i="1"/>
  <c r="S931" i="1" s="1"/>
  <c r="AA932" i="1"/>
  <c r="C932" i="1"/>
  <c r="Y931" i="1"/>
  <c r="T963" i="1"/>
  <c r="Q932" i="1"/>
  <c r="A933" i="1"/>
  <c r="H932" i="1"/>
  <c r="G877" i="1" l="1"/>
  <c r="L877" i="1"/>
  <c r="O877" i="1" s="1"/>
  <c r="P877" i="1" s="1"/>
  <c r="X877" i="1" s="1"/>
  <c r="B877" i="1" s="1"/>
  <c r="D878" i="1"/>
  <c r="F878" i="1" s="1"/>
  <c r="E879" i="1"/>
  <c r="U879" i="1"/>
  <c r="W879" i="1" s="1"/>
  <c r="J880" i="1"/>
  <c r="K880" i="1" s="1"/>
  <c r="N880" i="1"/>
  <c r="M880" i="1"/>
  <c r="I881" i="1"/>
  <c r="C933" i="1"/>
  <c r="R932" i="1"/>
  <c r="S932" i="1" s="1"/>
  <c r="AA933" i="1"/>
  <c r="Y932" i="1"/>
  <c r="T964" i="1"/>
  <c r="Q933" i="1"/>
  <c r="H933" i="1"/>
  <c r="A934" i="1"/>
  <c r="L878" i="1" l="1"/>
  <c r="O878" i="1" s="1"/>
  <c r="P878" i="1" s="1"/>
  <c r="X878" i="1" s="1"/>
  <c r="B878" i="1" s="1"/>
  <c r="G878" i="1"/>
  <c r="E880" i="1"/>
  <c r="U880" i="1"/>
  <c r="W880" i="1" s="1"/>
  <c r="D879" i="1"/>
  <c r="F879" i="1" s="1"/>
  <c r="M881" i="1"/>
  <c r="I882" i="1"/>
  <c r="N881" i="1"/>
  <c r="J881" i="1"/>
  <c r="K881" i="1" s="1"/>
  <c r="T965" i="1"/>
  <c r="Q934" i="1"/>
  <c r="H934" i="1"/>
  <c r="A935" i="1"/>
  <c r="R933" i="1"/>
  <c r="S933" i="1" s="1"/>
  <c r="AA934" i="1"/>
  <c r="C934" i="1"/>
  <c r="Y933" i="1"/>
  <c r="G879" i="1" l="1"/>
  <c r="M882" i="1"/>
  <c r="J882" i="1"/>
  <c r="K882" i="1" s="1"/>
  <c r="I883" i="1"/>
  <c r="N882" i="1"/>
  <c r="L879" i="1"/>
  <c r="O879" i="1" s="1"/>
  <c r="P879" i="1" s="1"/>
  <c r="E881" i="1"/>
  <c r="U881" i="1"/>
  <c r="W881" i="1" s="1"/>
  <c r="D880" i="1"/>
  <c r="F880" i="1" s="1"/>
  <c r="C935" i="1"/>
  <c r="Y934" i="1"/>
  <c r="R934" i="1"/>
  <c r="S934" i="1" s="1"/>
  <c r="AA935" i="1"/>
  <c r="H935" i="1"/>
  <c r="A936" i="1"/>
  <c r="Q935" i="1"/>
  <c r="T966" i="1"/>
  <c r="L880" i="1" l="1"/>
  <c r="O880" i="1" s="1"/>
  <c r="P880" i="1" s="1"/>
  <c r="X880" i="1" s="1"/>
  <c r="B880" i="1" s="1"/>
  <c r="G880" i="1"/>
  <c r="X879" i="1"/>
  <c r="B879" i="1" s="1"/>
  <c r="D881" i="1"/>
  <c r="F881" i="1" s="1"/>
  <c r="J883" i="1"/>
  <c r="K883" i="1" s="1"/>
  <c r="I884" i="1"/>
  <c r="N883" i="1"/>
  <c r="E882" i="1"/>
  <c r="U882" i="1"/>
  <c r="W882" i="1" s="1"/>
  <c r="M883" i="1"/>
  <c r="R935" i="1"/>
  <c r="S935" i="1" s="1"/>
  <c r="AA936" i="1"/>
  <c r="C936" i="1"/>
  <c r="Y935" i="1"/>
  <c r="H936" i="1"/>
  <c r="A937" i="1"/>
  <c r="Q936" i="1"/>
  <c r="T967" i="1"/>
  <c r="L881" i="1" l="1"/>
  <c r="O881" i="1" s="1"/>
  <c r="P881" i="1" s="1"/>
  <c r="X881" i="1" s="1"/>
  <c r="B881" i="1" s="1"/>
  <c r="G881" i="1"/>
  <c r="E883" i="1"/>
  <c r="U883" i="1"/>
  <c r="W883" i="1" s="1"/>
  <c r="M884" i="1"/>
  <c r="J884" i="1"/>
  <c r="K884" i="1" s="1"/>
  <c r="I885" i="1"/>
  <c r="N884" i="1"/>
  <c r="D882" i="1"/>
  <c r="F882" i="1" s="1"/>
  <c r="T968" i="1"/>
  <c r="Y936" i="1"/>
  <c r="R936" i="1"/>
  <c r="S936" i="1" s="1"/>
  <c r="C937" i="1"/>
  <c r="AA937" i="1"/>
  <c r="Q937" i="1"/>
  <c r="H937" i="1"/>
  <c r="A938" i="1"/>
  <c r="G882" i="1" l="1"/>
  <c r="D883" i="1"/>
  <c r="F883" i="1" s="1"/>
  <c r="U884" i="1"/>
  <c r="W884" i="1" s="1"/>
  <c r="E884" i="1"/>
  <c r="L882" i="1"/>
  <c r="O882" i="1" s="1"/>
  <c r="P882" i="1" s="1"/>
  <c r="X882" i="1" s="1"/>
  <c r="B882" i="1" s="1"/>
  <c r="I886" i="1"/>
  <c r="N885" i="1"/>
  <c r="M885" i="1"/>
  <c r="J885" i="1"/>
  <c r="K885" i="1" s="1"/>
  <c r="T969" i="1"/>
  <c r="Q938" i="1"/>
  <c r="A939" i="1"/>
  <c r="H938" i="1"/>
  <c r="R937" i="1"/>
  <c r="S937" i="1" s="1"/>
  <c r="AA938" i="1"/>
  <c r="C938" i="1"/>
  <c r="Y937" i="1"/>
  <c r="G883" i="1" l="1"/>
  <c r="L883" i="1"/>
  <c r="O883" i="1" s="1"/>
  <c r="P883" i="1" s="1"/>
  <c r="X883" i="1" s="1"/>
  <c r="J886" i="1"/>
  <c r="K886" i="1" s="1"/>
  <c r="I887" i="1"/>
  <c r="N886" i="1"/>
  <c r="D884" i="1"/>
  <c r="F884" i="1" s="1"/>
  <c r="U885" i="1"/>
  <c r="W885" i="1" s="1"/>
  <c r="E885" i="1"/>
  <c r="M886" i="1"/>
  <c r="A940" i="1"/>
  <c r="Q939" i="1"/>
  <c r="H939" i="1"/>
  <c r="T970" i="1"/>
  <c r="Y938" i="1"/>
  <c r="R938" i="1"/>
  <c r="S938" i="1" s="1"/>
  <c r="AA939" i="1"/>
  <c r="C939" i="1"/>
  <c r="B883" i="1" l="1"/>
  <c r="G884" i="1"/>
  <c r="L884" i="1"/>
  <c r="O884" i="1" s="1"/>
  <c r="P884" i="1" s="1"/>
  <c r="D885" i="1"/>
  <c r="F885" i="1" s="1"/>
  <c r="M887" i="1"/>
  <c r="J887" i="1"/>
  <c r="K887" i="1" s="1"/>
  <c r="I888" i="1"/>
  <c r="N887" i="1"/>
  <c r="E886" i="1"/>
  <c r="U886" i="1"/>
  <c r="W886" i="1" s="1"/>
  <c r="T971" i="1"/>
  <c r="R939" i="1"/>
  <c r="S939" i="1" s="1"/>
  <c r="AA940" i="1"/>
  <c r="C940" i="1"/>
  <c r="Y939" i="1"/>
  <c r="Q940" i="1"/>
  <c r="H940" i="1"/>
  <c r="A941" i="1"/>
  <c r="G885" i="1" l="1"/>
  <c r="L885" i="1"/>
  <c r="O885" i="1" s="1"/>
  <c r="P885" i="1" s="1"/>
  <c r="X885" i="1" s="1"/>
  <c r="B885" i="1" s="1"/>
  <c r="U887" i="1"/>
  <c r="W887" i="1" s="1"/>
  <c r="E887" i="1"/>
  <c r="J888" i="1"/>
  <c r="K888" i="1" s="1"/>
  <c r="N888" i="1"/>
  <c r="M888" i="1"/>
  <c r="I889" i="1"/>
  <c r="D886" i="1"/>
  <c r="F886" i="1" s="1"/>
  <c r="X884" i="1"/>
  <c r="B884" i="1" s="1"/>
  <c r="T972" i="1"/>
  <c r="R940" i="1"/>
  <c r="S940" i="1" s="1"/>
  <c r="C941" i="1"/>
  <c r="AA941" i="1"/>
  <c r="Y940" i="1"/>
  <c r="A942" i="1"/>
  <c r="Q941" i="1"/>
  <c r="H941" i="1"/>
  <c r="J889" i="1" l="1"/>
  <c r="K889" i="1" s="1"/>
  <c r="N889" i="1"/>
  <c r="I890" i="1"/>
  <c r="E888" i="1"/>
  <c r="U888" i="1"/>
  <c r="W888" i="1" s="1"/>
  <c r="L886" i="1"/>
  <c r="O886" i="1" s="1"/>
  <c r="P886" i="1" s="1"/>
  <c r="X886" i="1" s="1"/>
  <c r="B886" i="1" s="1"/>
  <c r="M889" i="1"/>
  <c r="G886" i="1"/>
  <c r="D887" i="1"/>
  <c r="F887" i="1" s="1"/>
  <c r="R941" i="1"/>
  <c r="S941" i="1" s="1"/>
  <c r="AA942" i="1"/>
  <c r="C942" i="1"/>
  <c r="Y941" i="1"/>
  <c r="H942" i="1"/>
  <c r="Q942" i="1"/>
  <c r="A943" i="1"/>
  <c r="T973" i="1"/>
  <c r="D888" i="1" l="1"/>
  <c r="F888" i="1" s="1"/>
  <c r="G887" i="1"/>
  <c r="M890" i="1"/>
  <c r="J890" i="1"/>
  <c r="K890" i="1" s="1"/>
  <c r="I891" i="1"/>
  <c r="N890" i="1"/>
  <c r="L887" i="1"/>
  <c r="O887" i="1" s="1"/>
  <c r="P887" i="1" s="1"/>
  <c r="E889" i="1"/>
  <c r="U889" i="1"/>
  <c r="W889" i="1" s="1"/>
  <c r="H943" i="1"/>
  <c r="A944" i="1"/>
  <c r="Q943" i="1"/>
  <c r="C943" i="1"/>
  <c r="Y942" i="1"/>
  <c r="R942" i="1"/>
  <c r="S942" i="1" s="1"/>
  <c r="AA943" i="1"/>
  <c r="T974" i="1"/>
  <c r="G888" i="1" l="1"/>
  <c r="L888" i="1"/>
  <c r="O888" i="1" s="1"/>
  <c r="P888" i="1" s="1"/>
  <c r="X888" i="1" s="1"/>
  <c r="B888" i="1" s="1"/>
  <c r="D889" i="1"/>
  <c r="F889" i="1" s="1"/>
  <c r="E890" i="1"/>
  <c r="U890" i="1"/>
  <c r="W890" i="1" s="1"/>
  <c r="I892" i="1"/>
  <c r="N891" i="1"/>
  <c r="M891" i="1"/>
  <c r="J891" i="1"/>
  <c r="K891" i="1" s="1"/>
  <c r="X887" i="1"/>
  <c r="B887" i="1" s="1"/>
  <c r="Y943" i="1"/>
  <c r="R943" i="1"/>
  <c r="S943" i="1" s="1"/>
  <c r="AA944" i="1"/>
  <c r="C944" i="1"/>
  <c r="T975" i="1"/>
  <c r="H944" i="1"/>
  <c r="Q944" i="1"/>
  <c r="A945" i="1"/>
  <c r="L889" i="1" l="1"/>
  <c r="O889" i="1" s="1"/>
  <c r="P889" i="1" s="1"/>
  <c r="X889" i="1" s="1"/>
  <c r="B889" i="1" s="1"/>
  <c r="M892" i="1"/>
  <c r="G889" i="1"/>
  <c r="J892" i="1"/>
  <c r="K892" i="1" s="1"/>
  <c r="I893" i="1"/>
  <c r="N892" i="1"/>
  <c r="D890" i="1"/>
  <c r="F890" i="1" s="1"/>
  <c r="E891" i="1"/>
  <c r="U891" i="1"/>
  <c r="W891" i="1" s="1"/>
  <c r="H945" i="1"/>
  <c r="A946" i="1"/>
  <c r="Q945" i="1"/>
  <c r="T976" i="1"/>
  <c r="C945" i="1"/>
  <c r="AA945" i="1"/>
  <c r="Y944" i="1"/>
  <c r="R944" i="1"/>
  <c r="S944" i="1" s="1"/>
  <c r="L890" i="1" l="1"/>
  <c r="O890" i="1" s="1"/>
  <c r="P890" i="1" s="1"/>
  <c r="X890" i="1" s="1"/>
  <c r="B890" i="1" s="1"/>
  <c r="G890" i="1"/>
  <c r="D891" i="1"/>
  <c r="F891" i="1" s="1"/>
  <c r="J893" i="1"/>
  <c r="K893" i="1" s="1"/>
  <c r="I894" i="1"/>
  <c r="N893" i="1"/>
  <c r="M893" i="1"/>
  <c r="U892" i="1"/>
  <c r="W892" i="1" s="1"/>
  <c r="E892" i="1"/>
  <c r="H946" i="1"/>
  <c r="Q946" i="1"/>
  <c r="A947" i="1"/>
  <c r="Y945" i="1"/>
  <c r="R945" i="1"/>
  <c r="S945" i="1" s="1"/>
  <c r="AA946" i="1"/>
  <c r="C946" i="1"/>
  <c r="T977" i="1"/>
  <c r="L891" i="1" l="1"/>
  <c r="O891" i="1" s="1"/>
  <c r="P891" i="1" s="1"/>
  <c r="X891" i="1" s="1"/>
  <c r="B891" i="1" s="1"/>
  <c r="U893" i="1"/>
  <c r="W893" i="1" s="1"/>
  <c r="E893" i="1"/>
  <c r="J894" i="1"/>
  <c r="K894" i="1" s="1"/>
  <c r="I895" i="1"/>
  <c r="D892" i="1"/>
  <c r="F892" i="1" s="1"/>
  <c r="G891" i="1"/>
  <c r="C947" i="1"/>
  <c r="Y946" i="1"/>
  <c r="R946" i="1"/>
  <c r="S946" i="1" s="1"/>
  <c r="AA947" i="1"/>
  <c r="T978" i="1"/>
  <c r="Q947" i="1"/>
  <c r="A948" i="1"/>
  <c r="H947" i="1"/>
  <c r="L892" i="1" l="1"/>
  <c r="O892" i="1" s="1"/>
  <c r="P892" i="1" s="1"/>
  <c r="X892" i="1" s="1"/>
  <c r="B892" i="1" s="1"/>
  <c r="G892" i="1"/>
  <c r="J895" i="1"/>
  <c r="K895" i="1" s="1"/>
  <c r="I896" i="1"/>
  <c r="E894" i="1"/>
  <c r="U894" i="1"/>
  <c r="W894" i="1" s="1"/>
  <c r="D893" i="1"/>
  <c r="F893" i="1" s="1"/>
  <c r="H948" i="1"/>
  <c r="Q948" i="1"/>
  <c r="A949" i="1"/>
  <c r="T979" i="1"/>
  <c r="Y947" i="1"/>
  <c r="R947" i="1"/>
  <c r="S947" i="1" s="1"/>
  <c r="AA948" i="1"/>
  <c r="C948" i="1"/>
  <c r="L893" i="1" l="1"/>
  <c r="G893" i="1"/>
  <c r="D894" i="1"/>
  <c r="F894" i="1" s="1"/>
  <c r="J896" i="1"/>
  <c r="K896" i="1" s="1"/>
  <c r="I897" i="1"/>
  <c r="E895" i="1"/>
  <c r="U895" i="1"/>
  <c r="W895" i="1" s="1"/>
  <c r="Y948" i="1"/>
  <c r="C949" i="1"/>
  <c r="AA949" i="1"/>
  <c r="R948" i="1"/>
  <c r="S948" i="1" s="1"/>
  <c r="Q949" i="1"/>
  <c r="H949" i="1"/>
  <c r="A950" i="1"/>
  <c r="T980" i="1"/>
  <c r="L894" i="1" l="1"/>
  <c r="G894" i="1"/>
  <c r="D895" i="1"/>
  <c r="F895" i="1" s="1"/>
  <c r="U896" i="1"/>
  <c r="W896" i="1" s="1"/>
  <c r="E896" i="1"/>
  <c r="J897" i="1"/>
  <c r="K897" i="1" s="1"/>
  <c r="I898" i="1"/>
  <c r="O893" i="1"/>
  <c r="P893" i="1" s="1"/>
  <c r="M894" i="1"/>
  <c r="Y949" i="1"/>
  <c r="R949" i="1"/>
  <c r="S949" i="1" s="1"/>
  <c r="AA950" i="1"/>
  <c r="C950" i="1"/>
  <c r="T981" i="1"/>
  <c r="Q950" i="1"/>
  <c r="A951" i="1"/>
  <c r="H950" i="1"/>
  <c r="L895" i="1" l="1"/>
  <c r="G895" i="1"/>
  <c r="D896" i="1"/>
  <c r="F896" i="1" s="1"/>
  <c r="N894" i="1"/>
  <c r="M895" i="1"/>
  <c r="M896" i="1" s="1"/>
  <c r="M897" i="1" s="1"/>
  <c r="M898" i="1" s="1"/>
  <c r="J898" i="1"/>
  <c r="K898" i="1" s="1"/>
  <c r="I899" i="1"/>
  <c r="X893" i="1"/>
  <c r="B893" i="1" s="1"/>
  <c r="E897" i="1"/>
  <c r="U897" i="1"/>
  <c r="W897" i="1" s="1"/>
  <c r="H951" i="1"/>
  <c r="Q951" i="1"/>
  <c r="A952" i="1"/>
  <c r="C951" i="1"/>
  <c r="Y950" i="1"/>
  <c r="R950" i="1"/>
  <c r="S950" i="1" s="1"/>
  <c r="AA951" i="1"/>
  <c r="T982" i="1"/>
  <c r="M899" i="1" l="1"/>
  <c r="G896" i="1"/>
  <c r="L896" i="1"/>
  <c r="J899" i="1"/>
  <c r="K899" i="1" s="1"/>
  <c r="I900" i="1"/>
  <c r="N895" i="1"/>
  <c r="O894" i="1"/>
  <c r="P894" i="1" s="1"/>
  <c r="X894" i="1" s="1"/>
  <c r="B894" i="1" s="1"/>
  <c r="D897" i="1"/>
  <c r="F897" i="1" s="1"/>
  <c r="E898" i="1"/>
  <c r="U898" i="1"/>
  <c r="W898" i="1" s="1"/>
  <c r="T983" i="1"/>
  <c r="H952" i="1"/>
  <c r="A953" i="1"/>
  <c r="Q952" i="1"/>
  <c r="Y951" i="1"/>
  <c r="AA952" i="1"/>
  <c r="R951" i="1"/>
  <c r="S951" i="1" s="1"/>
  <c r="C952" i="1"/>
  <c r="D898" i="1" l="1"/>
  <c r="F898" i="1" s="1"/>
  <c r="L897" i="1"/>
  <c r="G897" i="1"/>
  <c r="N896" i="1"/>
  <c r="O895" i="1"/>
  <c r="P895" i="1" s="1"/>
  <c r="X895" i="1" s="1"/>
  <c r="B895" i="1" s="1"/>
  <c r="M900" i="1"/>
  <c r="J900" i="1"/>
  <c r="K900" i="1" s="1"/>
  <c r="I901" i="1"/>
  <c r="E899" i="1"/>
  <c r="U899" i="1"/>
  <c r="W899" i="1" s="1"/>
  <c r="AA953" i="1"/>
  <c r="Y952" i="1"/>
  <c r="R952" i="1"/>
  <c r="S952" i="1" s="1"/>
  <c r="C953" i="1"/>
  <c r="T984" i="1"/>
  <c r="H953" i="1"/>
  <c r="A954" i="1"/>
  <c r="Q953" i="1"/>
  <c r="G898" i="1" l="1"/>
  <c r="L898" i="1"/>
  <c r="N897" i="1"/>
  <c r="N898" i="1" s="1"/>
  <c r="N899" i="1" s="1"/>
  <c r="N900" i="1" s="1"/>
  <c r="N901" i="1" s="1"/>
  <c r="O896" i="1"/>
  <c r="P896" i="1" s="1"/>
  <c r="X896" i="1" s="1"/>
  <c r="B896" i="1" s="1"/>
  <c r="D899" i="1"/>
  <c r="F899" i="1" s="1"/>
  <c r="J901" i="1"/>
  <c r="K901" i="1" s="1"/>
  <c r="I902" i="1"/>
  <c r="U900" i="1"/>
  <c r="W900" i="1" s="1"/>
  <c r="E900" i="1"/>
  <c r="M901" i="1"/>
  <c r="Y953" i="1"/>
  <c r="R953" i="1"/>
  <c r="S953" i="1" s="1"/>
  <c r="AA954" i="1"/>
  <c r="C954" i="1"/>
  <c r="T985" i="1"/>
  <c r="H954" i="1"/>
  <c r="A955" i="1"/>
  <c r="Q954" i="1"/>
  <c r="O898" i="1" l="1"/>
  <c r="P898" i="1" s="1"/>
  <c r="X898" i="1" s="1"/>
  <c r="B898" i="1" s="1"/>
  <c r="O897" i="1"/>
  <c r="P897" i="1" s="1"/>
  <c r="X897" i="1" s="1"/>
  <c r="B897" i="1" s="1"/>
  <c r="G899" i="1"/>
  <c r="M902" i="1"/>
  <c r="I903" i="1"/>
  <c r="J902" i="1"/>
  <c r="K902" i="1" s="1"/>
  <c r="N902" i="1"/>
  <c r="L899" i="1"/>
  <c r="O899" i="1" s="1"/>
  <c r="P899" i="1" s="1"/>
  <c r="X899" i="1" s="1"/>
  <c r="B899" i="1" s="1"/>
  <c r="E901" i="1"/>
  <c r="U901" i="1"/>
  <c r="W901" i="1" s="1"/>
  <c r="D900" i="1"/>
  <c r="F900" i="1" s="1"/>
  <c r="Y954" i="1"/>
  <c r="AA955" i="1"/>
  <c r="C955" i="1"/>
  <c r="R954" i="1"/>
  <c r="S954" i="1" s="1"/>
  <c r="T986" i="1"/>
  <c r="H955" i="1"/>
  <c r="A956" i="1"/>
  <c r="Q955" i="1"/>
  <c r="U902" i="1" l="1"/>
  <c r="W902" i="1" s="1"/>
  <c r="E902" i="1"/>
  <c r="D901" i="1"/>
  <c r="F901" i="1" s="1"/>
  <c r="L900" i="1"/>
  <c r="O900" i="1" s="1"/>
  <c r="P900" i="1" s="1"/>
  <c r="X900" i="1" s="1"/>
  <c r="B900" i="1" s="1"/>
  <c r="M903" i="1"/>
  <c r="J903" i="1"/>
  <c r="K903" i="1" s="1"/>
  <c r="I904" i="1"/>
  <c r="N903" i="1"/>
  <c r="G900" i="1"/>
  <c r="T987" i="1"/>
  <c r="Y955" i="1"/>
  <c r="R955" i="1"/>
  <c r="S955" i="1" s="1"/>
  <c r="AA956" i="1"/>
  <c r="C956" i="1"/>
  <c r="Q956" i="1"/>
  <c r="H956" i="1"/>
  <c r="A957" i="1"/>
  <c r="G901" i="1" l="1"/>
  <c r="M904" i="1"/>
  <c r="L901" i="1"/>
  <c r="O901" i="1" s="1"/>
  <c r="P901" i="1" s="1"/>
  <c r="X901" i="1" s="1"/>
  <c r="B901" i="1" s="1"/>
  <c r="E903" i="1"/>
  <c r="U903" i="1"/>
  <c r="W903" i="1" s="1"/>
  <c r="D902" i="1"/>
  <c r="F902" i="1" s="1"/>
  <c r="I905" i="1"/>
  <c r="N904" i="1"/>
  <c r="J904" i="1"/>
  <c r="K904" i="1" s="1"/>
  <c r="Q957" i="1"/>
  <c r="H957" i="1"/>
  <c r="A958" i="1"/>
  <c r="T988" i="1"/>
  <c r="Y956" i="1"/>
  <c r="C957" i="1"/>
  <c r="AA957" i="1"/>
  <c r="R956" i="1"/>
  <c r="S956" i="1" s="1"/>
  <c r="G902" i="1" l="1"/>
  <c r="L902" i="1"/>
  <c r="O902" i="1" s="1"/>
  <c r="P902" i="1" s="1"/>
  <c r="X902" i="1" s="1"/>
  <c r="B902" i="1" s="1"/>
  <c r="M905" i="1"/>
  <c r="J905" i="1"/>
  <c r="K905" i="1" s="1"/>
  <c r="N905" i="1"/>
  <c r="I906" i="1"/>
  <c r="E904" i="1"/>
  <c r="U904" i="1"/>
  <c r="W904" i="1" s="1"/>
  <c r="D903" i="1"/>
  <c r="F903" i="1" s="1"/>
  <c r="Y957" i="1"/>
  <c r="R957" i="1"/>
  <c r="S957" i="1" s="1"/>
  <c r="AA958" i="1"/>
  <c r="C958" i="1"/>
  <c r="T989" i="1"/>
  <c r="Q958" i="1"/>
  <c r="A959" i="1"/>
  <c r="H958" i="1"/>
  <c r="G903" i="1" l="1"/>
  <c r="L903" i="1"/>
  <c r="O903" i="1" s="1"/>
  <c r="P903" i="1" s="1"/>
  <c r="X903" i="1" s="1"/>
  <c r="B903" i="1" s="1"/>
  <c r="M906" i="1"/>
  <c r="J906" i="1"/>
  <c r="K906" i="1" s="1"/>
  <c r="I907" i="1"/>
  <c r="N906" i="1"/>
  <c r="E905" i="1"/>
  <c r="U905" i="1"/>
  <c r="W905" i="1" s="1"/>
  <c r="D904" i="1"/>
  <c r="F904" i="1" s="1"/>
  <c r="H959" i="1"/>
  <c r="A960" i="1"/>
  <c r="Q959" i="1"/>
  <c r="AA959" i="1"/>
  <c r="C959" i="1"/>
  <c r="Y958" i="1"/>
  <c r="R958" i="1"/>
  <c r="S958" i="1" s="1"/>
  <c r="T990" i="1"/>
  <c r="G904" i="1" l="1"/>
  <c r="D905" i="1"/>
  <c r="F905" i="1" s="1"/>
  <c r="J907" i="1"/>
  <c r="K907" i="1" s="1"/>
  <c r="I908" i="1"/>
  <c r="N907" i="1"/>
  <c r="M907" i="1"/>
  <c r="E906" i="1"/>
  <c r="U906" i="1"/>
  <c r="W906" i="1" s="1"/>
  <c r="L904" i="1"/>
  <c r="O904" i="1" s="1"/>
  <c r="P904" i="1" s="1"/>
  <c r="X904" i="1" s="1"/>
  <c r="B904" i="1" s="1"/>
  <c r="Y959" i="1"/>
  <c r="R959" i="1"/>
  <c r="S959" i="1" s="1"/>
  <c r="AA960" i="1"/>
  <c r="C960" i="1"/>
  <c r="H960" i="1"/>
  <c r="Q960" i="1"/>
  <c r="A961" i="1"/>
  <c r="T991" i="1"/>
  <c r="M908" i="1" l="1"/>
  <c r="G905" i="1"/>
  <c r="L905" i="1"/>
  <c r="O905" i="1" s="1"/>
  <c r="P905" i="1" s="1"/>
  <c r="X905" i="1" s="1"/>
  <c r="D906" i="1"/>
  <c r="F906" i="1" s="1"/>
  <c r="J908" i="1"/>
  <c r="K908" i="1" s="1"/>
  <c r="I909" i="1"/>
  <c r="N908" i="1"/>
  <c r="U907" i="1"/>
  <c r="W907" i="1" s="1"/>
  <c r="E907" i="1"/>
  <c r="H961" i="1"/>
  <c r="A962" i="1"/>
  <c r="Q961" i="1"/>
  <c r="T992" i="1"/>
  <c r="C961" i="1"/>
  <c r="Y960" i="1"/>
  <c r="AA961" i="1"/>
  <c r="R960" i="1"/>
  <c r="S960" i="1" s="1"/>
  <c r="L906" i="1" l="1"/>
  <c r="O906" i="1" s="1"/>
  <c r="P906" i="1" s="1"/>
  <c r="X906" i="1" s="1"/>
  <c r="B906" i="1" s="1"/>
  <c r="G906" i="1"/>
  <c r="B905" i="1"/>
  <c r="D907" i="1"/>
  <c r="F907" i="1" s="1"/>
  <c r="M909" i="1"/>
  <c r="I910" i="1"/>
  <c r="N909" i="1"/>
  <c r="J909" i="1"/>
  <c r="K909" i="1" s="1"/>
  <c r="E908" i="1"/>
  <c r="U908" i="1"/>
  <c r="W908" i="1" s="1"/>
  <c r="T993" i="1"/>
  <c r="A963" i="1"/>
  <c r="Q962" i="1"/>
  <c r="H962" i="1"/>
  <c r="Y961" i="1"/>
  <c r="R961" i="1"/>
  <c r="S961" i="1" s="1"/>
  <c r="AA962" i="1"/>
  <c r="C962" i="1"/>
  <c r="G907" i="1" l="1"/>
  <c r="E909" i="1"/>
  <c r="U909" i="1"/>
  <c r="W909" i="1" s="1"/>
  <c r="D908" i="1"/>
  <c r="F908" i="1" s="1"/>
  <c r="I911" i="1"/>
  <c r="N910" i="1"/>
  <c r="M910" i="1"/>
  <c r="J910" i="1"/>
  <c r="K910" i="1" s="1"/>
  <c r="L907" i="1"/>
  <c r="O907" i="1" s="1"/>
  <c r="P907" i="1" s="1"/>
  <c r="X907" i="1" s="1"/>
  <c r="B907" i="1" s="1"/>
  <c r="T994" i="1"/>
  <c r="R962" i="1"/>
  <c r="S962" i="1" s="1"/>
  <c r="AA963" i="1"/>
  <c r="Y962" i="1"/>
  <c r="C963" i="1"/>
  <c r="A964" i="1"/>
  <c r="Q963" i="1"/>
  <c r="H963" i="1"/>
  <c r="M911" i="1" l="1"/>
  <c r="G908" i="1"/>
  <c r="L908" i="1"/>
  <c r="O908" i="1" s="1"/>
  <c r="P908" i="1" s="1"/>
  <c r="X908" i="1" s="1"/>
  <c r="B908" i="1" s="1"/>
  <c r="I912" i="1"/>
  <c r="N911" i="1"/>
  <c r="J911" i="1"/>
  <c r="K911" i="1" s="1"/>
  <c r="E910" i="1"/>
  <c r="U910" i="1"/>
  <c r="W910" i="1" s="1"/>
  <c r="D909" i="1"/>
  <c r="F909" i="1" s="1"/>
  <c r="C964" i="1"/>
  <c r="Y963" i="1"/>
  <c r="R963" i="1"/>
  <c r="S963" i="1" s="1"/>
  <c r="AA964" i="1"/>
  <c r="Q964" i="1"/>
  <c r="H964" i="1"/>
  <c r="A965" i="1"/>
  <c r="T995" i="1"/>
  <c r="D910" i="1" l="1"/>
  <c r="F910" i="1" s="1"/>
  <c r="E911" i="1"/>
  <c r="U911" i="1"/>
  <c r="W911" i="1" s="1"/>
  <c r="L909" i="1"/>
  <c r="O909" i="1" s="1"/>
  <c r="P909" i="1" s="1"/>
  <c r="X909" i="1" s="1"/>
  <c r="B909" i="1" s="1"/>
  <c r="G909" i="1"/>
  <c r="M912" i="1"/>
  <c r="J912" i="1"/>
  <c r="K912" i="1" s="1"/>
  <c r="I913" i="1"/>
  <c r="N912" i="1"/>
  <c r="T996" i="1"/>
  <c r="H965" i="1"/>
  <c r="A966" i="1"/>
  <c r="Q965" i="1"/>
  <c r="Y964" i="1"/>
  <c r="AA965" i="1"/>
  <c r="R964" i="1"/>
  <c r="S964" i="1" s="1"/>
  <c r="C965" i="1"/>
  <c r="G910" i="1" l="1"/>
  <c r="L910" i="1"/>
  <c r="O910" i="1" s="1"/>
  <c r="P910" i="1" s="1"/>
  <c r="X910" i="1" s="1"/>
  <c r="B910" i="1" s="1"/>
  <c r="D911" i="1"/>
  <c r="F911" i="1" s="1"/>
  <c r="M913" i="1"/>
  <c r="J913" i="1"/>
  <c r="K913" i="1" s="1"/>
  <c r="N913" i="1"/>
  <c r="I914" i="1"/>
  <c r="E912" i="1"/>
  <c r="U912" i="1"/>
  <c r="W912" i="1" s="1"/>
  <c r="Y965" i="1"/>
  <c r="AA966" i="1"/>
  <c r="R965" i="1"/>
  <c r="S965" i="1" s="1"/>
  <c r="C966" i="1"/>
  <c r="Q966" i="1"/>
  <c r="H966" i="1"/>
  <c r="A967" i="1"/>
  <c r="T997" i="1"/>
  <c r="L911" i="1" l="1"/>
  <c r="O911" i="1" s="1"/>
  <c r="P911" i="1" s="1"/>
  <c r="X911" i="1" s="1"/>
  <c r="B911" i="1" s="1"/>
  <c r="G911" i="1"/>
  <c r="I915" i="1"/>
  <c r="N914" i="1"/>
  <c r="J914" i="1"/>
  <c r="K914" i="1" s="1"/>
  <c r="E913" i="1"/>
  <c r="U913" i="1"/>
  <c r="W913" i="1" s="1"/>
  <c r="M914" i="1"/>
  <c r="D912" i="1"/>
  <c r="F912" i="1" s="1"/>
  <c r="T998" i="1"/>
  <c r="R966" i="1"/>
  <c r="S966" i="1" s="1"/>
  <c r="C967" i="1"/>
  <c r="Y966" i="1"/>
  <c r="AA967" i="1"/>
  <c r="Q967" i="1"/>
  <c r="H967" i="1"/>
  <c r="A968" i="1"/>
  <c r="L912" i="1" l="1"/>
  <c r="O912" i="1" s="1"/>
  <c r="P912" i="1" s="1"/>
  <c r="X912" i="1" s="1"/>
  <c r="B912" i="1" s="1"/>
  <c r="D913" i="1"/>
  <c r="F913" i="1" s="1"/>
  <c r="U914" i="1"/>
  <c r="W914" i="1" s="1"/>
  <c r="E914" i="1"/>
  <c r="G912" i="1"/>
  <c r="M915" i="1"/>
  <c r="J915" i="1"/>
  <c r="K915" i="1" s="1"/>
  <c r="I916" i="1"/>
  <c r="N915" i="1"/>
  <c r="Y967" i="1"/>
  <c r="R967" i="1"/>
  <c r="S967" i="1" s="1"/>
  <c r="AA968" i="1"/>
  <c r="C968" i="1"/>
  <c r="T999" i="1"/>
  <c r="A969" i="1"/>
  <c r="Q968" i="1"/>
  <c r="H968" i="1"/>
  <c r="L913" i="1" l="1"/>
  <c r="O913" i="1" s="1"/>
  <c r="P913" i="1" s="1"/>
  <c r="X913" i="1" s="1"/>
  <c r="B913" i="1" s="1"/>
  <c r="G913" i="1"/>
  <c r="D914" i="1"/>
  <c r="F914" i="1" s="1"/>
  <c r="M916" i="1"/>
  <c r="J916" i="1"/>
  <c r="K916" i="1" s="1"/>
  <c r="I917" i="1"/>
  <c r="N916" i="1"/>
  <c r="E915" i="1"/>
  <c r="U915" i="1"/>
  <c r="W915" i="1" s="1"/>
  <c r="H969" i="1"/>
  <c r="Q969" i="1"/>
  <c r="A970" i="1"/>
  <c r="T1000" i="1"/>
  <c r="Y968" i="1"/>
  <c r="AA969" i="1"/>
  <c r="C969" i="1"/>
  <c r="R968" i="1"/>
  <c r="S968" i="1" s="1"/>
  <c r="G914" i="1" l="1"/>
  <c r="D915" i="1"/>
  <c r="F915" i="1" s="1"/>
  <c r="J917" i="1"/>
  <c r="K917" i="1" s="1"/>
  <c r="I918" i="1"/>
  <c r="N917" i="1"/>
  <c r="E916" i="1"/>
  <c r="U916" i="1"/>
  <c r="W916" i="1" s="1"/>
  <c r="M917" i="1"/>
  <c r="L914" i="1"/>
  <c r="O914" i="1" s="1"/>
  <c r="P914" i="1" s="1"/>
  <c r="H970" i="1"/>
  <c r="A971" i="1"/>
  <c r="Q970" i="1"/>
  <c r="T1001" i="1"/>
  <c r="Y969" i="1"/>
  <c r="C970" i="1"/>
  <c r="R969" i="1"/>
  <c r="S969" i="1" s="1"/>
  <c r="AA970" i="1"/>
  <c r="L915" i="1" l="1"/>
  <c r="O915" i="1" s="1"/>
  <c r="P915" i="1" s="1"/>
  <c r="X915" i="1" s="1"/>
  <c r="B915" i="1" s="1"/>
  <c r="G915" i="1"/>
  <c r="D916" i="1"/>
  <c r="F916" i="1" s="1"/>
  <c r="M918" i="1"/>
  <c r="N918" i="1"/>
  <c r="J918" i="1"/>
  <c r="K918" i="1" s="1"/>
  <c r="I919" i="1"/>
  <c r="U917" i="1"/>
  <c r="W917" i="1" s="1"/>
  <c r="E917" i="1"/>
  <c r="X914" i="1"/>
  <c r="B914" i="1" s="1"/>
  <c r="A972" i="1"/>
  <c r="H971" i="1"/>
  <c r="Q971" i="1"/>
  <c r="T1002" i="1"/>
  <c r="AA971" i="1"/>
  <c r="Y970" i="1"/>
  <c r="C971" i="1"/>
  <c r="R970" i="1"/>
  <c r="S970" i="1" s="1"/>
  <c r="L916" i="1" l="1"/>
  <c r="O916" i="1" s="1"/>
  <c r="P916" i="1" s="1"/>
  <c r="X916" i="1" s="1"/>
  <c r="G916" i="1"/>
  <c r="M919" i="1"/>
  <c r="N919" i="1"/>
  <c r="J919" i="1"/>
  <c r="K919" i="1" s="1"/>
  <c r="I920" i="1"/>
  <c r="E918" i="1"/>
  <c r="U918" i="1"/>
  <c r="W918" i="1" s="1"/>
  <c r="D917" i="1"/>
  <c r="F917" i="1" s="1"/>
  <c r="A973" i="1"/>
  <c r="Q972" i="1"/>
  <c r="H972" i="1"/>
  <c r="Y971" i="1"/>
  <c r="R971" i="1"/>
  <c r="S971" i="1" s="1"/>
  <c r="AA972" i="1"/>
  <c r="C972" i="1"/>
  <c r="T1003" i="1"/>
  <c r="B916" i="1" l="1"/>
  <c r="L917" i="1"/>
  <c r="O917" i="1" s="1"/>
  <c r="P917" i="1" s="1"/>
  <c r="X917" i="1" s="1"/>
  <c r="B917" i="1" s="1"/>
  <c r="G917" i="1"/>
  <c r="D918" i="1"/>
  <c r="F918" i="1" s="1"/>
  <c r="J920" i="1"/>
  <c r="K920" i="1" s="1"/>
  <c r="I921" i="1"/>
  <c r="N920" i="1"/>
  <c r="M920" i="1"/>
  <c r="E919" i="1"/>
  <c r="U919" i="1"/>
  <c r="W919" i="1" s="1"/>
  <c r="Q973" i="1"/>
  <c r="H973" i="1"/>
  <c r="A974" i="1"/>
  <c r="T1004" i="1"/>
  <c r="Y972" i="1"/>
  <c r="R972" i="1"/>
  <c r="S972" i="1" s="1"/>
  <c r="AA973" i="1"/>
  <c r="C973" i="1"/>
  <c r="M921" i="1" l="1"/>
  <c r="L918" i="1"/>
  <c r="O918" i="1" s="1"/>
  <c r="P918" i="1" s="1"/>
  <c r="X918" i="1" s="1"/>
  <c r="B918" i="1" s="1"/>
  <c r="G918" i="1"/>
  <c r="D919" i="1"/>
  <c r="F919" i="1" s="1"/>
  <c r="N921" i="1"/>
  <c r="J921" i="1"/>
  <c r="K921" i="1" s="1"/>
  <c r="I922" i="1"/>
  <c r="E920" i="1"/>
  <c r="U920" i="1"/>
  <c r="W920" i="1" s="1"/>
  <c r="C974" i="1"/>
  <c r="Y973" i="1"/>
  <c r="R973" i="1"/>
  <c r="S973" i="1" s="1"/>
  <c r="AA974" i="1"/>
  <c r="T1005" i="1"/>
  <c r="H974" i="1"/>
  <c r="Q974" i="1"/>
  <c r="A975" i="1"/>
  <c r="L919" i="1" l="1"/>
  <c r="O919" i="1" s="1"/>
  <c r="P919" i="1" s="1"/>
  <c r="X919" i="1" s="1"/>
  <c r="B919" i="1" s="1"/>
  <c r="G919" i="1"/>
  <c r="U921" i="1"/>
  <c r="W921" i="1" s="1"/>
  <c r="E921" i="1"/>
  <c r="D920" i="1"/>
  <c r="F920" i="1" s="1"/>
  <c r="M922" i="1"/>
  <c r="N922" i="1"/>
  <c r="J922" i="1"/>
  <c r="K922" i="1" s="1"/>
  <c r="I923" i="1"/>
  <c r="T1006" i="1"/>
  <c r="Y974" i="1"/>
  <c r="R974" i="1"/>
  <c r="S974" i="1" s="1"/>
  <c r="AA975" i="1"/>
  <c r="C975" i="1"/>
  <c r="Q975" i="1"/>
  <c r="H975" i="1"/>
  <c r="A976" i="1"/>
  <c r="L920" i="1" l="1"/>
  <c r="O920" i="1" s="1"/>
  <c r="P920" i="1" s="1"/>
  <c r="X920" i="1" s="1"/>
  <c r="B920" i="1" s="1"/>
  <c r="E922" i="1"/>
  <c r="U922" i="1"/>
  <c r="W922" i="1" s="1"/>
  <c r="G920" i="1"/>
  <c r="D921" i="1"/>
  <c r="F921" i="1" s="1"/>
  <c r="N923" i="1"/>
  <c r="J923" i="1"/>
  <c r="K923" i="1" s="1"/>
  <c r="I924" i="1"/>
  <c r="M923" i="1"/>
  <c r="R975" i="1"/>
  <c r="S975" i="1" s="1"/>
  <c r="C976" i="1"/>
  <c r="Y975" i="1"/>
  <c r="AA976" i="1"/>
  <c r="T1007" i="1"/>
  <c r="Q976" i="1"/>
  <c r="H976" i="1"/>
  <c r="A977" i="1"/>
  <c r="L921" i="1" l="1"/>
  <c r="O921" i="1" s="1"/>
  <c r="P921" i="1" s="1"/>
  <c r="E923" i="1"/>
  <c r="U923" i="1"/>
  <c r="W923" i="1" s="1"/>
  <c r="G921" i="1"/>
  <c r="J924" i="1"/>
  <c r="K924" i="1" s="1"/>
  <c r="I925" i="1"/>
  <c r="D922" i="1"/>
  <c r="F922" i="1" s="1"/>
  <c r="A978" i="1"/>
  <c r="Q977" i="1"/>
  <c r="H977" i="1"/>
  <c r="AA977" i="1"/>
  <c r="Y976" i="1"/>
  <c r="R976" i="1"/>
  <c r="S976" i="1" s="1"/>
  <c r="C977" i="1"/>
  <c r="T1008" i="1"/>
  <c r="L922" i="1" l="1"/>
  <c r="O922" i="1" s="1"/>
  <c r="P922" i="1" s="1"/>
  <c r="X922" i="1" s="1"/>
  <c r="B922" i="1" s="1"/>
  <c r="J925" i="1"/>
  <c r="K925" i="1" s="1"/>
  <c r="I926" i="1"/>
  <c r="E924" i="1"/>
  <c r="U924" i="1"/>
  <c r="W924" i="1" s="1"/>
  <c r="D923" i="1"/>
  <c r="F923" i="1" s="1"/>
  <c r="G922" i="1"/>
  <c r="X921" i="1"/>
  <c r="B921" i="1" s="1"/>
  <c r="Q978" i="1"/>
  <c r="A979" i="1"/>
  <c r="H978" i="1"/>
  <c r="T1009" i="1"/>
  <c r="Y977" i="1"/>
  <c r="R977" i="1"/>
  <c r="S977" i="1" s="1"/>
  <c r="AA978" i="1"/>
  <c r="C978" i="1"/>
  <c r="G923" i="1" l="1"/>
  <c r="L923" i="1"/>
  <c r="D924" i="1"/>
  <c r="F924" i="1" s="1"/>
  <c r="J926" i="1"/>
  <c r="K926" i="1" s="1"/>
  <c r="I927" i="1"/>
  <c r="E925" i="1"/>
  <c r="U925" i="1"/>
  <c r="W925" i="1" s="1"/>
  <c r="T1010" i="1"/>
  <c r="H979" i="1"/>
  <c r="A980" i="1"/>
  <c r="Q979" i="1"/>
  <c r="AA979" i="1"/>
  <c r="C979" i="1"/>
  <c r="Y978" i="1"/>
  <c r="R978" i="1"/>
  <c r="S978" i="1" s="1"/>
  <c r="G924" i="1" l="1"/>
  <c r="L924" i="1"/>
  <c r="E926" i="1"/>
  <c r="U926" i="1"/>
  <c r="W926" i="1" s="1"/>
  <c r="D925" i="1"/>
  <c r="F925" i="1" s="1"/>
  <c r="J927" i="1"/>
  <c r="K927" i="1" s="1"/>
  <c r="I928" i="1"/>
  <c r="O923" i="1"/>
  <c r="P923" i="1" s="1"/>
  <c r="M924" i="1"/>
  <c r="A981" i="1"/>
  <c r="Q980" i="1"/>
  <c r="H980" i="1"/>
  <c r="T1011" i="1"/>
  <c r="Y979" i="1"/>
  <c r="AA980" i="1"/>
  <c r="R979" i="1"/>
  <c r="S979" i="1" s="1"/>
  <c r="C980" i="1"/>
  <c r="L925" i="1" l="1"/>
  <c r="G925" i="1"/>
  <c r="X923" i="1"/>
  <c r="B923" i="1" s="1"/>
  <c r="E927" i="1"/>
  <c r="U927" i="1"/>
  <c r="W927" i="1" s="1"/>
  <c r="J928" i="1"/>
  <c r="K928" i="1" s="1"/>
  <c r="I929" i="1"/>
  <c r="M925" i="1"/>
  <c r="M926" i="1" s="1"/>
  <c r="M927" i="1" s="1"/>
  <c r="M928" i="1" s="1"/>
  <c r="N924" i="1"/>
  <c r="D926" i="1"/>
  <c r="F926" i="1" s="1"/>
  <c r="A982" i="1"/>
  <c r="Q981" i="1"/>
  <c r="H981" i="1"/>
  <c r="Y980" i="1"/>
  <c r="C981" i="1"/>
  <c r="AA981" i="1"/>
  <c r="R980" i="1"/>
  <c r="S980" i="1" s="1"/>
  <c r="T1012" i="1"/>
  <c r="G926" i="1" l="1"/>
  <c r="N925" i="1"/>
  <c r="O924" i="1"/>
  <c r="P924" i="1" s="1"/>
  <c r="X924" i="1" s="1"/>
  <c r="B924" i="1" s="1"/>
  <c r="E928" i="1"/>
  <c r="U928" i="1"/>
  <c r="W928" i="1" s="1"/>
  <c r="D927" i="1"/>
  <c r="F927" i="1" s="1"/>
  <c r="L926" i="1"/>
  <c r="J929" i="1"/>
  <c r="K929" i="1" s="1"/>
  <c r="I930" i="1"/>
  <c r="M929" i="1"/>
  <c r="AA982" i="1"/>
  <c r="Y981" i="1"/>
  <c r="C982" i="1"/>
  <c r="R981" i="1"/>
  <c r="S981" i="1" s="1"/>
  <c r="H982" i="1"/>
  <c r="Q982" i="1"/>
  <c r="A983" i="1"/>
  <c r="T1013" i="1"/>
  <c r="L927" i="1" l="1"/>
  <c r="G927" i="1"/>
  <c r="D928" i="1"/>
  <c r="F928" i="1" s="1"/>
  <c r="I931" i="1"/>
  <c r="J930" i="1"/>
  <c r="K930" i="1" s="1"/>
  <c r="M930" i="1"/>
  <c r="E929" i="1"/>
  <c r="U929" i="1"/>
  <c r="W929" i="1" s="1"/>
  <c r="N926" i="1"/>
  <c r="N927" i="1" s="1"/>
  <c r="N928" i="1" s="1"/>
  <c r="N929" i="1" s="1"/>
  <c r="N930" i="1" s="1"/>
  <c r="O925" i="1"/>
  <c r="P925" i="1" s="1"/>
  <c r="X925" i="1" s="1"/>
  <c r="T1014" i="1"/>
  <c r="C983" i="1"/>
  <c r="Y982" i="1"/>
  <c r="R982" i="1"/>
  <c r="S982" i="1" s="1"/>
  <c r="AA983" i="1"/>
  <c r="A984" i="1"/>
  <c r="H983" i="1"/>
  <c r="Q983" i="1"/>
  <c r="B925" i="1" l="1"/>
  <c r="L928" i="1"/>
  <c r="O928" i="1" s="1"/>
  <c r="P928" i="1" s="1"/>
  <c r="G928" i="1"/>
  <c r="U930" i="1"/>
  <c r="W930" i="1" s="1"/>
  <c r="E930" i="1"/>
  <c r="M931" i="1"/>
  <c r="J931" i="1"/>
  <c r="K931" i="1" s="1"/>
  <c r="I932" i="1"/>
  <c r="N931" i="1"/>
  <c r="D929" i="1"/>
  <c r="F929" i="1" s="1"/>
  <c r="O927" i="1"/>
  <c r="P927" i="1" s="1"/>
  <c r="X927" i="1" s="1"/>
  <c r="B927" i="1" s="1"/>
  <c r="O926" i="1"/>
  <c r="P926" i="1" s="1"/>
  <c r="X926" i="1" s="1"/>
  <c r="B926" i="1" s="1"/>
  <c r="T1015" i="1"/>
  <c r="Y983" i="1"/>
  <c r="C984" i="1"/>
  <c r="R983" i="1"/>
  <c r="S983" i="1" s="1"/>
  <c r="AA984" i="1"/>
  <c r="A985" i="1"/>
  <c r="Q984" i="1"/>
  <c r="H984" i="1"/>
  <c r="J932" i="1" l="1"/>
  <c r="K932" i="1" s="1"/>
  <c r="I933" i="1"/>
  <c r="N932" i="1"/>
  <c r="U931" i="1"/>
  <c r="W931" i="1" s="1"/>
  <c r="E931" i="1"/>
  <c r="M932" i="1"/>
  <c r="X928" i="1"/>
  <c r="B928" i="1" s="1"/>
  <c r="L929" i="1"/>
  <c r="O929" i="1" s="1"/>
  <c r="P929" i="1" s="1"/>
  <c r="X929" i="1" s="1"/>
  <c r="B929" i="1" s="1"/>
  <c r="D930" i="1"/>
  <c r="F930" i="1" s="1"/>
  <c r="G929" i="1"/>
  <c r="Q985" i="1"/>
  <c r="H985" i="1"/>
  <c r="A986" i="1"/>
  <c r="T1016" i="1"/>
  <c r="R984" i="1"/>
  <c r="S984" i="1" s="1"/>
  <c r="C985" i="1"/>
  <c r="AA985" i="1"/>
  <c r="Y984" i="1"/>
  <c r="L930" i="1" l="1"/>
  <c r="O930" i="1" s="1"/>
  <c r="P930" i="1" s="1"/>
  <c r="X930" i="1" s="1"/>
  <c r="B930" i="1" s="1"/>
  <c r="D931" i="1"/>
  <c r="F931" i="1" s="1"/>
  <c r="G930" i="1"/>
  <c r="M933" i="1"/>
  <c r="J933" i="1"/>
  <c r="K933" i="1" s="1"/>
  <c r="I934" i="1"/>
  <c r="N933" i="1"/>
  <c r="E932" i="1"/>
  <c r="U932" i="1"/>
  <c r="W932" i="1" s="1"/>
  <c r="AA986" i="1"/>
  <c r="C986" i="1"/>
  <c r="Y985" i="1"/>
  <c r="R985" i="1"/>
  <c r="S985" i="1" s="1"/>
  <c r="T1017" i="1"/>
  <c r="A987" i="1"/>
  <c r="H986" i="1"/>
  <c r="Q986" i="1"/>
  <c r="L931" i="1" l="1"/>
  <c r="O931" i="1" s="1"/>
  <c r="P931" i="1" s="1"/>
  <c r="X931" i="1" s="1"/>
  <c r="B931" i="1" s="1"/>
  <c r="G931" i="1"/>
  <c r="U933" i="1"/>
  <c r="W933" i="1" s="1"/>
  <c r="E933" i="1"/>
  <c r="D932" i="1"/>
  <c r="F932" i="1" s="1"/>
  <c r="M934" i="1"/>
  <c r="J934" i="1"/>
  <c r="K934" i="1" s="1"/>
  <c r="I935" i="1"/>
  <c r="N934" i="1"/>
  <c r="H987" i="1"/>
  <c r="Q987" i="1"/>
  <c r="A988" i="1"/>
  <c r="T1018" i="1"/>
  <c r="AA987" i="1"/>
  <c r="Y986" i="1"/>
  <c r="C987" i="1"/>
  <c r="R986" i="1"/>
  <c r="S986" i="1" s="1"/>
  <c r="L932" i="1" l="1"/>
  <c r="O932" i="1" s="1"/>
  <c r="P932" i="1" s="1"/>
  <c r="X932" i="1" s="1"/>
  <c r="G932" i="1"/>
  <c r="E934" i="1"/>
  <c r="U934" i="1"/>
  <c r="W934" i="1" s="1"/>
  <c r="D933" i="1"/>
  <c r="F933" i="1" s="1"/>
  <c r="M935" i="1"/>
  <c r="J935" i="1"/>
  <c r="K935" i="1" s="1"/>
  <c r="N935" i="1"/>
  <c r="I936" i="1"/>
  <c r="T1019" i="1"/>
  <c r="Y987" i="1"/>
  <c r="AA988" i="1"/>
  <c r="R987" i="1"/>
  <c r="S987" i="1" s="1"/>
  <c r="C988" i="1"/>
  <c r="H988" i="1"/>
  <c r="Q988" i="1"/>
  <c r="A989" i="1"/>
  <c r="B932" i="1" l="1"/>
  <c r="G933" i="1"/>
  <c r="L933" i="1"/>
  <c r="O933" i="1" s="1"/>
  <c r="P933" i="1" s="1"/>
  <c r="X933" i="1" s="1"/>
  <c r="B933" i="1" s="1"/>
  <c r="E935" i="1"/>
  <c r="U935" i="1"/>
  <c r="W935" i="1" s="1"/>
  <c r="J936" i="1"/>
  <c r="K936" i="1" s="1"/>
  <c r="M936" i="1"/>
  <c r="I937" i="1"/>
  <c r="N936" i="1"/>
  <c r="D934" i="1"/>
  <c r="F934" i="1" s="1"/>
  <c r="H989" i="1"/>
  <c r="A990" i="1"/>
  <c r="Q989" i="1"/>
  <c r="AA989" i="1"/>
  <c r="Y988" i="1"/>
  <c r="R988" i="1"/>
  <c r="S988" i="1" s="1"/>
  <c r="C989" i="1"/>
  <c r="T1020" i="1"/>
  <c r="N937" i="1" l="1"/>
  <c r="J937" i="1"/>
  <c r="K937" i="1" s="1"/>
  <c r="I938" i="1"/>
  <c r="M937" i="1"/>
  <c r="U936" i="1"/>
  <c r="W936" i="1" s="1"/>
  <c r="E936" i="1"/>
  <c r="G934" i="1"/>
  <c r="D935" i="1"/>
  <c r="F935" i="1" s="1"/>
  <c r="L934" i="1"/>
  <c r="O934" i="1" s="1"/>
  <c r="P934" i="1" s="1"/>
  <c r="X934" i="1" s="1"/>
  <c r="B934" i="1" s="1"/>
  <c r="T1021" i="1"/>
  <c r="A991" i="1"/>
  <c r="H990" i="1"/>
  <c r="Q990" i="1"/>
  <c r="Y989" i="1"/>
  <c r="AA990" i="1"/>
  <c r="C990" i="1"/>
  <c r="R989" i="1"/>
  <c r="S989" i="1" s="1"/>
  <c r="D936" i="1" l="1"/>
  <c r="F936" i="1" s="1"/>
  <c r="M938" i="1"/>
  <c r="I939" i="1"/>
  <c r="J938" i="1"/>
  <c r="K938" i="1" s="1"/>
  <c r="N938" i="1"/>
  <c r="U937" i="1"/>
  <c r="W937" i="1" s="1"/>
  <c r="E937" i="1"/>
  <c r="G935" i="1"/>
  <c r="L935" i="1"/>
  <c r="O935" i="1" s="1"/>
  <c r="P935" i="1" s="1"/>
  <c r="AA991" i="1"/>
  <c r="Y990" i="1"/>
  <c r="C991" i="1"/>
  <c r="R990" i="1"/>
  <c r="S990" i="1" s="1"/>
  <c r="T1022" i="1"/>
  <c r="A992" i="1"/>
  <c r="Q991" i="1"/>
  <c r="H991" i="1"/>
  <c r="L936" i="1" l="1"/>
  <c r="O936" i="1" s="1"/>
  <c r="P936" i="1" s="1"/>
  <c r="X936" i="1" s="1"/>
  <c r="G936" i="1"/>
  <c r="M939" i="1"/>
  <c r="I940" i="1"/>
  <c r="J939" i="1"/>
  <c r="K939" i="1" s="1"/>
  <c r="N939" i="1"/>
  <c r="X935" i="1"/>
  <c r="B935" i="1" s="1"/>
  <c r="E938" i="1"/>
  <c r="U938" i="1"/>
  <c r="W938" i="1" s="1"/>
  <c r="D937" i="1"/>
  <c r="F937" i="1" s="1"/>
  <c r="Y991" i="1"/>
  <c r="R991" i="1"/>
  <c r="S991" i="1" s="1"/>
  <c r="AA992" i="1"/>
  <c r="C992" i="1"/>
  <c r="A993" i="1"/>
  <c r="Q992" i="1"/>
  <c r="H992" i="1"/>
  <c r="T1023" i="1"/>
  <c r="G937" i="1" l="1"/>
  <c r="B936" i="1"/>
  <c r="D938" i="1"/>
  <c r="F938" i="1" s="1"/>
  <c r="E939" i="1"/>
  <c r="U939" i="1"/>
  <c r="W939" i="1" s="1"/>
  <c r="J940" i="1"/>
  <c r="K940" i="1" s="1"/>
  <c r="I941" i="1"/>
  <c r="N940" i="1"/>
  <c r="L937" i="1"/>
  <c r="O937" i="1" s="1"/>
  <c r="P937" i="1" s="1"/>
  <c r="X937" i="1" s="1"/>
  <c r="B937" i="1" s="1"/>
  <c r="M940" i="1"/>
  <c r="Q993" i="1"/>
  <c r="H993" i="1"/>
  <c r="A994" i="1"/>
  <c r="T1024" i="1"/>
  <c r="R992" i="1"/>
  <c r="S992" i="1" s="1"/>
  <c r="C993" i="1"/>
  <c r="AA993" i="1"/>
  <c r="Y992" i="1"/>
  <c r="L938" i="1" l="1"/>
  <c r="O938" i="1" s="1"/>
  <c r="P938" i="1" s="1"/>
  <c r="X938" i="1" s="1"/>
  <c r="B938" i="1" s="1"/>
  <c r="G938" i="1"/>
  <c r="E940" i="1"/>
  <c r="U940" i="1"/>
  <c r="W940" i="1" s="1"/>
  <c r="D939" i="1"/>
  <c r="F939" i="1" s="1"/>
  <c r="M941" i="1"/>
  <c r="J941" i="1"/>
  <c r="K941" i="1" s="1"/>
  <c r="I942" i="1"/>
  <c r="N941" i="1"/>
  <c r="H994" i="1"/>
  <c r="A995" i="1"/>
  <c r="Q994" i="1"/>
  <c r="Y993" i="1"/>
  <c r="AA994" i="1"/>
  <c r="R993" i="1"/>
  <c r="S993" i="1" s="1"/>
  <c r="C994" i="1"/>
  <c r="T1025" i="1"/>
  <c r="L939" i="1" l="1"/>
  <c r="O939" i="1" s="1"/>
  <c r="P939" i="1" s="1"/>
  <c r="X939" i="1" s="1"/>
  <c r="G939" i="1"/>
  <c r="M942" i="1"/>
  <c r="N942" i="1"/>
  <c r="J942" i="1"/>
  <c r="K942" i="1" s="1"/>
  <c r="I943" i="1"/>
  <c r="E941" i="1"/>
  <c r="U941" i="1"/>
  <c r="W941" i="1" s="1"/>
  <c r="D940" i="1"/>
  <c r="F940" i="1" s="1"/>
  <c r="H995" i="1"/>
  <c r="Q995" i="1"/>
  <c r="A996" i="1"/>
  <c r="C995" i="1"/>
  <c r="Y994" i="1"/>
  <c r="R994" i="1"/>
  <c r="S994" i="1" s="1"/>
  <c r="AA995" i="1"/>
  <c r="T1026" i="1"/>
  <c r="B939" i="1" l="1"/>
  <c r="D941" i="1"/>
  <c r="F941" i="1" s="1"/>
  <c r="J943" i="1"/>
  <c r="K943" i="1" s="1"/>
  <c r="I944" i="1"/>
  <c r="N943" i="1"/>
  <c r="M943" i="1"/>
  <c r="E942" i="1"/>
  <c r="U942" i="1"/>
  <c r="W942" i="1" s="1"/>
  <c r="G940" i="1"/>
  <c r="L940" i="1"/>
  <c r="O940" i="1" s="1"/>
  <c r="P940" i="1" s="1"/>
  <c r="X940" i="1" s="1"/>
  <c r="B940" i="1" s="1"/>
  <c r="Y995" i="1"/>
  <c r="R995" i="1"/>
  <c r="S995" i="1" s="1"/>
  <c r="AA996" i="1"/>
  <c r="C996" i="1"/>
  <c r="Q996" i="1"/>
  <c r="H996" i="1"/>
  <c r="A997" i="1"/>
  <c r="T1027" i="1"/>
  <c r="G941" i="1" l="1"/>
  <c r="L941" i="1"/>
  <c r="O941" i="1" s="1"/>
  <c r="P941" i="1" s="1"/>
  <c r="X941" i="1" s="1"/>
  <c r="B941" i="1" s="1"/>
  <c r="D942" i="1"/>
  <c r="F942" i="1" s="1"/>
  <c r="N944" i="1"/>
  <c r="J944" i="1"/>
  <c r="K944" i="1" s="1"/>
  <c r="I945" i="1"/>
  <c r="M944" i="1"/>
  <c r="E943" i="1"/>
  <c r="U943" i="1"/>
  <c r="W943" i="1" s="1"/>
  <c r="Q997" i="1"/>
  <c r="H997" i="1"/>
  <c r="A998" i="1"/>
  <c r="T1028" i="1"/>
  <c r="C997" i="1"/>
  <c r="Y996" i="1"/>
  <c r="AA997" i="1"/>
  <c r="R996" i="1"/>
  <c r="S996" i="1" s="1"/>
  <c r="M945" i="1" l="1"/>
  <c r="G942" i="1"/>
  <c r="L942" i="1"/>
  <c r="O942" i="1" s="1"/>
  <c r="P942" i="1" s="1"/>
  <c r="X942" i="1" s="1"/>
  <c r="B942" i="1" s="1"/>
  <c r="D943" i="1"/>
  <c r="F943" i="1" s="1"/>
  <c r="U944" i="1"/>
  <c r="W944" i="1" s="1"/>
  <c r="E944" i="1"/>
  <c r="I946" i="1"/>
  <c r="N945" i="1"/>
  <c r="J945" i="1"/>
  <c r="K945" i="1" s="1"/>
  <c r="Q998" i="1"/>
  <c r="A999" i="1"/>
  <c r="H998" i="1"/>
  <c r="T1029" i="1"/>
  <c r="AA998" i="1"/>
  <c r="C998" i="1"/>
  <c r="Y997" i="1"/>
  <c r="R997" i="1"/>
  <c r="S997" i="1" s="1"/>
  <c r="L943" i="1" l="1"/>
  <c r="O943" i="1" s="1"/>
  <c r="P943" i="1" s="1"/>
  <c r="X943" i="1" s="1"/>
  <c r="B943" i="1" s="1"/>
  <c r="E945" i="1"/>
  <c r="U945" i="1"/>
  <c r="W945" i="1" s="1"/>
  <c r="J946" i="1"/>
  <c r="K946" i="1" s="1"/>
  <c r="N946" i="1"/>
  <c r="M946" i="1"/>
  <c r="I947" i="1"/>
  <c r="D944" i="1"/>
  <c r="F944" i="1" s="1"/>
  <c r="G943" i="1"/>
  <c r="T1030" i="1"/>
  <c r="A1000" i="1"/>
  <c r="Q999" i="1"/>
  <c r="H999" i="1"/>
  <c r="C999" i="1"/>
  <c r="Y998" i="1"/>
  <c r="R998" i="1"/>
  <c r="S998" i="1" s="1"/>
  <c r="AA999" i="1"/>
  <c r="J947" i="1" l="1"/>
  <c r="K947" i="1" s="1"/>
  <c r="I948" i="1"/>
  <c r="N947" i="1"/>
  <c r="G944" i="1"/>
  <c r="M947" i="1"/>
  <c r="U946" i="1"/>
  <c r="W946" i="1" s="1"/>
  <c r="E946" i="1"/>
  <c r="L944" i="1"/>
  <c r="O944" i="1" s="1"/>
  <c r="P944" i="1" s="1"/>
  <c r="X944" i="1" s="1"/>
  <c r="B944" i="1" s="1"/>
  <c r="D945" i="1"/>
  <c r="F945" i="1" s="1"/>
  <c r="Y999" i="1"/>
  <c r="AA1000" i="1"/>
  <c r="R999" i="1"/>
  <c r="S999" i="1" s="1"/>
  <c r="C1000" i="1"/>
  <c r="Q1000" i="1"/>
  <c r="H1000" i="1"/>
  <c r="A1001" i="1"/>
  <c r="T1031" i="1"/>
  <c r="D946" i="1" l="1"/>
  <c r="F946" i="1" s="1"/>
  <c r="L945" i="1"/>
  <c r="O945" i="1" s="1"/>
  <c r="P945" i="1" s="1"/>
  <c r="G945" i="1"/>
  <c r="I949" i="1"/>
  <c r="N948" i="1"/>
  <c r="M948" i="1"/>
  <c r="J948" i="1"/>
  <c r="K948" i="1" s="1"/>
  <c r="E947" i="1"/>
  <c r="U947" i="1"/>
  <c r="W947" i="1" s="1"/>
  <c r="R1000" i="1"/>
  <c r="S1000" i="1" s="1"/>
  <c r="AA1001" i="1"/>
  <c r="Y1000" i="1"/>
  <c r="C1001" i="1"/>
  <c r="T1032" i="1"/>
  <c r="Q1001" i="1"/>
  <c r="A1002" i="1"/>
  <c r="H1001" i="1"/>
  <c r="L946" i="1" l="1"/>
  <c r="O946" i="1" s="1"/>
  <c r="P946" i="1" s="1"/>
  <c r="X946" i="1" s="1"/>
  <c r="B946" i="1" s="1"/>
  <c r="M949" i="1"/>
  <c r="G946" i="1"/>
  <c r="J949" i="1"/>
  <c r="K949" i="1" s="1"/>
  <c r="I950" i="1"/>
  <c r="N949" i="1"/>
  <c r="X945" i="1"/>
  <c r="B945" i="1" s="1"/>
  <c r="D947" i="1"/>
  <c r="F947" i="1" s="1"/>
  <c r="E948" i="1"/>
  <c r="U948" i="1"/>
  <c r="W948" i="1" s="1"/>
  <c r="Y1001" i="1"/>
  <c r="AA1002" i="1"/>
  <c r="C1002" i="1"/>
  <c r="R1001" i="1"/>
  <c r="S1001" i="1" s="1"/>
  <c r="T1033" i="1"/>
  <c r="A1003" i="1"/>
  <c r="Q1002" i="1"/>
  <c r="H1002" i="1"/>
  <c r="L947" i="1" l="1"/>
  <c r="O947" i="1" s="1"/>
  <c r="P947" i="1" s="1"/>
  <c r="X947" i="1" s="1"/>
  <c r="B947" i="1" s="1"/>
  <c r="D948" i="1"/>
  <c r="F948" i="1" s="1"/>
  <c r="G947" i="1"/>
  <c r="M950" i="1"/>
  <c r="I951" i="1"/>
  <c r="N950" i="1"/>
  <c r="J950" i="1"/>
  <c r="K950" i="1" s="1"/>
  <c r="E949" i="1"/>
  <c r="U949" i="1"/>
  <c r="W949" i="1" s="1"/>
  <c r="T1034" i="1"/>
  <c r="Y1002" i="1"/>
  <c r="R1002" i="1"/>
  <c r="S1002" i="1" s="1"/>
  <c r="AA1003" i="1"/>
  <c r="C1003" i="1"/>
  <c r="A1004" i="1"/>
  <c r="Q1003" i="1"/>
  <c r="H1003" i="1"/>
  <c r="I952" i="1" l="1"/>
  <c r="J951" i="1"/>
  <c r="K951" i="1" s="1"/>
  <c r="N951" i="1"/>
  <c r="G948" i="1"/>
  <c r="M951" i="1"/>
  <c r="D949" i="1"/>
  <c r="F949" i="1" s="1"/>
  <c r="L948" i="1"/>
  <c r="O948" i="1" s="1"/>
  <c r="P948" i="1" s="1"/>
  <c r="E950" i="1"/>
  <c r="U950" i="1"/>
  <c r="W950" i="1" s="1"/>
  <c r="H1004" i="1"/>
  <c r="Q1004" i="1"/>
  <c r="A1005" i="1"/>
  <c r="T1035" i="1"/>
  <c r="Y1003" i="1"/>
  <c r="R1003" i="1"/>
  <c r="S1003" i="1" s="1"/>
  <c r="AA1004" i="1"/>
  <c r="C1004" i="1"/>
  <c r="G949" i="1" l="1"/>
  <c r="L949" i="1"/>
  <c r="O949" i="1" s="1"/>
  <c r="P949" i="1" s="1"/>
  <c r="E951" i="1"/>
  <c r="U951" i="1"/>
  <c r="W951" i="1" s="1"/>
  <c r="D950" i="1"/>
  <c r="F950" i="1" s="1"/>
  <c r="X948" i="1"/>
  <c r="B948" i="1" s="1"/>
  <c r="M952" i="1"/>
  <c r="I953" i="1"/>
  <c r="J952" i="1"/>
  <c r="K952" i="1" s="1"/>
  <c r="N952" i="1"/>
  <c r="T1036" i="1"/>
  <c r="Y1004" i="1"/>
  <c r="AA1005" i="1"/>
  <c r="R1004" i="1"/>
  <c r="S1004" i="1" s="1"/>
  <c r="C1005" i="1"/>
  <c r="H1005" i="1"/>
  <c r="Q1005" i="1"/>
  <c r="A1006" i="1"/>
  <c r="M953" i="1" l="1"/>
  <c r="G950" i="1"/>
  <c r="L950" i="1"/>
  <c r="O950" i="1" s="1"/>
  <c r="P950" i="1" s="1"/>
  <c r="X950" i="1" s="1"/>
  <c r="B950" i="1" s="1"/>
  <c r="E952" i="1"/>
  <c r="U952" i="1"/>
  <c r="W952" i="1" s="1"/>
  <c r="I954" i="1"/>
  <c r="N953" i="1"/>
  <c r="J953" i="1"/>
  <c r="K953" i="1" s="1"/>
  <c r="D951" i="1"/>
  <c r="F951" i="1" s="1"/>
  <c r="X949" i="1"/>
  <c r="B949" i="1" s="1"/>
  <c r="A1007" i="1"/>
  <c r="H1006" i="1"/>
  <c r="Q1006" i="1"/>
  <c r="T1037" i="1"/>
  <c r="Y1005" i="1"/>
  <c r="AA1006" i="1"/>
  <c r="R1005" i="1"/>
  <c r="S1005" i="1" s="1"/>
  <c r="C1006" i="1"/>
  <c r="L951" i="1" l="1"/>
  <c r="O951" i="1" s="1"/>
  <c r="P951" i="1" s="1"/>
  <c r="X951" i="1" s="1"/>
  <c r="B951" i="1" s="1"/>
  <c r="G951" i="1"/>
  <c r="U953" i="1"/>
  <c r="W953" i="1" s="1"/>
  <c r="E953" i="1"/>
  <c r="I955" i="1"/>
  <c r="J954" i="1"/>
  <c r="K954" i="1" s="1"/>
  <c r="D952" i="1"/>
  <c r="F952" i="1" s="1"/>
  <c r="Y1006" i="1"/>
  <c r="R1006" i="1"/>
  <c r="S1006" i="1" s="1"/>
  <c r="C1007" i="1"/>
  <c r="AA1007" i="1"/>
  <c r="T1038" i="1"/>
  <c r="A1008" i="1"/>
  <c r="Q1007" i="1"/>
  <c r="H1007" i="1"/>
  <c r="G952" i="1" l="1"/>
  <c r="L952" i="1"/>
  <c r="O952" i="1" s="1"/>
  <c r="P952" i="1" s="1"/>
  <c r="X952" i="1" s="1"/>
  <c r="B952" i="1" s="1"/>
  <c r="E954" i="1"/>
  <c r="U954" i="1"/>
  <c r="W954" i="1" s="1"/>
  <c r="J955" i="1"/>
  <c r="K955" i="1" s="1"/>
  <c r="I956" i="1"/>
  <c r="D953" i="1"/>
  <c r="F953" i="1" s="1"/>
  <c r="AA1008" i="1"/>
  <c r="C1008" i="1"/>
  <c r="Y1007" i="1"/>
  <c r="R1007" i="1"/>
  <c r="S1007" i="1" s="1"/>
  <c r="Q1008" i="1"/>
  <c r="H1008" i="1"/>
  <c r="A1009" i="1"/>
  <c r="T1039" i="1"/>
  <c r="L953" i="1" l="1"/>
  <c r="O953" i="1" s="1"/>
  <c r="P953" i="1" s="1"/>
  <c r="X953" i="1" s="1"/>
  <c r="B953" i="1" s="1"/>
  <c r="G953" i="1"/>
  <c r="J956" i="1"/>
  <c r="K956" i="1" s="1"/>
  <c r="I957" i="1"/>
  <c r="E955" i="1"/>
  <c r="U955" i="1"/>
  <c r="W955" i="1" s="1"/>
  <c r="D954" i="1"/>
  <c r="F954" i="1" s="1"/>
  <c r="T1040" i="1"/>
  <c r="Y1008" i="1"/>
  <c r="AA1009" i="1"/>
  <c r="R1008" i="1"/>
  <c r="S1008" i="1" s="1"/>
  <c r="C1009" i="1"/>
  <c r="Q1009" i="1"/>
  <c r="A1010" i="1"/>
  <c r="H1009" i="1"/>
  <c r="M954" i="1" l="1"/>
  <c r="M955" i="1" s="1"/>
  <c r="M956" i="1" s="1"/>
  <c r="M957" i="1" s="1"/>
  <c r="J957" i="1"/>
  <c r="K957" i="1" s="1"/>
  <c r="I958" i="1"/>
  <c r="U956" i="1"/>
  <c r="W956" i="1" s="1"/>
  <c r="E956" i="1"/>
  <c r="D955" i="1"/>
  <c r="F955" i="1" s="1"/>
  <c r="L954" i="1"/>
  <c r="G954" i="1"/>
  <c r="Q1010" i="1"/>
  <c r="H1010" i="1"/>
  <c r="A1011" i="1"/>
  <c r="AA1010" i="1"/>
  <c r="C1010" i="1"/>
  <c r="Y1009" i="1"/>
  <c r="R1009" i="1"/>
  <c r="S1009" i="1" s="1"/>
  <c r="T1041" i="1"/>
  <c r="N954" i="1" l="1"/>
  <c r="N955" i="1" s="1"/>
  <c r="N956" i="1" s="1"/>
  <c r="N957" i="1" s="1"/>
  <c r="N958" i="1" s="1"/>
  <c r="G955" i="1"/>
  <c r="L955" i="1"/>
  <c r="D956" i="1"/>
  <c r="F956" i="1" s="1"/>
  <c r="I959" i="1"/>
  <c r="M958" i="1"/>
  <c r="J958" i="1"/>
  <c r="K958" i="1" s="1"/>
  <c r="U957" i="1"/>
  <c r="W957" i="1" s="1"/>
  <c r="E957" i="1"/>
  <c r="T1042" i="1"/>
  <c r="Y1010" i="1"/>
  <c r="R1010" i="1"/>
  <c r="S1010" i="1" s="1"/>
  <c r="AA1011" i="1"/>
  <c r="C1011" i="1"/>
  <c r="Q1011" i="1"/>
  <c r="A1012" i="1"/>
  <c r="H1011" i="1"/>
  <c r="O954" i="1" l="1"/>
  <c r="P954" i="1" s="1"/>
  <c r="X954" i="1" s="1"/>
  <c r="B954" i="1" s="1"/>
  <c r="O955" i="1"/>
  <c r="P955" i="1" s="1"/>
  <c r="X955" i="1" s="1"/>
  <c r="B955" i="1" s="1"/>
  <c r="G956" i="1"/>
  <c r="L956" i="1"/>
  <c r="O956" i="1" s="1"/>
  <c r="P956" i="1" s="1"/>
  <c r="X956" i="1" s="1"/>
  <c r="M959" i="1"/>
  <c r="J959" i="1"/>
  <c r="K959" i="1" s="1"/>
  <c r="I960" i="1"/>
  <c r="N959" i="1"/>
  <c r="D957" i="1"/>
  <c r="F957" i="1" s="1"/>
  <c r="E958" i="1"/>
  <c r="U958" i="1"/>
  <c r="W958" i="1" s="1"/>
  <c r="Q1012" i="1"/>
  <c r="H1012" i="1"/>
  <c r="A1013" i="1"/>
  <c r="C1012" i="1"/>
  <c r="Y1011" i="1"/>
  <c r="R1011" i="1"/>
  <c r="S1011" i="1" s="1"/>
  <c r="AA1012" i="1"/>
  <c r="T1043" i="1"/>
  <c r="B956" i="1" l="1"/>
  <c r="G957" i="1"/>
  <c r="L957" i="1"/>
  <c r="O957" i="1" s="1"/>
  <c r="P957" i="1" s="1"/>
  <c r="X957" i="1" s="1"/>
  <c r="B957" i="1" s="1"/>
  <c r="D958" i="1"/>
  <c r="F958" i="1" s="1"/>
  <c r="M960" i="1"/>
  <c r="J960" i="1"/>
  <c r="K960" i="1" s="1"/>
  <c r="I961" i="1"/>
  <c r="N960" i="1"/>
  <c r="E959" i="1"/>
  <c r="U959" i="1"/>
  <c r="W959" i="1" s="1"/>
  <c r="H1013" i="1"/>
  <c r="A1014" i="1"/>
  <c r="Q1013" i="1"/>
  <c r="R1012" i="1"/>
  <c r="S1012" i="1" s="1"/>
  <c r="C1013" i="1"/>
  <c r="Y1012" i="1"/>
  <c r="AA1013" i="1"/>
  <c r="T1044" i="1"/>
  <c r="G958" i="1" l="1"/>
  <c r="L958" i="1"/>
  <c r="O958" i="1" s="1"/>
  <c r="P958" i="1" s="1"/>
  <c r="X958" i="1" s="1"/>
  <c r="B958" i="1" s="1"/>
  <c r="J961" i="1"/>
  <c r="K961" i="1" s="1"/>
  <c r="I962" i="1"/>
  <c r="N961" i="1"/>
  <c r="M961" i="1"/>
  <c r="E960" i="1"/>
  <c r="U960" i="1"/>
  <c r="W960" i="1" s="1"/>
  <c r="D959" i="1"/>
  <c r="F959" i="1" s="1"/>
  <c r="C1014" i="1"/>
  <c r="Y1013" i="1"/>
  <c r="AA1014" i="1"/>
  <c r="R1013" i="1"/>
  <c r="S1013" i="1" s="1"/>
  <c r="H1014" i="1"/>
  <c r="Q1014" i="1"/>
  <c r="A1015" i="1"/>
  <c r="T1045" i="1"/>
  <c r="L959" i="1" l="1"/>
  <c r="O959" i="1" s="1"/>
  <c r="P959" i="1" s="1"/>
  <c r="X959" i="1" s="1"/>
  <c r="B959" i="1" s="1"/>
  <c r="G959" i="1"/>
  <c r="D960" i="1"/>
  <c r="F960" i="1" s="1"/>
  <c r="J962" i="1"/>
  <c r="K962" i="1" s="1"/>
  <c r="I963" i="1"/>
  <c r="N962" i="1"/>
  <c r="M962" i="1"/>
  <c r="E961" i="1"/>
  <c r="U961" i="1"/>
  <c r="W961" i="1" s="1"/>
  <c r="Y1014" i="1"/>
  <c r="R1014" i="1"/>
  <c r="S1014" i="1" s="1"/>
  <c r="AA1015" i="1"/>
  <c r="C1015" i="1"/>
  <c r="T1046" i="1"/>
  <c r="Q1015" i="1"/>
  <c r="A1016" i="1"/>
  <c r="H1015" i="1"/>
  <c r="L960" i="1" l="1"/>
  <c r="O960" i="1" s="1"/>
  <c r="P960" i="1" s="1"/>
  <c r="X960" i="1" s="1"/>
  <c r="B960" i="1" s="1"/>
  <c r="G960" i="1"/>
  <c r="M963" i="1"/>
  <c r="J963" i="1"/>
  <c r="K963" i="1" s="1"/>
  <c r="I964" i="1"/>
  <c r="N963" i="1"/>
  <c r="D961" i="1"/>
  <c r="F961" i="1" s="1"/>
  <c r="E962" i="1"/>
  <c r="U962" i="1"/>
  <c r="W962" i="1" s="1"/>
  <c r="AA1016" i="1"/>
  <c r="C1016" i="1"/>
  <c r="Y1015" i="1"/>
  <c r="R1015" i="1"/>
  <c r="S1015" i="1" s="1"/>
  <c r="A1017" i="1"/>
  <c r="Q1016" i="1"/>
  <c r="H1016" i="1"/>
  <c r="T1047" i="1"/>
  <c r="G961" i="1" l="1"/>
  <c r="L961" i="1"/>
  <c r="O961" i="1" s="1"/>
  <c r="P961" i="1" s="1"/>
  <c r="X961" i="1" s="1"/>
  <c r="B961" i="1" s="1"/>
  <c r="D962" i="1"/>
  <c r="F962" i="1" s="1"/>
  <c r="J964" i="1"/>
  <c r="K964" i="1" s="1"/>
  <c r="I965" i="1"/>
  <c r="N964" i="1"/>
  <c r="U963" i="1"/>
  <c r="W963" i="1" s="1"/>
  <c r="E963" i="1"/>
  <c r="M964" i="1"/>
  <c r="Q1017" i="1"/>
  <c r="H1017" i="1"/>
  <c r="A1018" i="1"/>
  <c r="T1048" i="1"/>
  <c r="Y1016" i="1"/>
  <c r="AA1017" i="1"/>
  <c r="R1016" i="1"/>
  <c r="S1016" i="1" s="1"/>
  <c r="C1017" i="1"/>
  <c r="G962" i="1" l="1"/>
  <c r="D963" i="1"/>
  <c r="F963" i="1" s="1"/>
  <c r="M965" i="1"/>
  <c r="I966" i="1"/>
  <c r="N965" i="1"/>
  <c r="J965" i="1"/>
  <c r="K965" i="1" s="1"/>
  <c r="E964" i="1"/>
  <c r="U964" i="1"/>
  <c r="W964" i="1" s="1"/>
  <c r="L962" i="1"/>
  <c r="O962" i="1" s="1"/>
  <c r="P962" i="1" s="1"/>
  <c r="X962" i="1" s="1"/>
  <c r="B962" i="1" s="1"/>
  <c r="AA1018" i="1"/>
  <c r="C1018" i="1"/>
  <c r="Y1017" i="1"/>
  <c r="R1017" i="1"/>
  <c r="S1017" i="1" s="1"/>
  <c r="T1049" i="1"/>
  <c r="H1018" i="1"/>
  <c r="A1019" i="1"/>
  <c r="Q1018" i="1"/>
  <c r="G963" i="1" l="1"/>
  <c r="L963" i="1"/>
  <c r="O963" i="1" s="1"/>
  <c r="P963" i="1" s="1"/>
  <c r="X963" i="1" s="1"/>
  <c r="B963" i="1" s="1"/>
  <c r="D964" i="1"/>
  <c r="F964" i="1" s="1"/>
  <c r="U965" i="1"/>
  <c r="W965" i="1" s="1"/>
  <c r="E965" i="1"/>
  <c r="I967" i="1"/>
  <c r="N966" i="1"/>
  <c r="M966" i="1"/>
  <c r="J966" i="1"/>
  <c r="K966" i="1" s="1"/>
  <c r="Y1018" i="1"/>
  <c r="AA1019" i="1"/>
  <c r="R1018" i="1"/>
  <c r="S1018" i="1" s="1"/>
  <c r="C1019" i="1"/>
  <c r="H1019" i="1"/>
  <c r="A1020" i="1"/>
  <c r="Q1019" i="1"/>
  <c r="T1050" i="1"/>
  <c r="L964" i="1" l="1"/>
  <c r="O964" i="1" s="1"/>
  <c r="P964" i="1" s="1"/>
  <c r="X964" i="1" s="1"/>
  <c r="B964" i="1" s="1"/>
  <c r="I968" i="1"/>
  <c r="N967" i="1"/>
  <c r="M967" i="1"/>
  <c r="J967" i="1"/>
  <c r="K967" i="1" s="1"/>
  <c r="D965" i="1"/>
  <c r="F965" i="1" s="1"/>
  <c r="G964" i="1"/>
  <c r="U966" i="1"/>
  <c r="W966" i="1" s="1"/>
  <c r="E966" i="1"/>
  <c r="T1051" i="1"/>
  <c r="AA1020" i="1"/>
  <c r="Y1019" i="1"/>
  <c r="C1020" i="1"/>
  <c r="R1019" i="1"/>
  <c r="S1019" i="1" s="1"/>
  <c r="A1021" i="1"/>
  <c r="Q1020" i="1"/>
  <c r="H1020" i="1"/>
  <c r="G965" i="1" l="1"/>
  <c r="L965" i="1"/>
  <c r="O965" i="1" s="1"/>
  <c r="P965" i="1" s="1"/>
  <c r="X965" i="1" s="1"/>
  <c r="B965" i="1" s="1"/>
  <c r="E967" i="1"/>
  <c r="U967" i="1"/>
  <c r="W967" i="1" s="1"/>
  <c r="D966" i="1"/>
  <c r="F966" i="1" s="1"/>
  <c r="I969" i="1"/>
  <c r="N968" i="1"/>
  <c r="J968" i="1"/>
  <c r="K968" i="1" s="1"/>
  <c r="M968" i="1"/>
  <c r="A1022" i="1"/>
  <c r="Q1021" i="1"/>
  <c r="H1021" i="1"/>
  <c r="T1052" i="1"/>
  <c r="R1020" i="1"/>
  <c r="S1020" i="1" s="1"/>
  <c r="C1021" i="1"/>
  <c r="Y1020" i="1"/>
  <c r="AA1021" i="1"/>
  <c r="L966" i="1" l="1"/>
  <c r="O966" i="1" s="1"/>
  <c r="P966" i="1" s="1"/>
  <c r="X966" i="1" s="1"/>
  <c r="B966" i="1" s="1"/>
  <c r="G966" i="1"/>
  <c r="I970" i="1"/>
  <c r="N969" i="1"/>
  <c r="J969" i="1"/>
  <c r="K969" i="1" s="1"/>
  <c r="E968" i="1"/>
  <c r="U968" i="1"/>
  <c r="W968" i="1" s="1"/>
  <c r="M969" i="1"/>
  <c r="D967" i="1"/>
  <c r="F967" i="1" s="1"/>
  <c r="T1053" i="1"/>
  <c r="AA1022" i="1"/>
  <c r="C1022" i="1"/>
  <c r="Y1021" i="1"/>
  <c r="R1021" i="1"/>
  <c r="S1021" i="1" s="1"/>
  <c r="A1023" i="1"/>
  <c r="Q1022" i="1"/>
  <c r="H1022" i="1"/>
  <c r="L967" i="1" l="1"/>
  <c r="O967" i="1" s="1"/>
  <c r="P967" i="1" s="1"/>
  <c r="X967" i="1" s="1"/>
  <c r="B967" i="1" s="1"/>
  <c r="D968" i="1"/>
  <c r="F968" i="1" s="1"/>
  <c r="E969" i="1"/>
  <c r="U969" i="1"/>
  <c r="W969" i="1" s="1"/>
  <c r="G967" i="1"/>
  <c r="M970" i="1"/>
  <c r="J970" i="1"/>
  <c r="K970" i="1" s="1"/>
  <c r="I971" i="1"/>
  <c r="N970" i="1"/>
  <c r="Y1022" i="1"/>
  <c r="R1022" i="1"/>
  <c r="S1022" i="1" s="1"/>
  <c r="AA1023" i="1"/>
  <c r="C1023" i="1"/>
  <c r="T1054" i="1"/>
  <c r="H1023" i="1"/>
  <c r="Q1023" i="1"/>
  <c r="A1024" i="1"/>
  <c r="L968" i="1" l="1"/>
  <c r="O968" i="1" s="1"/>
  <c r="P968" i="1" s="1"/>
  <c r="X968" i="1" s="1"/>
  <c r="B968" i="1" s="1"/>
  <c r="G968" i="1"/>
  <c r="D969" i="1"/>
  <c r="F969" i="1" s="1"/>
  <c r="J971" i="1"/>
  <c r="K971" i="1" s="1"/>
  <c r="I972" i="1"/>
  <c r="N971" i="1"/>
  <c r="M971" i="1"/>
  <c r="E970" i="1"/>
  <c r="U970" i="1"/>
  <c r="W970" i="1" s="1"/>
  <c r="Q1024" i="1"/>
  <c r="H1024" i="1"/>
  <c r="A1025" i="1"/>
  <c r="T1055" i="1"/>
  <c r="AA1024" i="1"/>
  <c r="C1024" i="1"/>
  <c r="Y1023" i="1"/>
  <c r="R1023" i="1"/>
  <c r="S1023" i="1" s="1"/>
  <c r="M972" i="1" l="1"/>
  <c r="L969" i="1"/>
  <c r="O969" i="1" s="1"/>
  <c r="P969" i="1" s="1"/>
  <c r="X969" i="1" s="1"/>
  <c r="B969" i="1" s="1"/>
  <c r="G969" i="1"/>
  <c r="D970" i="1"/>
  <c r="F970" i="1" s="1"/>
  <c r="I973" i="1"/>
  <c r="J972" i="1"/>
  <c r="K972" i="1" s="1"/>
  <c r="N972" i="1"/>
  <c r="E971" i="1"/>
  <c r="U971" i="1"/>
  <c r="W971" i="1" s="1"/>
  <c r="T1056" i="1"/>
  <c r="Y1024" i="1"/>
  <c r="R1024" i="1"/>
  <c r="S1024" i="1" s="1"/>
  <c r="C1025" i="1"/>
  <c r="AA1025" i="1"/>
  <c r="Q1025" i="1"/>
  <c r="A1026" i="1"/>
  <c r="H1025" i="1"/>
  <c r="G970" i="1" l="1"/>
  <c r="L970" i="1"/>
  <c r="O970" i="1" s="1"/>
  <c r="P970" i="1" s="1"/>
  <c r="X970" i="1" s="1"/>
  <c r="B970" i="1" s="1"/>
  <c r="U972" i="1"/>
  <c r="W972" i="1" s="1"/>
  <c r="E972" i="1"/>
  <c r="M973" i="1"/>
  <c r="J973" i="1"/>
  <c r="K973" i="1" s="1"/>
  <c r="I974" i="1"/>
  <c r="N973" i="1"/>
  <c r="D971" i="1"/>
  <c r="F971" i="1" s="1"/>
  <c r="Y1025" i="1"/>
  <c r="AA1026" i="1"/>
  <c r="R1025" i="1"/>
  <c r="S1025" i="1" s="1"/>
  <c r="C1026" i="1"/>
  <c r="T1057" i="1"/>
  <c r="Q1026" i="1"/>
  <c r="H1026" i="1"/>
  <c r="A1027" i="1"/>
  <c r="G971" i="1" l="1"/>
  <c r="J974" i="1"/>
  <c r="K974" i="1" s="1"/>
  <c r="N974" i="1"/>
  <c r="I975" i="1"/>
  <c r="E973" i="1"/>
  <c r="U973" i="1"/>
  <c r="W973" i="1" s="1"/>
  <c r="M974" i="1"/>
  <c r="D972" i="1"/>
  <c r="F972" i="1" s="1"/>
  <c r="L971" i="1"/>
  <c r="O971" i="1" s="1"/>
  <c r="P971" i="1" s="1"/>
  <c r="X971" i="1" s="1"/>
  <c r="B971" i="1" s="1"/>
  <c r="T1058" i="1"/>
  <c r="Q1027" i="1"/>
  <c r="H1027" i="1"/>
  <c r="A1028" i="1"/>
  <c r="Y1026" i="1"/>
  <c r="R1026" i="1"/>
  <c r="S1026" i="1" s="1"/>
  <c r="AA1027" i="1"/>
  <c r="C1027" i="1"/>
  <c r="L972" i="1" l="1"/>
  <c r="O972" i="1" s="1"/>
  <c r="P972" i="1" s="1"/>
  <c r="X972" i="1" s="1"/>
  <c r="B972" i="1" s="1"/>
  <c r="G972" i="1"/>
  <c r="D973" i="1"/>
  <c r="F973" i="1" s="1"/>
  <c r="J975" i="1"/>
  <c r="K975" i="1" s="1"/>
  <c r="N975" i="1"/>
  <c r="M975" i="1"/>
  <c r="I976" i="1"/>
  <c r="E974" i="1"/>
  <c r="U974" i="1"/>
  <c r="W974" i="1" s="1"/>
  <c r="A1029" i="1"/>
  <c r="Q1028" i="1"/>
  <c r="H1028" i="1"/>
  <c r="T1059" i="1"/>
  <c r="Y1027" i="1"/>
  <c r="AA1028" i="1"/>
  <c r="C1028" i="1"/>
  <c r="R1027" i="1"/>
  <c r="S1027" i="1" s="1"/>
  <c r="L973" i="1" l="1"/>
  <c r="O973" i="1" s="1"/>
  <c r="P973" i="1" s="1"/>
  <c r="X973" i="1" s="1"/>
  <c r="B973" i="1" s="1"/>
  <c r="G973" i="1"/>
  <c r="E975" i="1"/>
  <c r="U975" i="1"/>
  <c r="W975" i="1" s="1"/>
  <c r="D974" i="1"/>
  <c r="F974" i="1" s="1"/>
  <c r="I977" i="1"/>
  <c r="N976" i="1"/>
  <c r="J976" i="1"/>
  <c r="K976" i="1" s="1"/>
  <c r="M976" i="1"/>
  <c r="A1030" i="1"/>
  <c r="Q1029" i="1"/>
  <c r="H1029" i="1"/>
  <c r="R1028" i="1"/>
  <c r="S1028" i="1" s="1"/>
  <c r="C1029" i="1"/>
  <c r="Y1028" i="1"/>
  <c r="AA1029" i="1"/>
  <c r="T1060" i="1"/>
  <c r="G974" i="1" l="1"/>
  <c r="L974" i="1"/>
  <c r="O974" i="1" s="1"/>
  <c r="P974" i="1" s="1"/>
  <c r="X974" i="1" s="1"/>
  <c r="B974" i="1" s="1"/>
  <c r="J977" i="1"/>
  <c r="K977" i="1" s="1"/>
  <c r="I978" i="1"/>
  <c r="N977" i="1"/>
  <c r="E976" i="1"/>
  <c r="U976" i="1"/>
  <c r="W976" i="1" s="1"/>
  <c r="M977" i="1"/>
  <c r="D975" i="1"/>
  <c r="F975" i="1" s="1"/>
  <c r="Y1029" i="1"/>
  <c r="AA1030" i="1"/>
  <c r="C1030" i="1"/>
  <c r="R1029" i="1"/>
  <c r="S1029" i="1" s="1"/>
  <c r="Q1030" i="1"/>
  <c r="H1030" i="1"/>
  <c r="A1031" i="1"/>
  <c r="T1061" i="1"/>
  <c r="L975" i="1" l="1"/>
  <c r="O975" i="1" s="1"/>
  <c r="P975" i="1" s="1"/>
  <c r="X975" i="1" s="1"/>
  <c r="B975" i="1" s="1"/>
  <c r="G975" i="1"/>
  <c r="D976" i="1"/>
  <c r="F976" i="1" s="1"/>
  <c r="M978" i="1"/>
  <c r="I979" i="1"/>
  <c r="J978" i="1"/>
  <c r="K978" i="1" s="1"/>
  <c r="N978" i="1"/>
  <c r="U977" i="1"/>
  <c r="W977" i="1" s="1"/>
  <c r="E977" i="1"/>
  <c r="Q1031" i="1"/>
  <c r="A1032" i="1"/>
  <c r="H1031" i="1"/>
  <c r="T1062" i="1"/>
  <c r="Y1030" i="1"/>
  <c r="R1030" i="1"/>
  <c r="S1030" i="1" s="1"/>
  <c r="AA1031" i="1"/>
  <c r="C1031" i="1"/>
  <c r="G976" i="1" l="1"/>
  <c r="L976" i="1"/>
  <c r="O976" i="1" s="1"/>
  <c r="P976" i="1" s="1"/>
  <c r="X976" i="1" s="1"/>
  <c r="B976" i="1" s="1"/>
  <c r="U978" i="1"/>
  <c r="W978" i="1" s="1"/>
  <c r="E978" i="1"/>
  <c r="J979" i="1"/>
  <c r="K979" i="1" s="1"/>
  <c r="N979" i="1"/>
  <c r="M979" i="1"/>
  <c r="I980" i="1"/>
  <c r="D977" i="1"/>
  <c r="F977" i="1" s="1"/>
  <c r="T1063" i="1"/>
  <c r="C1032" i="1"/>
  <c r="Y1031" i="1"/>
  <c r="R1031" i="1"/>
  <c r="S1031" i="1" s="1"/>
  <c r="AA1032" i="1"/>
  <c r="A1033" i="1"/>
  <c r="Q1032" i="1"/>
  <c r="H1032" i="1"/>
  <c r="J980" i="1" l="1"/>
  <c r="K980" i="1" s="1"/>
  <c r="I981" i="1"/>
  <c r="N980" i="1"/>
  <c r="M980" i="1"/>
  <c r="E979" i="1"/>
  <c r="U979" i="1"/>
  <c r="W979" i="1" s="1"/>
  <c r="G977" i="1"/>
  <c r="L977" i="1"/>
  <c r="O977" i="1" s="1"/>
  <c r="P977" i="1" s="1"/>
  <c r="D978" i="1"/>
  <c r="F978" i="1" s="1"/>
  <c r="T1064" i="1"/>
  <c r="Y1032" i="1"/>
  <c r="R1032" i="1"/>
  <c r="S1032" i="1" s="1"/>
  <c r="C1033" i="1"/>
  <c r="AA1033" i="1"/>
  <c r="Q1033" i="1"/>
  <c r="H1033" i="1"/>
  <c r="A1034" i="1"/>
  <c r="X977" i="1" l="1"/>
  <c r="B977" i="1" s="1"/>
  <c r="D979" i="1"/>
  <c r="F979" i="1" s="1"/>
  <c r="L978" i="1"/>
  <c r="O978" i="1" s="1"/>
  <c r="P978" i="1" s="1"/>
  <c r="G978" i="1"/>
  <c r="J981" i="1"/>
  <c r="K981" i="1" s="1"/>
  <c r="M981" i="1"/>
  <c r="I982" i="1"/>
  <c r="N981" i="1"/>
  <c r="E980" i="1"/>
  <c r="U980" i="1"/>
  <c r="W980" i="1" s="1"/>
  <c r="Y1033" i="1"/>
  <c r="AA1034" i="1"/>
  <c r="R1033" i="1"/>
  <c r="S1033" i="1" s="1"/>
  <c r="C1034" i="1"/>
  <c r="T1065" i="1"/>
  <c r="A1035" i="1"/>
  <c r="H1034" i="1"/>
  <c r="Q1034" i="1"/>
  <c r="L979" i="1" l="1"/>
  <c r="O979" i="1" s="1"/>
  <c r="P979" i="1" s="1"/>
  <c r="X979" i="1" s="1"/>
  <c r="B979" i="1" s="1"/>
  <c r="M982" i="1"/>
  <c r="G979" i="1"/>
  <c r="E981" i="1"/>
  <c r="U981" i="1"/>
  <c r="W981" i="1" s="1"/>
  <c r="X978" i="1"/>
  <c r="B978" i="1" s="1"/>
  <c r="D980" i="1"/>
  <c r="F980" i="1" s="1"/>
  <c r="J982" i="1"/>
  <c r="K982" i="1" s="1"/>
  <c r="I983" i="1"/>
  <c r="N982" i="1"/>
  <c r="C1035" i="1"/>
  <c r="Y1034" i="1"/>
  <c r="R1034" i="1"/>
  <c r="S1034" i="1" s="1"/>
  <c r="AA1035" i="1"/>
  <c r="T1066" i="1"/>
  <c r="H1035" i="1"/>
  <c r="A1036" i="1"/>
  <c r="Q1035" i="1"/>
  <c r="G980" i="1" l="1"/>
  <c r="L980" i="1"/>
  <c r="O980" i="1" s="1"/>
  <c r="P980" i="1" s="1"/>
  <c r="X980" i="1" s="1"/>
  <c r="B980" i="1" s="1"/>
  <c r="U982" i="1"/>
  <c r="W982" i="1" s="1"/>
  <c r="E982" i="1"/>
  <c r="M983" i="1"/>
  <c r="J983" i="1"/>
  <c r="K983" i="1" s="1"/>
  <c r="N983" i="1"/>
  <c r="I984" i="1"/>
  <c r="D981" i="1"/>
  <c r="F981" i="1" s="1"/>
  <c r="Y1035" i="1"/>
  <c r="AA1036" i="1"/>
  <c r="R1035" i="1"/>
  <c r="S1035" i="1" s="1"/>
  <c r="C1036" i="1"/>
  <c r="A1037" i="1"/>
  <c r="Q1036" i="1"/>
  <c r="H1036" i="1"/>
  <c r="T1067" i="1"/>
  <c r="E983" i="1" l="1"/>
  <c r="U983" i="1"/>
  <c r="W983" i="1" s="1"/>
  <c r="L981" i="1"/>
  <c r="O981" i="1" s="1"/>
  <c r="P981" i="1" s="1"/>
  <c r="X981" i="1" s="1"/>
  <c r="B981" i="1" s="1"/>
  <c r="G981" i="1"/>
  <c r="D982" i="1"/>
  <c r="F982" i="1" s="1"/>
  <c r="J984" i="1"/>
  <c r="K984" i="1" s="1"/>
  <c r="I985" i="1"/>
  <c r="M984" i="1"/>
  <c r="N984" i="1"/>
  <c r="AA1037" i="1"/>
  <c r="Y1036" i="1"/>
  <c r="R1036" i="1"/>
  <c r="S1036" i="1" s="1"/>
  <c r="C1037" i="1"/>
  <c r="T1068" i="1"/>
  <c r="Q1037" i="1"/>
  <c r="H1037" i="1"/>
  <c r="A1038" i="1"/>
  <c r="L982" i="1" l="1"/>
  <c r="O982" i="1" s="1"/>
  <c r="P982" i="1" s="1"/>
  <c r="X982" i="1" s="1"/>
  <c r="B982" i="1" s="1"/>
  <c r="G982" i="1"/>
  <c r="E984" i="1"/>
  <c r="U984" i="1"/>
  <c r="W984" i="1" s="1"/>
  <c r="J985" i="1"/>
  <c r="K985" i="1" s="1"/>
  <c r="I986" i="1"/>
  <c r="D983" i="1"/>
  <c r="F983" i="1" s="1"/>
  <c r="Y1037" i="1"/>
  <c r="AA1038" i="1"/>
  <c r="R1037" i="1"/>
  <c r="S1037" i="1" s="1"/>
  <c r="C1038" i="1"/>
  <c r="A1039" i="1"/>
  <c r="H1038" i="1"/>
  <c r="Q1038" i="1"/>
  <c r="T1069" i="1"/>
  <c r="G983" i="1" l="1"/>
  <c r="L983" i="1"/>
  <c r="O983" i="1" s="1"/>
  <c r="P983" i="1" s="1"/>
  <c r="X983" i="1" s="1"/>
  <c r="B983" i="1" s="1"/>
  <c r="I987" i="1"/>
  <c r="J986" i="1"/>
  <c r="K986" i="1" s="1"/>
  <c r="E985" i="1"/>
  <c r="U985" i="1"/>
  <c r="W985" i="1" s="1"/>
  <c r="D984" i="1"/>
  <c r="F984" i="1" s="1"/>
  <c r="T1070" i="1"/>
  <c r="H1039" i="1"/>
  <c r="Q1039" i="1"/>
  <c r="A1040" i="1"/>
  <c r="Y1038" i="1"/>
  <c r="R1038" i="1"/>
  <c r="S1038" i="1" s="1"/>
  <c r="AA1039" i="1"/>
  <c r="C1039" i="1"/>
  <c r="L984" i="1" l="1"/>
  <c r="O984" i="1" s="1"/>
  <c r="P984" i="1" s="1"/>
  <c r="X984" i="1" s="1"/>
  <c r="B984" i="1" s="1"/>
  <c r="G984" i="1"/>
  <c r="D985" i="1"/>
  <c r="F985" i="1" s="1"/>
  <c r="E986" i="1"/>
  <c r="U986" i="1"/>
  <c r="W986" i="1" s="1"/>
  <c r="I988" i="1"/>
  <c r="J987" i="1"/>
  <c r="K987" i="1" s="1"/>
  <c r="A1041" i="1"/>
  <c r="Q1040" i="1"/>
  <c r="H1040" i="1"/>
  <c r="T1071" i="1"/>
  <c r="Y1039" i="1"/>
  <c r="R1039" i="1"/>
  <c r="S1039" i="1" s="1"/>
  <c r="AA1040" i="1"/>
  <c r="C1040" i="1"/>
  <c r="M985" i="1" l="1"/>
  <c r="M986" i="1" s="1"/>
  <c r="M987" i="1" s="1"/>
  <c r="M988" i="1" s="1"/>
  <c r="L985" i="1"/>
  <c r="G985" i="1"/>
  <c r="D986" i="1"/>
  <c r="F986" i="1" s="1"/>
  <c r="U987" i="1"/>
  <c r="W987" i="1" s="1"/>
  <c r="E987" i="1"/>
  <c r="J988" i="1"/>
  <c r="K988" i="1" s="1"/>
  <c r="I989" i="1"/>
  <c r="R1040" i="1"/>
  <c r="S1040" i="1" s="1"/>
  <c r="AA1041" i="1"/>
  <c r="C1041" i="1"/>
  <c r="Y1040" i="1"/>
  <c r="T1072" i="1"/>
  <c r="Q1041" i="1"/>
  <c r="H1041" i="1"/>
  <c r="A1042" i="1"/>
  <c r="N985" i="1" l="1"/>
  <c r="N986" i="1" s="1"/>
  <c r="N987" i="1" s="1"/>
  <c r="N988" i="1" s="1"/>
  <c r="N989" i="1" s="1"/>
  <c r="G986" i="1"/>
  <c r="L986" i="1"/>
  <c r="J989" i="1"/>
  <c r="K989" i="1" s="1"/>
  <c r="I990" i="1"/>
  <c r="M989" i="1"/>
  <c r="E988" i="1"/>
  <c r="U988" i="1"/>
  <c r="W988" i="1" s="1"/>
  <c r="D987" i="1"/>
  <c r="F987" i="1" s="1"/>
  <c r="Y1041" i="1"/>
  <c r="AA1042" i="1"/>
  <c r="R1041" i="1"/>
  <c r="S1041" i="1" s="1"/>
  <c r="C1042" i="1"/>
  <c r="H1042" i="1"/>
  <c r="A1043" i="1"/>
  <c r="Q1042" i="1"/>
  <c r="T1073" i="1"/>
  <c r="O986" i="1" l="1"/>
  <c r="P986" i="1" s="1"/>
  <c r="X986" i="1" s="1"/>
  <c r="B986" i="1" s="1"/>
  <c r="O985" i="1"/>
  <c r="P985" i="1" s="1"/>
  <c r="X985" i="1" s="1"/>
  <c r="B985" i="1" s="1"/>
  <c r="M990" i="1"/>
  <c r="G987" i="1"/>
  <c r="D988" i="1"/>
  <c r="F988" i="1" s="1"/>
  <c r="I991" i="1"/>
  <c r="N990" i="1"/>
  <c r="J990" i="1"/>
  <c r="K990" i="1" s="1"/>
  <c r="L987" i="1"/>
  <c r="O987" i="1" s="1"/>
  <c r="P987" i="1" s="1"/>
  <c r="E989" i="1"/>
  <c r="U989" i="1"/>
  <c r="W989" i="1" s="1"/>
  <c r="Y1042" i="1"/>
  <c r="AA1043" i="1"/>
  <c r="R1042" i="1"/>
  <c r="S1042" i="1" s="1"/>
  <c r="C1043" i="1"/>
  <c r="Q1043" i="1"/>
  <c r="A1044" i="1"/>
  <c r="H1043" i="1"/>
  <c r="T1074" i="1"/>
  <c r="G988" i="1" l="1"/>
  <c r="L988" i="1"/>
  <c r="O988" i="1" s="1"/>
  <c r="P988" i="1" s="1"/>
  <c r="X988" i="1" s="1"/>
  <c r="B988" i="1" s="1"/>
  <c r="D989" i="1"/>
  <c r="F989" i="1" s="1"/>
  <c r="X987" i="1"/>
  <c r="B987" i="1" s="1"/>
  <c r="E990" i="1"/>
  <c r="U990" i="1"/>
  <c r="W990" i="1" s="1"/>
  <c r="J991" i="1"/>
  <c r="K991" i="1" s="1"/>
  <c r="N991" i="1"/>
  <c r="I992" i="1"/>
  <c r="M991" i="1"/>
  <c r="Q1044" i="1"/>
  <c r="H1044" i="1"/>
  <c r="A1045" i="1"/>
  <c r="Y1043" i="1"/>
  <c r="AA1044" i="1"/>
  <c r="R1043" i="1"/>
  <c r="S1043" i="1" s="1"/>
  <c r="C1044" i="1"/>
  <c r="T1075" i="1"/>
  <c r="L989" i="1" l="1"/>
  <c r="O989" i="1" s="1"/>
  <c r="P989" i="1" s="1"/>
  <c r="X989" i="1" s="1"/>
  <c r="M992" i="1"/>
  <c r="G989" i="1"/>
  <c r="E991" i="1"/>
  <c r="U991" i="1"/>
  <c r="W991" i="1" s="1"/>
  <c r="D990" i="1"/>
  <c r="F990" i="1" s="1"/>
  <c r="I993" i="1"/>
  <c r="N992" i="1"/>
  <c r="J992" i="1"/>
  <c r="K992" i="1" s="1"/>
  <c r="T1076" i="1"/>
  <c r="AA1045" i="1"/>
  <c r="Y1044" i="1"/>
  <c r="C1045" i="1"/>
  <c r="R1044" i="1"/>
  <c r="S1044" i="1" s="1"/>
  <c r="Q1045" i="1"/>
  <c r="H1045" i="1"/>
  <c r="A1046" i="1"/>
  <c r="B989" i="1" l="1"/>
  <c r="G990" i="1"/>
  <c r="J993" i="1"/>
  <c r="K993" i="1" s="1"/>
  <c r="I994" i="1"/>
  <c r="N993" i="1"/>
  <c r="M993" i="1"/>
  <c r="L990" i="1"/>
  <c r="O990" i="1" s="1"/>
  <c r="P990" i="1" s="1"/>
  <c r="E992" i="1"/>
  <c r="U992" i="1"/>
  <c r="W992" i="1" s="1"/>
  <c r="D991" i="1"/>
  <c r="F991" i="1" s="1"/>
  <c r="T1077" i="1"/>
  <c r="C1046" i="1"/>
  <c r="Y1045" i="1"/>
  <c r="R1045" i="1"/>
  <c r="S1045" i="1" s="1"/>
  <c r="AA1046" i="1"/>
  <c r="Q1046" i="1"/>
  <c r="H1046" i="1"/>
  <c r="A1047" i="1"/>
  <c r="L991" i="1" l="1"/>
  <c r="O991" i="1" s="1"/>
  <c r="P991" i="1" s="1"/>
  <c r="X991" i="1" s="1"/>
  <c r="B991" i="1" s="1"/>
  <c r="D992" i="1"/>
  <c r="F992" i="1" s="1"/>
  <c r="X990" i="1"/>
  <c r="B990" i="1" s="1"/>
  <c r="G991" i="1"/>
  <c r="M994" i="1"/>
  <c r="J994" i="1"/>
  <c r="K994" i="1" s="1"/>
  <c r="N994" i="1"/>
  <c r="I995" i="1"/>
  <c r="U993" i="1"/>
  <c r="W993" i="1" s="1"/>
  <c r="E993" i="1"/>
  <c r="Y1046" i="1"/>
  <c r="C1047" i="1"/>
  <c r="R1046" i="1"/>
  <c r="S1046" i="1" s="1"/>
  <c r="AA1047" i="1"/>
  <c r="H1047" i="1"/>
  <c r="Q1047" i="1"/>
  <c r="A1048" i="1"/>
  <c r="T1078" i="1"/>
  <c r="G992" i="1" l="1"/>
  <c r="M995" i="1"/>
  <c r="L992" i="1"/>
  <c r="O992" i="1" s="1"/>
  <c r="P992" i="1" s="1"/>
  <c r="X992" i="1" s="1"/>
  <c r="B992" i="1" s="1"/>
  <c r="E994" i="1"/>
  <c r="U994" i="1"/>
  <c r="W994" i="1" s="1"/>
  <c r="D993" i="1"/>
  <c r="F993" i="1" s="1"/>
  <c r="J995" i="1"/>
  <c r="K995" i="1" s="1"/>
  <c r="N995" i="1"/>
  <c r="I996" i="1"/>
  <c r="Y1047" i="1"/>
  <c r="C1048" i="1"/>
  <c r="R1047" i="1"/>
  <c r="S1047" i="1" s="1"/>
  <c r="AA1048" i="1"/>
  <c r="T1079" i="1"/>
  <c r="H1048" i="1"/>
  <c r="A1049" i="1"/>
  <c r="Q1048" i="1"/>
  <c r="G993" i="1" l="1"/>
  <c r="L993" i="1"/>
  <c r="O993" i="1" s="1"/>
  <c r="P993" i="1" s="1"/>
  <c r="X993" i="1" s="1"/>
  <c r="B993" i="1" s="1"/>
  <c r="U995" i="1"/>
  <c r="W995" i="1" s="1"/>
  <c r="E995" i="1"/>
  <c r="M996" i="1"/>
  <c r="J996" i="1"/>
  <c r="K996" i="1" s="1"/>
  <c r="I997" i="1"/>
  <c r="N996" i="1"/>
  <c r="D994" i="1"/>
  <c r="F994" i="1" s="1"/>
  <c r="R1048" i="1"/>
  <c r="S1048" i="1" s="1"/>
  <c r="AA1049" i="1"/>
  <c r="C1049" i="1"/>
  <c r="Y1048" i="1"/>
  <c r="T1080" i="1"/>
  <c r="A1050" i="1"/>
  <c r="H1049" i="1"/>
  <c r="Q1049" i="1"/>
  <c r="G994" i="1" l="1"/>
  <c r="E996" i="1"/>
  <c r="U996" i="1"/>
  <c r="W996" i="1" s="1"/>
  <c r="J997" i="1"/>
  <c r="K997" i="1" s="1"/>
  <c r="N997" i="1"/>
  <c r="I998" i="1"/>
  <c r="M997" i="1"/>
  <c r="D995" i="1"/>
  <c r="F995" i="1" s="1"/>
  <c r="L994" i="1"/>
  <c r="O994" i="1" s="1"/>
  <c r="P994" i="1" s="1"/>
  <c r="T1081" i="1"/>
  <c r="C1050" i="1"/>
  <c r="Y1049" i="1"/>
  <c r="R1049" i="1"/>
  <c r="S1049" i="1" s="1"/>
  <c r="AA1050" i="1"/>
  <c r="A1051" i="1"/>
  <c r="Q1050" i="1"/>
  <c r="H1050" i="1"/>
  <c r="M998" i="1" l="1"/>
  <c r="L995" i="1"/>
  <c r="O995" i="1" s="1"/>
  <c r="P995" i="1" s="1"/>
  <c r="N998" i="1"/>
  <c r="J998" i="1"/>
  <c r="K998" i="1" s="1"/>
  <c r="I999" i="1"/>
  <c r="E997" i="1"/>
  <c r="U997" i="1"/>
  <c r="W997" i="1" s="1"/>
  <c r="X994" i="1"/>
  <c r="B994" i="1" s="1"/>
  <c r="G995" i="1"/>
  <c r="D996" i="1"/>
  <c r="F996" i="1" s="1"/>
  <c r="H1051" i="1"/>
  <c r="Q1051" i="1"/>
  <c r="A1052" i="1"/>
  <c r="AA1051" i="1"/>
  <c r="Y1050" i="1"/>
  <c r="C1051" i="1"/>
  <c r="R1050" i="1"/>
  <c r="S1050" i="1" s="1"/>
  <c r="T1082" i="1"/>
  <c r="L996" i="1" l="1"/>
  <c r="O996" i="1" s="1"/>
  <c r="P996" i="1" s="1"/>
  <c r="X996" i="1" s="1"/>
  <c r="B996" i="1" s="1"/>
  <c r="G996" i="1"/>
  <c r="D997" i="1"/>
  <c r="F997" i="1" s="1"/>
  <c r="M999" i="1"/>
  <c r="J999" i="1"/>
  <c r="K999" i="1" s="1"/>
  <c r="I1000" i="1"/>
  <c r="N999" i="1"/>
  <c r="E998" i="1"/>
  <c r="U998" i="1"/>
  <c r="W998" i="1" s="1"/>
  <c r="X995" i="1"/>
  <c r="B995" i="1" s="1"/>
  <c r="Y1051" i="1"/>
  <c r="C1052" i="1"/>
  <c r="R1051" i="1"/>
  <c r="S1051" i="1" s="1"/>
  <c r="AA1052" i="1"/>
  <c r="T1083" i="1"/>
  <c r="A1053" i="1"/>
  <c r="Q1052" i="1"/>
  <c r="H1052" i="1"/>
  <c r="G997" i="1" l="1"/>
  <c r="L997" i="1"/>
  <c r="O997" i="1" s="1"/>
  <c r="P997" i="1" s="1"/>
  <c r="X997" i="1" s="1"/>
  <c r="B997" i="1" s="1"/>
  <c r="D998" i="1"/>
  <c r="F998" i="1" s="1"/>
  <c r="E999" i="1"/>
  <c r="U999" i="1"/>
  <c r="W999" i="1" s="1"/>
  <c r="M1000" i="1"/>
  <c r="J1000" i="1"/>
  <c r="K1000" i="1" s="1"/>
  <c r="I1001" i="1"/>
  <c r="N1000" i="1"/>
  <c r="Q1053" i="1"/>
  <c r="H1053" i="1"/>
  <c r="A1054" i="1"/>
  <c r="AA1053" i="1"/>
  <c r="Y1052" i="1"/>
  <c r="R1052" i="1"/>
  <c r="S1052" i="1" s="1"/>
  <c r="C1053" i="1"/>
  <c r="T1084" i="1"/>
  <c r="G998" i="1" l="1"/>
  <c r="L998" i="1"/>
  <c r="O998" i="1" s="1"/>
  <c r="P998" i="1" s="1"/>
  <c r="X998" i="1" s="1"/>
  <c r="B998" i="1" s="1"/>
  <c r="M1001" i="1"/>
  <c r="N1001" i="1"/>
  <c r="J1001" i="1"/>
  <c r="K1001" i="1" s="1"/>
  <c r="I1002" i="1"/>
  <c r="D999" i="1"/>
  <c r="F999" i="1" s="1"/>
  <c r="U1000" i="1"/>
  <c r="W1000" i="1" s="1"/>
  <c r="E1000" i="1"/>
  <c r="T1085" i="1"/>
  <c r="H1054" i="1"/>
  <c r="Q1054" i="1"/>
  <c r="A1055" i="1"/>
  <c r="AA1054" i="1"/>
  <c r="Y1053" i="1"/>
  <c r="C1054" i="1"/>
  <c r="R1053" i="1"/>
  <c r="S1053" i="1" s="1"/>
  <c r="G999" i="1" l="1"/>
  <c r="L999" i="1"/>
  <c r="O999" i="1" s="1"/>
  <c r="P999" i="1" s="1"/>
  <c r="X999" i="1" s="1"/>
  <c r="B999" i="1" s="1"/>
  <c r="J1002" i="1"/>
  <c r="K1002" i="1" s="1"/>
  <c r="M1002" i="1"/>
  <c r="I1003" i="1"/>
  <c r="N1002" i="1"/>
  <c r="E1001" i="1"/>
  <c r="U1001" i="1"/>
  <c r="W1001" i="1" s="1"/>
  <c r="D1000" i="1"/>
  <c r="F1000" i="1" s="1"/>
  <c r="Q1055" i="1"/>
  <c r="A1056" i="1"/>
  <c r="H1055" i="1"/>
  <c r="T1086" i="1"/>
  <c r="C1055" i="1"/>
  <c r="Y1054" i="1"/>
  <c r="R1054" i="1"/>
  <c r="S1054" i="1" s="1"/>
  <c r="AA1055" i="1"/>
  <c r="G1000" i="1" l="1"/>
  <c r="L1000" i="1"/>
  <c r="O1000" i="1" s="1"/>
  <c r="P1000" i="1" s="1"/>
  <c r="D1001" i="1"/>
  <c r="F1001" i="1" s="1"/>
  <c r="J1003" i="1"/>
  <c r="K1003" i="1" s="1"/>
  <c r="N1003" i="1"/>
  <c r="I1004" i="1"/>
  <c r="M1003" i="1"/>
  <c r="U1002" i="1"/>
  <c r="W1002" i="1" s="1"/>
  <c r="E1002" i="1"/>
  <c r="T1087" i="1"/>
  <c r="Y1055" i="1"/>
  <c r="AA1056" i="1"/>
  <c r="R1055" i="1"/>
  <c r="S1055" i="1" s="1"/>
  <c r="C1056" i="1"/>
  <c r="A1057" i="1"/>
  <c r="Q1056" i="1"/>
  <c r="H1056" i="1"/>
  <c r="L1001" i="1" l="1"/>
  <c r="O1001" i="1" s="1"/>
  <c r="P1001" i="1" s="1"/>
  <c r="X1001" i="1" s="1"/>
  <c r="B1001" i="1" s="1"/>
  <c r="G1001" i="1"/>
  <c r="J1004" i="1"/>
  <c r="K1004" i="1" s="1"/>
  <c r="I1005" i="1"/>
  <c r="N1004" i="1"/>
  <c r="M1004" i="1"/>
  <c r="U1003" i="1"/>
  <c r="W1003" i="1" s="1"/>
  <c r="E1003" i="1"/>
  <c r="D1002" i="1"/>
  <c r="F1002" i="1" s="1"/>
  <c r="X1000" i="1"/>
  <c r="B1000" i="1" s="1"/>
  <c r="R1056" i="1"/>
  <c r="S1056" i="1" s="1"/>
  <c r="C1057" i="1"/>
  <c r="AA1057" i="1"/>
  <c r="Y1056" i="1"/>
  <c r="Q1057" i="1"/>
  <c r="H1057" i="1"/>
  <c r="A1058" i="1"/>
  <c r="T1088" i="1"/>
  <c r="G1002" i="1" l="1"/>
  <c r="L1002" i="1"/>
  <c r="O1002" i="1" s="1"/>
  <c r="P1002" i="1" s="1"/>
  <c r="X1002" i="1" s="1"/>
  <c r="D1003" i="1"/>
  <c r="F1003" i="1" s="1"/>
  <c r="N1005" i="1"/>
  <c r="M1005" i="1"/>
  <c r="J1005" i="1"/>
  <c r="K1005" i="1" s="1"/>
  <c r="I1006" i="1"/>
  <c r="E1004" i="1"/>
  <c r="U1004" i="1"/>
  <c r="W1004" i="1" s="1"/>
  <c r="AA1058" i="1"/>
  <c r="C1058" i="1"/>
  <c r="Y1057" i="1"/>
  <c r="R1057" i="1"/>
  <c r="S1057" i="1" s="1"/>
  <c r="T1089" i="1"/>
  <c r="Q1058" i="1"/>
  <c r="A1059" i="1"/>
  <c r="H1058" i="1"/>
  <c r="L1003" i="1" l="1"/>
  <c r="O1003" i="1" s="1"/>
  <c r="P1003" i="1" s="1"/>
  <c r="X1003" i="1" s="1"/>
  <c r="B1003" i="1" s="1"/>
  <c r="B1002" i="1"/>
  <c r="I1007" i="1"/>
  <c r="J1006" i="1"/>
  <c r="K1006" i="1" s="1"/>
  <c r="N1006" i="1"/>
  <c r="E1005" i="1"/>
  <c r="U1005" i="1"/>
  <c r="W1005" i="1" s="1"/>
  <c r="G1003" i="1"/>
  <c r="M1006" i="1"/>
  <c r="D1004" i="1"/>
  <c r="F1004" i="1" s="1"/>
  <c r="T1090" i="1"/>
  <c r="A1060" i="1"/>
  <c r="Q1059" i="1"/>
  <c r="H1059" i="1"/>
  <c r="Y1058" i="1"/>
  <c r="AA1059" i="1"/>
  <c r="R1058" i="1"/>
  <c r="S1058" i="1" s="1"/>
  <c r="C1059" i="1"/>
  <c r="D1005" i="1" l="1"/>
  <c r="F1005" i="1" s="1"/>
  <c r="L1004" i="1"/>
  <c r="O1004" i="1" s="1"/>
  <c r="P1004" i="1" s="1"/>
  <c r="G1004" i="1"/>
  <c r="E1006" i="1"/>
  <c r="U1006" i="1"/>
  <c r="W1006" i="1" s="1"/>
  <c r="M1007" i="1"/>
  <c r="N1007" i="1"/>
  <c r="J1007" i="1"/>
  <c r="K1007" i="1" s="1"/>
  <c r="I1008" i="1"/>
  <c r="Y1059" i="1"/>
  <c r="R1059" i="1"/>
  <c r="S1059" i="1" s="1"/>
  <c r="AA1060" i="1"/>
  <c r="C1060" i="1"/>
  <c r="A1061" i="1"/>
  <c r="Q1060" i="1"/>
  <c r="H1060" i="1"/>
  <c r="T1091" i="1"/>
  <c r="L1005" i="1" l="1"/>
  <c r="O1005" i="1" s="1"/>
  <c r="P1005" i="1" s="1"/>
  <c r="X1005" i="1" s="1"/>
  <c r="B1005" i="1" s="1"/>
  <c r="M1008" i="1"/>
  <c r="G1005" i="1"/>
  <c r="D1006" i="1"/>
  <c r="F1006" i="1" s="1"/>
  <c r="X1004" i="1"/>
  <c r="B1004" i="1" s="1"/>
  <c r="I1009" i="1"/>
  <c r="N1008" i="1"/>
  <c r="J1008" i="1"/>
  <c r="K1008" i="1" s="1"/>
  <c r="U1007" i="1"/>
  <c r="W1007" i="1" s="1"/>
  <c r="E1007" i="1"/>
  <c r="AA1061" i="1"/>
  <c r="Y1060" i="1"/>
  <c r="R1060" i="1"/>
  <c r="S1060" i="1" s="1"/>
  <c r="C1061" i="1"/>
  <c r="Q1061" i="1"/>
  <c r="H1061" i="1"/>
  <c r="A1062" i="1"/>
  <c r="T1092" i="1"/>
  <c r="L1006" i="1" l="1"/>
  <c r="O1006" i="1" s="1"/>
  <c r="P1006" i="1" s="1"/>
  <c r="X1006" i="1" s="1"/>
  <c r="B1006" i="1" s="1"/>
  <c r="G1006" i="1"/>
  <c r="E1008" i="1"/>
  <c r="U1008" i="1"/>
  <c r="W1008" i="1" s="1"/>
  <c r="J1009" i="1"/>
  <c r="K1009" i="1" s="1"/>
  <c r="I1010" i="1"/>
  <c r="N1009" i="1"/>
  <c r="M1009" i="1"/>
  <c r="D1007" i="1"/>
  <c r="F1007" i="1" s="1"/>
  <c r="AA1062" i="1"/>
  <c r="C1062" i="1"/>
  <c r="Y1061" i="1"/>
  <c r="R1061" i="1"/>
  <c r="S1061" i="1" s="1"/>
  <c r="T1093" i="1"/>
  <c r="Q1062" i="1"/>
  <c r="A1063" i="1"/>
  <c r="H1062" i="1"/>
  <c r="M1010" i="1" l="1"/>
  <c r="G1007" i="1"/>
  <c r="N1010" i="1"/>
  <c r="I1011" i="1"/>
  <c r="J1010" i="1"/>
  <c r="K1010" i="1" s="1"/>
  <c r="U1009" i="1"/>
  <c r="W1009" i="1" s="1"/>
  <c r="E1009" i="1"/>
  <c r="L1007" i="1"/>
  <c r="O1007" i="1" s="1"/>
  <c r="P1007" i="1" s="1"/>
  <c r="D1008" i="1"/>
  <c r="F1008" i="1" s="1"/>
  <c r="Y1062" i="1"/>
  <c r="AA1063" i="1"/>
  <c r="R1062" i="1"/>
  <c r="S1062" i="1" s="1"/>
  <c r="C1063" i="1"/>
  <c r="T1094" i="1"/>
  <c r="H1063" i="1"/>
  <c r="A1064" i="1"/>
  <c r="Q1063" i="1"/>
  <c r="X1007" i="1" l="1"/>
  <c r="B1007" i="1" s="1"/>
  <c r="D1009" i="1"/>
  <c r="F1009" i="1" s="1"/>
  <c r="E1010" i="1"/>
  <c r="U1010" i="1"/>
  <c r="W1010" i="1" s="1"/>
  <c r="G1008" i="1"/>
  <c r="M1011" i="1"/>
  <c r="N1011" i="1"/>
  <c r="J1011" i="1"/>
  <c r="K1011" i="1" s="1"/>
  <c r="I1012" i="1"/>
  <c r="L1008" i="1"/>
  <c r="O1008" i="1" s="1"/>
  <c r="P1008" i="1" s="1"/>
  <c r="X1008" i="1" s="1"/>
  <c r="B1008" i="1" s="1"/>
  <c r="Q1064" i="1"/>
  <c r="H1064" i="1"/>
  <c r="A1065" i="1"/>
  <c r="Y1063" i="1"/>
  <c r="R1063" i="1"/>
  <c r="S1063" i="1" s="1"/>
  <c r="AA1064" i="1"/>
  <c r="C1064" i="1"/>
  <c r="T1095" i="1"/>
  <c r="D1010" i="1" l="1"/>
  <c r="F1010" i="1" s="1"/>
  <c r="G1009" i="1"/>
  <c r="M1012" i="1"/>
  <c r="J1012" i="1"/>
  <c r="K1012" i="1" s="1"/>
  <c r="I1013" i="1"/>
  <c r="N1012" i="1"/>
  <c r="E1011" i="1"/>
  <c r="U1011" i="1"/>
  <c r="W1011" i="1" s="1"/>
  <c r="L1009" i="1"/>
  <c r="O1009" i="1" s="1"/>
  <c r="P1009" i="1" s="1"/>
  <c r="T1096" i="1"/>
  <c r="Q1065" i="1"/>
  <c r="H1065" i="1"/>
  <c r="A1066" i="1"/>
  <c r="R1064" i="1"/>
  <c r="S1064" i="1" s="1"/>
  <c r="AA1065" i="1"/>
  <c r="C1065" i="1"/>
  <c r="Y1064" i="1"/>
  <c r="G1010" i="1" l="1"/>
  <c r="L1010" i="1"/>
  <c r="O1010" i="1" s="1"/>
  <c r="P1010" i="1" s="1"/>
  <c r="X1010" i="1" s="1"/>
  <c r="B1010" i="1" s="1"/>
  <c r="J1013" i="1"/>
  <c r="K1013" i="1" s="1"/>
  <c r="I1014" i="1"/>
  <c r="N1013" i="1"/>
  <c r="E1012" i="1"/>
  <c r="U1012" i="1"/>
  <c r="W1012" i="1" s="1"/>
  <c r="M1013" i="1"/>
  <c r="X1009" i="1"/>
  <c r="B1009" i="1" s="1"/>
  <c r="D1011" i="1"/>
  <c r="F1011" i="1" s="1"/>
  <c r="Y1065" i="1"/>
  <c r="AA1066" i="1"/>
  <c r="C1066" i="1"/>
  <c r="R1065" i="1"/>
  <c r="S1065" i="1" s="1"/>
  <c r="A1067" i="1"/>
  <c r="Q1066" i="1"/>
  <c r="H1066" i="1"/>
  <c r="T1097" i="1"/>
  <c r="L1011" i="1" l="1"/>
  <c r="O1011" i="1" s="1"/>
  <c r="P1011" i="1" s="1"/>
  <c r="X1011" i="1" s="1"/>
  <c r="B1011" i="1" s="1"/>
  <c r="G1011" i="1"/>
  <c r="D1012" i="1"/>
  <c r="F1012" i="1" s="1"/>
  <c r="I1015" i="1"/>
  <c r="M1014" i="1"/>
  <c r="N1014" i="1"/>
  <c r="J1014" i="1"/>
  <c r="K1014" i="1" s="1"/>
  <c r="E1013" i="1"/>
  <c r="U1013" i="1"/>
  <c r="W1013" i="1" s="1"/>
  <c r="Y1066" i="1"/>
  <c r="AA1067" i="1"/>
  <c r="R1066" i="1"/>
  <c r="S1066" i="1" s="1"/>
  <c r="C1067" i="1"/>
  <c r="T1098" i="1"/>
  <c r="H1067" i="1"/>
  <c r="Q1067" i="1"/>
  <c r="A1068" i="1"/>
  <c r="G1012" i="1" l="1"/>
  <c r="L1012" i="1"/>
  <c r="O1012" i="1" s="1"/>
  <c r="P1012" i="1" s="1"/>
  <c r="X1012" i="1" s="1"/>
  <c r="B1012" i="1" s="1"/>
  <c r="D1013" i="1"/>
  <c r="F1013" i="1" s="1"/>
  <c r="E1014" i="1"/>
  <c r="U1014" i="1"/>
  <c r="W1014" i="1" s="1"/>
  <c r="J1015" i="1"/>
  <c r="K1015" i="1" s="1"/>
  <c r="I1016" i="1"/>
  <c r="Y1067" i="1"/>
  <c r="R1067" i="1"/>
  <c r="S1067" i="1" s="1"/>
  <c r="AA1068" i="1"/>
  <c r="C1068" i="1"/>
  <c r="H1068" i="1"/>
  <c r="A1069" i="1"/>
  <c r="Q1068" i="1"/>
  <c r="T1099" i="1"/>
  <c r="L1013" i="1" l="1"/>
  <c r="O1013" i="1" s="1"/>
  <c r="P1013" i="1" s="1"/>
  <c r="X1013" i="1" s="1"/>
  <c r="B1013" i="1" s="1"/>
  <c r="G1013" i="1"/>
  <c r="D1014" i="1"/>
  <c r="F1014" i="1" s="1"/>
  <c r="E1015" i="1"/>
  <c r="U1015" i="1"/>
  <c r="W1015" i="1" s="1"/>
  <c r="J1016" i="1"/>
  <c r="K1016" i="1" s="1"/>
  <c r="I1017" i="1"/>
  <c r="Y1068" i="1"/>
  <c r="C1069" i="1"/>
  <c r="R1068" i="1"/>
  <c r="S1068" i="1" s="1"/>
  <c r="AA1069" i="1"/>
  <c r="T1100" i="1"/>
  <c r="H1069" i="1"/>
  <c r="A1070" i="1"/>
  <c r="Q1069" i="1"/>
  <c r="L1014" i="1" l="1"/>
  <c r="O1014" i="1" s="1"/>
  <c r="P1014" i="1" s="1"/>
  <c r="G1014" i="1"/>
  <c r="I1018" i="1"/>
  <c r="J1017" i="1"/>
  <c r="K1017" i="1" s="1"/>
  <c r="D1015" i="1"/>
  <c r="F1015" i="1" s="1"/>
  <c r="E1016" i="1"/>
  <c r="U1016" i="1"/>
  <c r="W1016" i="1" s="1"/>
  <c r="A1071" i="1"/>
  <c r="Q1070" i="1"/>
  <c r="H1070" i="1"/>
  <c r="AA1070" i="1"/>
  <c r="C1070" i="1"/>
  <c r="Y1069" i="1"/>
  <c r="R1069" i="1"/>
  <c r="S1069" i="1" s="1"/>
  <c r="T1101" i="1"/>
  <c r="M1015" i="1" l="1"/>
  <c r="N1015" i="1" s="1"/>
  <c r="N1016" i="1" s="1"/>
  <c r="N1017" i="1" s="1"/>
  <c r="N1018" i="1" s="1"/>
  <c r="L1015" i="1"/>
  <c r="G1015" i="1"/>
  <c r="D1016" i="1"/>
  <c r="F1016" i="1" s="1"/>
  <c r="X1014" i="1"/>
  <c r="B1014" i="1" s="1"/>
  <c r="U1017" i="1"/>
  <c r="W1017" i="1" s="1"/>
  <c r="E1017" i="1"/>
  <c r="I1019" i="1"/>
  <c r="J1018" i="1"/>
  <c r="K1018" i="1" s="1"/>
  <c r="T1102" i="1"/>
  <c r="A1072" i="1"/>
  <c r="Q1071" i="1"/>
  <c r="H1071" i="1"/>
  <c r="C1071" i="1"/>
  <c r="Y1070" i="1"/>
  <c r="R1070" i="1"/>
  <c r="S1070" i="1" s="1"/>
  <c r="AA1071" i="1"/>
  <c r="M1016" i="1" l="1"/>
  <c r="M1017" i="1" s="1"/>
  <c r="M1018" i="1" s="1"/>
  <c r="M1019" i="1" s="1"/>
  <c r="L1016" i="1"/>
  <c r="O1016" i="1" s="1"/>
  <c r="P1016" i="1" s="1"/>
  <c r="X1016" i="1" s="1"/>
  <c r="B1016" i="1" s="1"/>
  <c r="G1016" i="1"/>
  <c r="O1015" i="1"/>
  <c r="P1015" i="1" s="1"/>
  <c r="X1015" i="1" s="1"/>
  <c r="B1015" i="1" s="1"/>
  <c r="N1019" i="1"/>
  <c r="J1019" i="1"/>
  <c r="K1019" i="1" s="1"/>
  <c r="I1020" i="1"/>
  <c r="E1018" i="1"/>
  <c r="U1018" i="1"/>
  <c r="W1018" i="1" s="1"/>
  <c r="D1017" i="1"/>
  <c r="F1017" i="1" s="1"/>
  <c r="Y1071" i="1"/>
  <c r="AA1072" i="1"/>
  <c r="R1071" i="1"/>
  <c r="S1071" i="1" s="1"/>
  <c r="C1072" i="1"/>
  <c r="T1103" i="1"/>
  <c r="Q1072" i="1"/>
  <c r="H1072" i="1"/>
  <c r="A1073" i="1"/>
  <c r="G1017" i="1" l="1"/>
  <c r="L1017" i="1"/>
  <c r="O1017" i="1" s="1"/>
  <c r="P1017" i="1" s="1"/>
  <c r="X1017" i="1" s="1"/>
  <c r="B1017" i="1" s="1"/>
  <c r="D1018" i="1"/>
  <c r="F1018" i="1" s="1"/>
  <c r="J1020" i="1"/>
  <c r="K1020" i="1" s="1"/>
  <c r="N1020" i="1"/>
  <c r="I1021" i="1"/>
  <c r="U1019" i="1"/>
  <c r="W1019" i="1" s="1"/>
  <c r="E1019" i="1"/>
  <c r="M1020" i="1"/>
  <c r="H1073" i="1"/>
  <c r="A1074" i="1"/>
  <c r="Q1073" i="1"/>
  <c r="C1073" i="1"/>
  <c r="Y1072" i="1"/>
  <c r="AA1073" i="1"/>
  <c r="R1072" i="1"/>
  <c r="S1072" i="1" s="1"/>
  <c r="T1104" i="1"/>
  <c r="L1018" i="1" l="1"/>
  <c r="O1018" i="1" s="1"/>
  <c r="P1018" i="1" s="1"/>
  <c r="X1018" i="1" s="1"/>
  <c r="B1018" i="1" s="1"/>
  <c r="G1018" i="1"/>
  <c r="M1021" i="1"/>
  <c r="J1021" i="1"/>
  <c r="K1021" i="1" s="1"/>
  <c r="I1022" i="1"/>
  <c r="N1021" i="1"/>
  <c r="E1020" i="1"/>
  <c r="U1020" i="1"/>
  <c r="W1020" i="1" s="1"/>
  <c r="D1019" i="1"/>
  <c r="F1019" i="1" s="1"/>
  <c r="Y1073" i="1"/>
  <c r="C1074" i="1"/>
  <c r="R1073" i="1"/>
  <c r="S1073" i="1" s="1"/>
  <c r="AA1074" i="1"/>
  <c r="A1075" i="1"/>
  <c r="Q1074" i="1"/>
  <c r="H1074" i="1"/>
  <c r="T1105" i="1"/>
  <c r="G1019" i="1" l="1"/>
  <c r="L1019" i="1"/>
  <c r="O1019" i="1" s="1"/>
  <c r="P1019" i="1" s="1"/>
  <c r="X1019" i="1" s="1"/>
  <c r="B1019" i="1" s="1"/>
  <c r="D1020" i="1"/>
  <c r="F1020" i="1" s="1"/>
  <c r="M1022" i="1"/>
  <c r="I1023" i="1"/>
  <c r="J1022" i="1"/>
  <c r="K1022" i="1" s="1"/>
  <c r="N1022" i="1"/>
  <c r="U1021" i="1"/>
  <c r="W1021" i="1" s="1"/>
  <c r="E1021" i="1"/>
  <c r="AA1075" i="1"/>
  <c r="C1075" i="1"/>
  <c r="Y1074" i="1"/>
  <c r="R1074" i="1"/>
  <c r="S1074" i="1" s="1"/>
  <c r="A1076" i="1"/>
  <c r="Q1075" i="1"/>
  <c r="H1075" i="1"/>
  <c r="T1106" i="1"/>
  <c r="L1020" i="1" l="1"/>
  <c r="O1020" i="1" s="1"/>
  <c r="P1020" i="1" s="1"/>
  <c r="X1020" i="1" s="1"/>
  <c r="B1020" i="1" s="1"/>
  <c r="G1020" i="1"/>
  <c r="E1022" i="1"/>
  <c r="U1022" i="1"/>
  <c r="W1022" i="1" s="1"/>
  <c r="J1023" i="1"/>
  <c r="K1023" i="1" s="1"/>
  <c r="N1023" i="1"/>
  <c r="I1024" i="1"/>
  <c r="M1023" i="1"/>
  <c r="D1021" i="1"/>
  <c r="F1021" i="1" s="1"/>
  <c r="Y1075" i="1"/>
  <c r="AA1076" i="1"/>
  <c r="R1075" i="1"/>
  <c r="S1075" i="1" s="1"/>
  <c r="C1076" i="1"/>
  <c r="Q1076" i="1"/>
  <c r="H1076" i="1"/>
  <c r="A1077" i="1"/>
  <c r="T1107" i="1"/>
  <c r="M1024" i="1" l="1"/>
  <c r="G1021" i="1"/>
  <c r="J1024" i="1"/>
  <c r="K1024" i="1" s="1"/>
  <c r="I1025" i="1"/>
  <c r="N1024" i="1"/>
  <c r="E1023" i="1"/>
  <c r="U1023" i="1"/>
  <c r="W1023" i="1" s="1"/>
  <c r="L1021" i="1"/>
  <c r="O1021" i="1" s="1"/>
  <c r="P1021" i="1" s="1"/>
  <c r="D1022" i="1"/>
  <c r="F1022" i="1" s="1"/>
  <c r="H1077" i="1"/>
  <c r="A1078" i="1"/>
  <c r="Q1077" i="1"/>
  <c r="T1108" i="1"/>
  <c r="Y1076" i="1"/>
  <c r="C1077" i="1"/>
  <c r="AA1077" i="1"/>
  <c r="R1076" i="1"/>
  <c r="S1076" i="1" s="1"/>
  <c r="X1021" i="1" l="1"/>
  <c r="B1021" i="1" s="1"/>
  <c r="D1023" i="1"/>
  <c r="F1023" i="1" s="1"/>
  <c r="M1025" i="1"/>
  <c r="N1025" i="1"/>
  <c r="J1025" i="1"/>
  <c r="K1025" i="1" s="1"/>
  <c r="I1026" i="1"/>
  <c r="E1024" i="1"/>
  <c r="U1024" i="1"/>
  <c r="W1024" i="1" s="1"/>
  <c r="L1022" i="1"/>
  <c r="O1022" i="1" s="1"/>
  <c r="P1022" i="1" s="1"/>
  <c r="G1022" i="1"/>
  <c r="T1109" i="1"/>
  <c r="A1079" i="1"/>
  <c r="Q1078" i="1"/>
  <c r="H1078" i="1"/>
  <c r="Y1077" i="1"/>
  <c r="R1077" i="1"/>
  <c r="S1077" i="1" s="1"/>
  <c r="AA1078" i="1"/>
  <c r="C1078" i="1"/>
  <c r="L1023" i="1" l="1"/>
  <c r="O1023" i="1" s="1"/>
  <c r="P1023" i="1" s="1"/>
  <c r="X1023" i="1" s="1"/>
  <c r="B1023" i="1" s="1"/>
  <c r="G1023" i="1"/>
  <c r="E1025" i="1"/>
  <c r="U1025" i="1"/>
  <c r="W1025" i="1" s="1"/>
  <c r="X1022" i="1"/>
  <c r="B1022" i="1" s="1"/>
  <c r="D1024" i="1"/>
  <c r="F1024" i="1" s="1"/>
  <c r="J1026" i="1"/>
  <c r="K1026" i="1" s="1"/>
  <c r="N1026" i="1"/>
  <c r="M1026" i="1"/>
  <c r="I1027" i="1"/>
  <c r="A1080" i="1"/>
  <c r="Q1079" i="1"/>
  <c r="H1079" i="1"/>
  <c r="T1110" i="1"/>
  <c r="Y1078" i="1"/>
  <c r="AA1079" i="1"/>
  <c r="R1078" i="1"/>
  <c r="S1078" i="1" s="1"/>
  <c r="C1079" i="1"/>
  <c r="M1027" i="1" l="1"/>
  <c r="L1024" i="1"/>
  <c r="O1024" i="1" s="1"/>
  <c r="P1024" i="1" s="1"/>
  <c r="X1024" i="1" s="1"/>
  <c r="B1024" i="1" s="1"/>
  <c r="G1024" i="1"/>
  <c r="E1026" i="1"/>
  <c r="U1026" i="1"/>
  <c r="W1026" i="1" s="1"/>
  <c r="J1027" i="1"/>
  <c r="K1027" i="1" s="1"/>
  <c r="I1028" i="1"/>
  <c r="N1027" i="1"/>
  <c r="D1025" i="1"/>
  <c r="F1025" i="1" s="1"/>
  <c r="T1111" i="1"/>
  <c r="Q1080" i="1"/>
  <c r="H1080" i="1"/>
  <c r="A1081" i="1"/>
  <c r="Y1079" i="1"/>
  <c r="C1080" i="1"/>
  <c r="R1079" i="1"/>
  <c r="S1079" i="1" s="1"/>
  <c r="AA1080" i="1"/>
  <c r="L1025" i="1" l="1"/>
  <c r="O1025" i="1" s="1"/>
  <c r="P1025" i="1" s="1"/>
  <c r="X1025" i="1" s="1"/>
  <c r="B1025" i="1" s="1"/>
  <c r="G1025" i="1"/>
  <c r="M1028" i="1"/>
  <c r="J1028" i="1"/>
  <c r="K1028" i="1" s="1"/>
  <c r="I1029" i="1"/>
  <c r="N1028" i="1"/>
  <c r="E1027" i="1"/>
  <c r="U1027" i="1"/>
  <c r="W1027" i="1" s="1"/>
  <c r="D1026" i="1"/>
  <c r="F1026" i="1" s="1"/>
  <c r="T1112" i="1"/>
  <c r="A1082" i="1"/>
  <c r="H1081" i="1"/>
  <c r="Q1081" i="1"/>
  <c r="AA1081" i="1"/>
  <c r="Y1080" i="1"/>
  <c r="R1080" i="1"/>
  <c r="S1080" i="1" s="1"/>
  <c r="C1081" i="1"/>
  <c r="L1026" i="1" l="1"/>
  <c r="O1026" i="1" s="1"/>
  <c r="P1026" i="1" s="1"/>
  <c r="X1026" i="1" s="1"/>
  <c r="B1026" i="1" s="1"/>
  <c r="D1027" i="1"/>
  <c r="F1027" i="1" s="1"/>
  <c r="I1030" i="1"/>
  <c r="J1029" i="1"/>
  <c r="K1029" i="1" s="1"/>
  <c r="N1029" i="1"/>
  <c r="U1028" i="1"/>
  <c r="W1028" i="1" s="1"/>
  <c r="E1028" i="1"/>
  <c r="G1026" i="1"/>
  <c r="M1029" i="1"/>
  <c r="Y1081" i="1"/>
  <c r="AA1082" i="1"/>
  <c r="R1081" i="1"/>
  <c r="S1081" i="1" s="1"/>
  <c r="C1082" i="1"/>
  <c r="T1113" i="1"/>
  <c r="Q1082" i="1"/>
  <c r="A1083" i="1"/>
  <c r="H1082" i="1"/>
  <c r="D1028" i="1" l="1"/>
  <c r="F1028" i="1" s="1"/>
  <c r="E1029" i="1"/>
  <c r="U1029" i="1"/>
  <c r="W1029" i="1" s="1"/>
  <c r="J1030" i="1"/>
  <c r="K1030" i="1" s="1"/>
  <c r="I1031" i="1"/>
  <c r="M1030" i="1"/>
  <c r="N1030" i="1"/>
  <c r="L1027" i="1"/>
  <c r="O1027" i="1" s="1"/>
  <c r="P1027" i="1" s="1"/>
  <c r="X1027" i="1" s="1"/>
  <c r="B1027" i="1" s="1"/>
  <c r="G1027" i="1"/>
  <c r="AA1083" i="1"/>
  <c r="C1083" i="1"/>
  <c r="Y1082" i="1"/>
  <c r="R1082" i="1"/>
  <c r="S1082" i="1" s="1"/>
  <c r="T1114" i="1"/>
  <c r="A1084" i="1"/>
  <c r="Q1083" i="1"/>
  <c r="H1083" i="1"/>
  <c r="L1028" i="1" l="1"/>
  <c r="O1028" i="1" s="1"/>
  <c r="P1028" i="1" s="1"/>
  <c r="X1028" i="1" s="1"/>
  <c r="B1028" i="1" s="1"/>
  <c r="G1028" i="1"/>
  <c r="M1031" i="1"/>
  <c r="N1031" i="1"/>
  <c r="I1032" i="1"/>
  <c r="J1031" i="1"/>
  <c r="K1031" i="1" s="1"/>
  <c r="E1030" i="1"/>
  <c r="U1030" i="1"/>
  <c r="W1030" i="1" s="1"/>
  <c r="D1029" i="1"/>
  <c r="F1029" i="1" s="1"/>
  <c r="Q1084" i="1"/>
  <c r="H1084" i="1"/>
  <c r="A1085" i="1"/>
  <c r="Y1083" i="1"/>
  <c r="R1083" i="1"/>
  <c r="S1083" i="1" s="1"/>
  <c r="AA1084" i="1"/>
  <c r="C1084" i="1"/>
  <c r="T1115" i="1"/>
  <c r="L1029" i="1" l="1"/>
  <c r="O1029" i="1" s="1"/>
  <c r="P1029" i="1" s="1"/>
  <c r="X1029" i="1" s="1"/>
  <c r="D1030" i="1"/>
  <c r="F1030" i="1" s="1"/>
  <c r="U1031" i="1"/>
  <c r="W1031" i="1" s="1"/>
  <c r="E1031" i="1"/>
  <c r="M1032" i="1"/>
  <c r="I1033" i="1"/>
  <c r="N1032" i="1"/>
  <c r="J1032" i="1"/>
  <c r="K1032" i="1" s="1"/>
  <c r="G1029" i="1"/>
  <c r="T1116" i="1"/>
  <c r="Y1084" i="1"/>
  <c r="C1085" i="1"/>
  <c r="R1084" i="1"/>
  <c r="S1084" i="1" s="1"/>
  <c r="AA1085" i="1"/>
  <c r="Q1085" i="1"/>
  <c r="H1085" i="1"/>
  <c r="A1086" i="1"/>
  <c r="G1030" i="1" l="1"/>
  <c r="L1030" i="1"/>
  <c r="O1030" i="1" s="1"/>
  <c r="P1030" i="1" s="1"/>
  <c r="X1030" i="1" s="1"/>
  <c r="B1030" i="1" s="1"/>
  <c r="B1029" i="1"/>
  <c r="M1033" i="1"/>
  <c r="J1033" i="1"/>
  <c r="K1033" i="1" s="1"/>
  <c r="I1034" i="1"/>
  <c r="N1033" i="1"/>
  <c r="D1031" i="1"/>
  <c r="F1031" i="1" s="1"/>
  <c r="E1032" i="1"/>
  <c r="U1032" i="1"/>
  <c r="W1032" i="1" s="1"/>
  <c r="T1117" i="1"/>
  <c r="Y1085" i="1"/>
  <c r="R1085" i="1"/>
  <c r="S1085" i="1" s="1"/>
  <c r="AA1086" i="1"/>
  <c r="C1086" i="1"/>
  <c r="A1087" i="1"/>
  <c r="H1086" i="1"/>
  <c r="Q1086" i="1"/>
  <c r="G1031" i="1" l="1"/>
  <c r="D1032" i="1"/>
  <c r="F1032" i="1" s="1"/>
  <c r="L1031" i="1"/>
  <c r="O1031" i="1" s="1"/>
  <c r="P1031" i="1" s="1"/>
  <c r="J1034" i="1"/>
  <c r="K1034" i="1" s="1"/>
  <c r="M1034" i="1"/>
  <c r="I1035" i="1"/>
  <c r="N1034" i="1"/>
  <c r="E1033" i="1"/>
  <c r="U1033" i="1"/>
  <c r="W1033" i="1" s="1"/>
  <c r="C1087" i="1"/>
  <c r="AA1087" i="1"/>
  <c r="Y1086" i="1"/>
  <c r="R1086" i="1"/>
  <c r="S1086" i="1" s="1"/>
  <c r="A1088" i="1"/>
  <c r="Q1087" i="1"/>
  <c r="H1087" i="1"/>
  <c r="T1118" i="1"/>
  <c r="L1032" i="1" l="1"/>
  <c r="O1032" i="1" s="1"/>
  <c r="P1032" i="1" s="1"/>
  <c r="X1032" i="1" s="1"/>
  <c r="B1032" i="1" s="1"/>
  <c r="G1032" i="1"/>
  <c r="J1035" i="1"/>
  <c r="K1035" i="1" s="1"/>
  <c r="I1036" i="1"/>
  <c r="N1035" i="1"/>
  <c r="M1035" i="1"/>
  <c r="E1034" i="1"/>
  <c r="U1034" i="1"/>
  <c r="W1034" i="1" s="1"/>
  <c r="X1031" i="1"/>
  <c r="B1031" i="1" s="1"/>
  <c r="D1033" i="1"/>
  <c r="F1033" i="1" s="1"/>
  <c r="T1119" i="1"/>
  <c r="Q1088" i="1"/>
  <c r="A1089" i="1"/>
  <c r="H1088" i="1"/>
  <c r="Y1087" i="1"/>
  <c r="R1087" i="1"/>
  <c r="S1087" i="1" s="1"/>
  <c r="AA1088" i="1"/>
  <c r="C1088" i="1"/>
  <c r="D1034" i="1" l="1"/>
  <c r="F1034" i="1" s="1"/>
  <c r="G1033" i="1"/>
  <c r="L1033" i="1"/>
  <c r="O1033" i="1" s="1"/>
  <c r="P1033" i="1" s="1"/>
  <c r="X1033" i="1" s="1"/>
  <c r="B1033" i="1" s="1"/>
  <c r="M1036" i="1"/>
  <c r="J1036" i="1"/>
  <c r="K1036" i="1" s="1"/>
  <c r="I1037" i="1"/>
  <c r="N1036" i="1"/>
  <c r="E1035" i="1"/>
  <c r="U1035" i="1"/>
  <c r="W1035" i="1" s="1"/>
  <c r="T1120" i="1"/>
  <c r="A1090" i="1"/>
  <c r="Q1089" i="1"/>
  <c r="H1089" i="1"/>
  <c r="AA1089" i="1"/>
  <c r="C1089" i="1"/>
  <c r="Y1088" i="1"/>
  <c r="R1088" i="1"/>
  <c r="S1088" i="1" s="1"/>
  <c r="L1034" i="1" l="1"/>
  <c r="O1034" i="1" s="1"/>
  <c r="P1034" i="1" s="1"/>
  <c r="X1034" i="1" s="1"/>
  <c r="B1034" i="1" s="1"/>
  <c r="G1034" i="1"/>
  <c r="N1037" i="1"/>
  <c r="M1037" i="1"/>
  <c r="J1037" i="1"/>
  <c r="K1037" i="1" s="1"/>
  <c r="I1038" i="1"/>
  <c r="E1036" i="1"/>
  <c r="U1036" i="1"/>
  <c r="W1036" i="1" s="1"/>
  <c r="D1035" i="1"/>
  <c r="F1035" i="1" s="1"/>
  <c r="H1090" i="1"/>
  <c r="Q1090" i="1"/>
  <c r="A1091" i="1"/>
  <c r="T1121" i="1"/>
  <c r="Y1089" i="1"/>
  <c r="AA1090" i="1"/>
  <c r="R1089" i="1"/>
  <c r="S1089" i="1" s="1"/>
  <c r="C1090" i="1"/>
  <c r="L1035" i="1" l="1"/>
  <c r="O1035" i="1" s="1"/>
  <c r="P1035" i="1" s="1"/>
  <c r="X1035" i="1" s="1"/>
  <c r="B1035" i="1" s="1"/>
  <c r="D1036" i="1"/>
  <c r="F1036" i="1" s="1"/>
  <c r="J1038" i="1"/>
  <c r="K1038" i="1" s="1"/>
  <c r="M1038" i="1"/>
  <c r="N1038" i="1"/>
  <c r="I1039" i="1"/>
  <c r="E1037" i="1"/>
  <c r="U1037" i="1"/>
  <c r="W1037" i="1" s="1"/>
  <c r="G1035" i="1"/>
  <c r="T1122" i="1"/>
  <c r="A1092" i="1"/>
  <c r="H1091" i="1"/>
  <c r="Q1091" i="1"/>
  <c r="C1091" i="1"/>
  <c r="Y1090" i="1"/>
  <c r="R1090" i="1"/>
  <c r="S1090" i="1" s="1"/>
  <c r="AA1091" i="1"/>
  <c r="G1036" i="1" l="1"/>
  <c r="L1036" i="1"/>
  <c r="O1036" i="1" s="1"/>
  <c r="P1036" i="1" s="1"/>
  <c r="X1036" i="1" s="1"/>
  <c r="B1036" i="1" s="1"/>
  <c r="I1040" i="1"/>
  <c r="J1039" i="1"/>
  <c r="K1039" i="1" s="1"/>
  <c r="M1039" i="1"/>
  <c r="N1039" i="1"/>
  <c r="U1038" i="1"/>
  <c r="W1038" i="1" s="1"/>
  <c r="E1038" i="1"/>
  <c r="D1037" i="1"/>
  <c r="F1037" i="1" s="1"/>
  <c r="Q1092" i="1"/>
  <c r="H1092" i="1"/>
  <c r="A1093" i="1"/>
  <c r="Y1091" i="1"/>
  <c r="C1092" i="1"/>
  <c r="R1091" i="1"/>
  <c r="S1091" i="1" s="1"/>
  <c r="AA1092" i="1"/>
  <c r="T1123" i="1"/>
  <c r="G1037" i="1" l="1"/>
  <c r="D1038" i="1"/>
  <c r="F1038" i="1" s="1"/>
  <c r="U1039" i="1"/>
  <c r="W1039" i="1" s="1"/>
  <c r="E1039" i="1"/>
  <c r="L1037" i="1"/>
  <c r="O1037" i="1" s="1"/>
  <c r="P1037" i="1" s="1"/>
  <c r="X1037" i="1" s="1"/>
  <c r="B1037" i="1" s="1"/>
  <c r="M1040" i="1"/>
  <c r="N1040" i="1"/>
  <c r="J1040" i="1"/>
  <c r="K1040" i="1" s="1"/>
  <c r="I1041" i="1"/>
  <c r="Y1092" i="1"/>
  <c r="AA1093" i="1"/>
  <c r="R1092" i="1"/>
  <c r="S1092" i="1" s="1"/>
  <c r="C1093" i="1"/>
  <c r="T1124" i="1"/>
  <c r="A1094" i="1"/>
  <c r="H1093" i="1"/>
  <c r="Q1093" i="1"/>
  <c r="G1038" i="1" l="1"/>
  <c r="L1038" i="1"/>
  <c r="O1038" i="1" s="1"/>
  <c r="P1038" i="1" s="1"/>
  <c r="X1038" i="1" s="1"/>
  <c r="B1038" i="1" s="1"/>
  <c r="D1039" i="1"/>
  <c r="F1039" i="1" s="1"/>
  <c r="J1041" i="1"/>
  <c r="K1041" i="1" s="1"/>
  <c r="M1041" i="1"/>
  <c r="I1042" i="1"/>
  <c r="N1041" i="1"/>
  <c r="E1040" i="1"/>
  <c r="U1040" i="1"/>
  <c r="W1040" i="1" s="1"/>
  <c r="Y1093" i="1"/>
  <c r="R1093" i="1"/>
  <c r="S1093" i="1" s="1"/>
  <c r="AA1094" i="1"/>
  <c r="C1094" i="1"/>
  <c r="T1125" i="1"/>
  <c r="H1094" i="1"/>
  <c r="Q1094" i="1"/>
  <c r="A1095" i="1"/>
  <c r="L1039" i="1" l="1"/>
  <c r="O1039" i="1" s="1"/>
  <c r="P1039" i="1" s="1"/>
  <c r="X1039" i="1" s="1"/>
  <c r="D1040" i="1"/>
  <c r="F1040" i="1" s="1"/>
  <c r="J1042" i="1"/>
  <c r="K1042" i="1" s="1"/>
  <c r="I1043" i="1"/>
  <c r="N1042" i="1"/>
  <c r="M1042" i="1"/>
  <c r="E1041" i="1"/>
  <c r="U1041" i="1"/>
  <c r="W1041" i="1" s="1"/>
  <c r="G1039" i="1"/>
  <c r="T1126" i="1"/>
  <c r="A1096" i="1"/>
  <c r="Q1095" i="1"/>
  <c r="H1095" i="1"/>
  <c r="AA1095" i="1"/>
  <c r="Y1094" i="1"/>
  <c r="C1095" i="1"/>
  <c r="R1094" i="1"/>
  <c r="S1094" i="1" s="1"/>
  <c r="L1040" i="1" l="1"/>
  <c r="O1040" i="1" s="1"/>
  <c r="P1040" i="1" s="1"/>
  <c r="X1040" i="1" s="1"/>
  <c r="B1040" i="1" s="1"/>
  <c r="G1040" i="1"/>
  <c r="B1039" i="1"/>
  <c r="D1041" i="1"/>
  <c r="F1041" i="1" s="1"/>
  <c r="M1043" i="1"/>
  <c r="I1044" i="1"/>
  <c r="N1043" i="1"/>
  <c r="J1043" i="1"/>
  <c r="K1043" i="1" s="1"/>
  <c r="E1042" i="1"/>
  <c r="U1042" i="1"/>
  <c r="W1042" i="1" s="1"/>
  <c r="A1097" i="1"/>
  <c r="Q1096" i="1"/>
  <c r="H1096" i="1"/>
  <c r="Y1095" i="1"/>
  <c r="R1095" i="1"/>
  <c r="S1095" i="1" s="1"/>
  <c r="AA1096" i="1"/>
  <c r="C1096" i="1"/>
  <c r="T1127" i="1"/>
  <c r="L1041" i="1" l="1"/>
  <c r="O1041" i="1" s="1"/>
  <c r="P1041" i="1" s="1"/>
  <c r="X1041" i="1" s="1"/>
  <c r="B1041" i="1" s="1"/>
  <c r="G1041" i="1"/>
  <c r="D1042" i="1"/>
  <c r="F1042" i="1" s="1"/>
  <c r="M1044" i="1"/>
  <c r="J1044" i="1"/>
  <c r="K1044" i="1" s="1"/>
  <c r="I1045" i="1"/>
  <c r="N1044" i="1"/>
  <c r="E1043" i="1"/>
  <c r="U1043" i="1"/>
  <c r="W1043" i="1" s="1"/>
  <c r="T1128" i="1"/>
  <c r="Q1097" i="1"/>
  <c r="H1097" i="1"/>
  <c r="A1098" i="1"/>
  <c r="C1097" i="1"/>
  <c r="Y1096" i="1"/>
  <c r="AA1097" i="1"/>
  <c r="R1096" i="1"/>
  <c r="S1096" i="1" s="1"/>
  <c r="G1042" i="1" l="1"/>
  <c r="L1042" i="1"/>
  <c r="O1042" i="1" s="1"/>
  <c r="P1042" i="1" s="1"/>
  <c r="X1042" i="1" s="1"/>
  <c r="B1042" i="1" s="1"/>
  <c r="U1044" i="1"/>
  <c r="W1044" i="1" s="1"/>
  <c r="E1044" i="1"/>
  <c r="J1045" i="1"/>
  <c r="K1045" i="1" s="1"/>
  <c r="I1046" i="1"/>
  <c r="M1045" i="1"/>
  <c r="N1045" i="1"/>
  <c r="D1043" i="1"/>
  <c r="F1043" i="1" s="1"/>
  <c r="A1099" i="1"/>
  <c r="H1098" i="1"/>
  <c r="Q1098" i="1"/>
  <c r="T1129" i="1"/>
  <c r="Y1097" i="1"/>
  <c r="R1097" i="1"/>
  <c r="S1097" i="1" s="1"/>
  <c r="AA1098" i="1"/>
  <c r="C1098" i="1"/>
  <c r="L1043" i="1" l="1"/>
  <c r="O1043" i="1" s="1"/>
  <c r="P1043" i="1" s="1"/>
  <c r="X1043" i="1" s="1"/>
  <c r="B1043" i="1" s="1"/>
  <c r="J1046" i="1"/>
  <c r="K1046" i="1" s="1"/>
  <c r="I1047" i="1"/>
  <c r="N1046" i="1"/>
  <c r="M1046" i="1"/>
  <c r="E1045" i="1"/>
  <c r="U1045" i="1"/>
  <c r="W1045" i="1" s="1"/>
  <c r="D1044" i="1"/>
  <c r="F1044" i="1" s="1"/>
  <c r="G1043" i="1"/>
  <c r="Y1098" i="1"/>
  <c r="R1098" i="1"/>
  <c r="S1098" i="1" s="1"/>
  <c r="AA1099" i="1"/>
  <c r="C1099" i="1"/>
  <c r="A1100" i="1"/>
  <c r="Q1099" i="1"/>
  <c r="H1099" i="1"/>
  <c r="T1130" i="1"/>
  <c r="M1047" i="1" l="1"/>
  <c r="G1044" i="1"/>
  <c r="L1044" i="1"/>
  <c r="O1044" i="1" s="1"/>
  <c r="P1044" i="1" s="1"/>
  <c r="D1045" i="1"/>
  <c r="F1045" i="1" s="1"/>
  <c r="N1047" i="1"/>
  <c r="I1048" i="1"/>
  <c r="J1047" i="1"/>
  <c r="K1047" i="1" s="1"/>
  <c r="U1046" i="1"/>
  <c r="W1046" i="1" s="1"/>
  <c r="E1046" i="1"/>
  <c r="T1131" i="1"/>
  <c r="R1099" i="1"/>
  <c r="S1099" i="1" s="1"/>
  <c r="AA1100" i="1"/>
  <c r="C1100" i="1"/>
  <c r="Y1099" i="1"/>
  <c r="Q1100" i="1"/>
  <c r="H1100" i="1"/>
  <c r="A1101" i="1"/>
  <c r="L1045" i="1" l="1"/>
  <c r="O1045" i="1" s="1"/>
  <c r="P1045" i="1" s="1"/>
  <c r="X1045" i="1" s="1"/>
  <c r="B1045" i="1" s="1"/>
  <c r="G1045" i="1"/>
  <c r="J1048" i="1"/>
  <c r="K1048" i="1" s="1"/>
  <c r="I1049" i="1"/>
  <c r="E1047" i="1"/>
  <c r="U1047" i="1"/>
  <c r="W1047" i="1" s="1"/>
  <c r="D1046" i="1"/>
  <c r="F1046" i="1" s="1"/>
  <c r="X1044" i="1"/>
  <c r="B1044" i="1" s="1"/>
  <c r="T1132" i="1"/>
  <c r="H1101" i="1"/>
  <c r="A1102" i="1"/>
  <c r="Q1101" i="1"/>
  <c r="Y1100" i="1"/>
  <c r="R1100" i="1"/>
  <c r="S1100" i="1" s="1"/>
  <c r="C1101" i="1"/>
  <c r="AA1101" i="1"/>
  <c r="L1046" i="1" l="1"/>
  <c r="O1046" i="1" s="1"/>
  <c r="P1046" i="1" s="1"/>
  <c r="X1046" i="1" s="1"/>
  <c r="B1046" i="1" s="1"/>
  <c r="D1047" i="1"/>
  <c r="F1047" i="1" s="1"/>
  <c r="J1049" i="1"/>
  <c r="K1049" i="1" s="1"/>
  <c r="I1050" i="1"/>
  <c r="E1048" i="1"/>
  <c r="U1048" i="1"/>
  <c r="W1048" i="1" s="1"/>
  <c r="G1046" i="1"/>
  <c r="H1102" i="1"/>
  <c r="Q1102" i="1"/>
  <c r="A1103" i="1"/>
  <c r="C1102" i="1"/>
  <c r="Y1101" i="1"/>
  <c r="R1101" i="1"/>
  <c r="S1101" i="1" s="1"/>
  <c r="AA1102" i="1"/>
  <c r="T1133" i="1"/>
  <c r="L1047" i="1" l="1"/>
  <c r="O1047" i="1" s="1"/>
  <c r="P1047" i="1" s="1"/>
  <c r="G1047" i="1"/>
  <c r="E1049" i="1"/>
  <c r="U1049" i="1"/>
  <c r="W1049" i="1" s="1"/>
  <c r="D1048" i="1"/>
  <c r="F1048" i="1" s="1"/>
  <c r="J1050" i="1"/>
  <c r="K1050" i="1" s="1"/>
  <c r="I1051" i="1"/>
  <c r="Q1103" i="1"/>
  <c r="A1104" i="1"/>
  <c r="H1103" i="1"/>
  <c r="T1134" i="1"/>
  <c r="Y1102" i="1"/>
  <c r="R1102" i="1"/>
  <c r="S1102" i="1" s="1"/>
  <c r="AA1103" i="1"/>
  <c r="C1103" i="1"/>
  <c r="M1048" i="1" l="1"/>
  <c r="N1048" i="1" s="1"/>
  <c r="N1049" i="1" s="1"/>
  <c r="N1050" i="1" s="1"/>
  <c r="N1051" i="1" s="1"/>
  <c r="G1048" i="1"/>
  <c r="L1048" i="1"/>
  <c r="E1050" i="1"/>
  <c r="U1050" i="1"/>
  <c r="W1050" i="1" s="1"/>
  <c r="X1047" i="1"/>
  <c r="B1047" i="1" s="1"/>
  <c r="J1051" i="1"/>
  <c r="K1051" i="1" s="1"/>
  <c r="I1052" i="1"/>
  <c r="D1049" i="1"/>
  <c r="F1049" i="1" s="1"/>
  <c r="T1135" i="1"/>
  <c r="Q1104" i="1"/>
  <c r="H1104" i="1"/>
  <c r="A1105" i="1"/>
  <c r="R1103" i="1"/>
  <c r="S1103" i="1" s="1"/>
  <c r="C1104" i="1"/>
  <c r="Y1103" i="1"/>
  <c r="AA1104" i="1"/>
  <c r="M1049" i="1" l="1"/>
  <c r="M1050" i="1" s="1"/>
  <c r="M1051" i="1" s="1"/>
  <c r="M1052" i="1" s="1"/>
  <c r="G1049" i="1"/>
  <c r="L1049" i="1"/>
  <c r="O1049" i="1" s="1"/>
  <c r="P1049" i="1" s="1"/>
  <c r="X1049" i="1" s="1"/>
  <c r="B1049" i="1" s="1"/>
  <c r="E1051" i="1"/>
  <c r="U1051" i="1"/>
  <c r="W1051" i="1" s="1"/>
  <c r="O1048" i="1"/>
  <c r="P1048" i="1" s="1"/>
  <c r="X1048" i="1" s="1"/>
  <c r="B1048" i="1" s="1"/>
  <c r="I1053" i="1"/>
  <c r="N1052" i="1"/>
  <c r="J1052" i="1"/>
  <c r="K1052" i="1" s="1"/>
  <c r="D1050" i="1"/>
  <c r="F1050" i="1" s="1"/>
  <c r="H1105" i="1"/>
  <c r="A1106" i="1"/>
  <c r="Q1105" i="1"/>
  <c r="C1105" i="1"/>
  <c r="AA1105" i="1"/>
  <c r="Y1104" i="1"/>
  <c r="R1104" i="1"/>
  <c r="S1104" i="1" s="1"/>
  <c r="T1136" i="1"/>
  <c r="E1052" i="1" l="1"/>
  <c r="U1052" i="1"/>
  <c r="W1052" i="1" s="1"/>
  <c r="J1053" i="1"/>
  <c r="K1053" i="1" s="1"/>
  <c r="I1054" i="1"/>
  <c r="N1053" i="1"/>
  <c r="M1053" i="1"/>
  <c r="L1050" i="1"/>
  <c r="O1050" i="1" s="1"/>
  <c r="P1050" i="1" s="1"/>
  <c r="X1050" i="1" s="1"/>
  <c r="B1050" i="1" s="1"/>
  <c r="G1050" i="1"/>
  <c r="D1051" i="1"/>
  <c r="F1051" i="1" s="1"/>
  <c r="T1137" i="1"/>
  <c r="A1107" i="1"/>
  <c r="Q1106" i="1"/>
  <c r="H1106" i="1"/>
  <c r="C1106" i="1"/>
  <c r="Y1105" i="1"/>
  <c r="R1105" i="1"/>
  <c r="S1105" i="1" s="1"/>
  <c r="AA1106" i="1"/>
  <c r="G1051" i="1" l="1"/>
  <c r="L1051" i="1"/>
  <c r="O1051" i="1" s="1"/>
  <c r="P1051" i="1" s="1"/>
  <c r="X1051" i="1" s="1"/>
  <c r="B1051" i="1" s="1"/>
  <c r="J1054" i="1"/>
  <c r="K1054" i="1" s="1"/>
  <c r="I1055" i="1"/>
  <c r="N1054" i="1"/>
  <c r="M1054" i="1"/>
  <c r="E1053" i="1"/>
  <c r="U1053" i="1"/>
  <c r="W1053" i="1" s="1"/>
  <c r="D1052" i="1"/>
  <c r="F1052" i="1" s="1"/>
  <c r="A1108" i="1"/>
  <c r="Q1107" i="1"/>
  <c r="H1107" i="1"/>
  <c r="T1138" i="1"/>
  <c r="AA1107" i="1"/>
  <c r="U1107" i="1"/>
  <c r="W1107" i="1" s="1"/>
  <c r="C1107" i="1"/>
  <c r="R1106" i="1"/>
  <c r="S1106" i="1" s="1"/>
  <c r="M1055" i="1" l="1"/>
  <c r="G1052" i="1"/>
  <c r="L1052" i="1"/>
  <c r="O1052" i="1" s="1"/>
  <c r="P1052" i="1" s="1"/>
  <c r="D1053" i="1"/>
  <c r="F1053" i="1" s="1"/>
  <c r="J1055" i="1"/>
  <c r="K1055" i="1" s="1"/>
  <c r="N1055" i="1"/>
  <c r="I1056" i="1"/>
  <c r="E1054" i="1"/>
  <c r="U1054" i="1"/>
  <c r="W1054" i="1" s="1"/>
  <c r="Q1108" i="1"/>
  <c r="H1108" i="1"/>
  <c r="A1109" i="1"/>
  <c r="T1139" i="1"/>
  <c r="C1108" i="1"/>
  <c r="Y1107" i="1"/>
  <c r="AA1108" i="1"/>
  <c r="R1107" i="1"/>
  <c r="S1107" i="1" s="1"/>
  <c r="G1053" i="1" l="1"/>
  <c r="L1053" i="1"/>
  <c r="O1053" i="1" s="1"/>
  <c r="P1053" i="1" s="1"/>
  <c r="X1053" i="1" s="1"/>
  <c r="B1053" i="1" s="1"/>
  <c r="D1054" i="1"/>
  <c r="F1054" i="1" s="1"/>
  <c r="M1056" i="1"/>
  <c r="I1057" i="1"/>
  <c r="N1056" i="1"/>
  <c r="J1056" i="1"/>
  <c r="K1056" i="1" s="1"/>
  <c r="E1055" i="1"/>
  <c r="U1055" i="1"/>
  <c r="W1055" i="1" s="1"/>
  <c r="X1052" i="1"/>
  <c r="B1052" i="1" s="1"/>
  <c r="T1140" i="1"/>
  <c r="R1108" i="1"/>
  <c r="S1108" i="1" s="1"/>
  <c r="C1109" i="1"/>
  <c r="AA1109" i="1"/>
  <c r="Y1108" i="1"/>
  <c r="A1110" i="1"/>
  <c r="H1109" i="1"/>
  <c r="Q1109" i="1"/>
  <c r="G1054" i="1" l="1"/>
  <c r="L1054" i="1"/>
  <c r="O1054" i="1" s="1"/>
  <c r="P1054" i="1" s="1"/>
  <c r="X1054" i="1" s="1"/>
  <c r="B1054" i="1" s="1"/>
  <c r="D1055" i="1"/>
  <c r="F1055" i="1" s="1"/>
  <c r="N1057" i="1"/>
  <c r="M1057" i="1"/>
  <c r="J1057" i="1"/>
  <c r="K1057" i="1" s="1"/>
  <c r="I1058" i="1"/>
  <c r="E1056" i="1"/>
  <c r="U1056" i="1"/>
  <c r="W1056" i="1" s="1"/>
  <c r="Y1109" i="1"/>
  <c r="AA1110" i="1"/>
  <c r="R1109" i="1"/>
  <c r="S1109" i="1" s="1"/>
  <c r="C1110" i="1"/>
  <c r="T1141" i="1"/>
  <c r="A1111" i="1"/>
  <c r="Q1110" i="1"/>
  <c r="H1110" i="1"/>
  <c r="G1055" i="1" l="1"/>
  <c r="L1055" i="1"/>
  <c r="O1055" i="1" s="1"/>
  <c r="P1055" i="1" s="1"/>
  <c r="X1055" i="1" s="1"/>
  <c r="B1055" i="1" s="1"/>
  <c r="D1056" i="1"/>
  <c r="F1056" i="1" s="1"/>
  <c r="N1058" i="1"/>
  <c r="M1058" i="1"/>
  <c r="J1058" i="1"/>
  <c r="K1058" i="1" s="1"/>
  <c r="I1059" i="1"/>
  <c r="E1057" i="1"/>
  <c r="U1057" i="1"/>
  <c r="W1057" i="1" s="1"/>
  <c r="A1112" i="1"/>
  <c r="Q1111" i="1"/>
  <c r="H1111" i="1"/>
  <c r="Y1110" i="1"/>
  <c r="AA1111" i="1"/>
  <c r="C1111" i="1"/>
  <c r="R1110" i="1"/>
  <c r="S1110" i="1" s="1"/>
  <c r="T1142" i="1"/>
  <c r="G1056" i="1" l="1"/>
  <c r="L1056" i="1"/>
  <c r="O1056" i="1" s="1"/>
  <c r="P1056" i="1" s="1"/>
  <c r="X1056" i="1" s="1"/>
  <c r="B1056" i="1" s="1"/>
  <c r="D1057" i="1"/>
  <c r="F1057" i="1" s="1"/>
  <c r="J1059" i="1"/>
  <c r="K1059" i="1" s="1"/>
  <c r="I1060" i="1"/>
  <c r="N1059" i="1"/>
  <c r="M1059" i="1"/>
  <c r="E1058" i="1"/>
  <c r="U1058" i="1"/>
  <c r="W1058" i="1" s="1"/>
  <c r="Q1112" i="1"/>
  <c r="H1112" i="1"/>
  <c r="A1113" i="1"/>
  <c r="Y1111" i="1"/>
  <c r="AA1112" i="1"/>
  <c r="R1111" i="1"/>
  <c r="S1111" i="1" s="1"/>
  <c r="C1112" i="1"/>
  <c r="T1143" i="1"/>
  <c r="M1060" i="1" l="1"/>
  <c r="G1057" i="1"/>
  <c r="L1057" i="1"/>
  <c r="O1057" i="1" s="1"/>
  <c r="P1057" i="1" s="1"/>
  <c r="X1057" i="1" s="1"/>
  <c r="B1057" i="1" s="1"/>
  <c r="D1058" i="1"/>
  <c r="F1058" i="1" s="1"/>
  <c r="J1060" i="1"/>
  <c r="K1060" i="1" s="1"/>
  <c r="I1061" i="1"/>
  <c r="N1060" i="1"/>
  <c r="E1059" i="1"/>
  <c r="U1059" i="1"/>
  <c r="W1059" i="1" s="1"/>
  <c r="T1144" i="1"/>
  <c r="A1114" i="1"/>
  <c r="H1113" i="1"/>
  <c r="Q1113" i="1"/>
  <c r="AA1113" i="1"/>
  <c r="Y1112" i="1"/>
  <c r="R1112" i="1"/>
  <c r="S1112" i="1" s="1"/>
  <c r="C1113" i="1"/>
  <c r="E1060" i="1" l="1"/>
  <c r="U1060" i="1"/>
  <c r="W1060" i="1" s="1"/>
  <c r="D1059" i="1"/>
  <c r="F1059" i="1" s="1"/>
  <c r="L1058" i="1"/>
  <c r="O1058" i="1" s="1"/>
  <c r="P1058" i="1" s="1"/>
  <c r="X1058" i="1" s="1"/>
  <c r="B1058" i="1" s="1"/>
  <c r="J1061" i="1"/>
  <c r="K1061" i="1" s="1"/>
  <c r="M1061" i="1"/>
  <c r="I1062" i="1"/>
  <c r="N1061" i="1"/>
  <c r="G1058" i="1"/>
  <c r="T1145" i="1"/>
  <c r="Y1113" i="1"/>
  <c r="R1113" i="1"/>
  <c r="S1113" i="1" s="1"/>
  <c r="AA1114" i="1"/>
  <c r="C1114" i="1"/>
  <c r="Q1114" i="1"/>
  <c r="H1114" i="1"/>
  <c r="A1115" i="1"/>
  <c r="L1059" i="1" l="1"/>
  <c r="O1059" i="1" s="1"/>
  <c r="P1059" i="1" s="1"/>
  <c r="X1059" i="1" s="1"/>
  <c r="B1059" i="1" s="1"/>
  <c r="G1059" i="1"/>
  <c r="E1061" i="1"/>
  <c r="U1061" i="1"/>
  <c r="W1061" i="1" s="1"/>
  <c r="I1063" i="1"/>
  <c r="N1062" i="1"/>
  <c r="M1062" i="1"/>
  <c r="J1062" i="1"/>
  <c r="K1062" i="1" s="1"/>
  <c r="D1060" i="1"/>
  <c r="F1060" i="1" s="1"/>
  <c r="T1146" i="1"/>
  <c r="Q1115" i="1"/>
  <c r="H1115" i="1"/>
  <c r="A1116" i="1"/>
  <c r="R1114" i="1"/>
  <c r="S1114" i="1" s="1"/>
  <c r="AA1115" i="1"/>
  <c r="C1115" i="1"/>
  <c r="Y1114" i="1"/>
  <c r="M1063" i="1" l="1"/>
  <c r="L1060" i="1"/>
  <c r="O1060" i="1" s="1"/>
  <c r="P1060" i="1" s="1"/>
  <c r="X1060" i="1" s="1"/>
  <c r="B1060" i="1" s="1"/>
  <c r="E1062" i="1"/>
  <c r="U1062" i="1"/>
  <c r="W1062" i="1" s="1"/>
  <c r="J1063" i="1"/>
  <c r="K1063" i="1" s="1"/>
  <c r="I1064" i="1"/>
  <c r="N1063" i="1"/>
  <c r="G1060" i="1"/>
  <c r="D1061" i="1"/>
  <c r="F1061" i="1" s="1"/>
  <c r="H1116" i="1"/>
  <c r="A1117" i="1"/>
  <c r="Q1116" i="1"/>
  <c r="Y1115" i="1"/>
  <c r="AA1116" i="1"/>
  <c r="C1116" i="1"/>
  <c r="R1115" i="1"/>
  <c r="S1115" i="1" s="1"/>
  <c r="T1147" i="1"/>
  <c r="L1061" i="1" l="1"/>
  <c r="O1061" i="1" s="1"/>
  <c r="P1061" i="1" s="1"/>
  <c r="X1061" i="1" s="1"/>
  <c r="B1061" i="1" s="1"/>
  <c r="I1065" i="1"/>
  <c r="J1064" i="1"/>
  <c r="K1064" i="1" s="1"/>
  <c r="N1064" i="1"/>
  <c r="M1064" i="1"/>
  <c r="E1063" i="1"/>
  <c r="U1063" i="1"/>
  <c r="W1063" i="1" s="1"/>
  <c r="G1061" i="1"/>
  <c r="D1062" i="1"/>
  <c r="F1062" i="1" s="1"/>
  <c r="AA1117" i="1"/>
  <c r="R1116" i="1"/>
  <c r="S1116" i="1" s="1"/>
  <c r="Y1116" i="1"/>
  <c r="C1117" i="1"/>
  <c r="A1118" i="1"/>
  <c r="H1117" i="1"/>
  <c r="Q1117" i="1"/>
  <c r="T1148" i="1"/>
  <c r="D1063" i="1" l="1"/>
  <c r="F1063" i="1" s="1"/>
  <c r="E1064" i="1"/>
  <c r="U1064" i="1"/>
  <c r="W1064" i="1" s="1"/>
  <c r="L1062" i="1"/>
  <c r="O1062" i="1" s="1"/>
  <c r="P1062" i="1" s="1"/>
  <c r="X1062" i="1" s="1"/>
  <c r="B1062" i="1" s="1"/>
  <c r="G1062" i="1"/>
  <c r="J1065" i="1"/>
  <c r="K1065" i="1" s="1"/>
  <c r="M1065" i="1"/>
  <c r="I1066" i="1"/>
  <c r="N1065" i="1"/>
  <c r="T1149" i="1"/>
  <c r="H1118" i="1"/>
  <c r="Q1118" i="1"/>
  <c r="A1119" i="1"/>
  <c r="Y1117" i="1"/>
  <c r="R1117" i="1"/>
  <c r="S1117" i="1" s="1"/>
  <c r="AA1118" i="1"/>
  <c r="C1118" i="1"/>
  <c r="L1063" i="1" l="1"/>
  <c r="O1063" i="1" s="1"/>
  <c r="P1063" i="1" s="1"/>
  <c r="X1063" i="1" s="1"/>
  <c r="B1063" i="1" s="1"/>
  <c r="G1063" i="1"/>
  <c r="E1065" i="1"/>
  <c r="U1065" i="1"/>
  <c r="W1065" i="1" s="1"/>
  <c r="D1064" i="1"/>
  <c r="F1064" i="1" s="1"/>
  <c r="J1066" i="1"/>
  <c r="K1066" i="1" s="1"/>
  <c r="I1067" i="1"/>
  <c r="N1066" i="1"/>
  <c r="M1066" i="1"/>
  <c r="Y1118" i="1"/>
  <c r="AA1119" i="1"/>
  <c r="C1119" i="1"/>
  <c r="R1118" i="1"/>
  <c r="S1118" i="1" s="1"/>
  <c r="T1150" i="1"/>
  <c r="A1120" i="1"/>
  <c r="H1119" i="1"/>
  <c r="Q1119" i="1"/>
  <c r="G1064" i="1" l="1"/>
  <c r="L1064" i="1"/>
  <c r="O1064" i="1" s="1"/>
  <c r="P1064" i="1" s="1"/>
  <c r="X1064" i="1" s="1"/>
  <c r="B1064" i="1" s="1"/>
  <c r="M1067" i="1"/>
  <c r="J1067" i="1"/>
  <c r="K1067" i="1" s="1"/>
  <c r="N1067" i="1"/>
  <c r="I1068" i="1"/>
  <c r="U1066" i="1"/>
  <c r="W1066" i="1" s="1"/>
  <c r="E1066" i="1"/>
  <c r="D1065" i="1"/>
  <c r="F1065" i="1" s="1"/>
  <c r="AA1120" i="1"/>
  <c r="C1120" i="1"/>
  <c r="Y1119" i="1"/>
  <c r="R1119" i="1"/>
  <c r="S1119" i="1" s="1"/>
  <c r="A1121" i="1"/>
  <c r="Q1120" i="1"/>
  <c r="H1120" i="1"/>
  <c r="T1151" i="1"/>
  <c r="G1065" i="1" l="1"/>
  <c r="D1066" i="1"/>
  <c r="F1066" i="1" s="1"/>
  <c r="J1068" i="1"/>
  <c r="K1068" i="1" s="1"/>
  <c r="I1069" i="1"/>
  <c r="N1068" i="1"/>
  <c r="M1068" i="1"/>
  <c r="E1067" i="1"/>
  <c r="U1067" i="1"/>
  <c r="W1067" i="1" s="1"/>
  <c r="L1065" i="1"/>
  <c r="O1065" i="1" s="1"/>
  <c r="P1065" i="1" s="1"/>
  <c r="X1065" i="1" s="1"/>
  <c r="B1065" i="1" s="1"/>
  <c r="H1121" i="1"/>
  <c r="Q1121" i="1"/>
  <c r="A1122" i="1"/>
  <c r="T1152" i="1"/>
  <c r="C1121" i="1"/>
  <c r="Y1120" i="1"/>
  <c r="AA1121" i="1"/>
  <c r="R1120" i="1"/>
  <c r="S1120" i="1" s="1"/>
  <c r="G1066" i="1" l="1"/>
  <c r="M1069" i="1"/>
  <c r="L1066" i="1"/>
  <c r="O1066" i="1" s="1"/>
  <c r="P1066" i="1" s="1"/>
  <c r="X1066" i="1" s="1"/>
  <c r="B1066" i="1" s="1"/>
  <c r="J1069" i="1"/>
  <c r="K1069" i="1" s="1"/>
  <c r="I1070" i="1"/>
  <c r="N1069" i="1"/>
  <c r="U1068" i="1"/>
  <c r="W1068" i="1" s="1"/>
  <c r="E1068" i="1"/>
  <c r="D1067" i="1"/>
  <c r="F1067" i="1" s="1"/>
  <c r="T1153" i="1"/>
  <c r="H1122" i="1"/>
  <c r="Q1122" i="1"/>
  <c r="A1123" i="1"/>
  <c r="Y1121" i="1"/>
  <c r="R1121" i="1"/>
  <c r="S1121" i="1" s="1"/>
  <c r="AA1122" i="1"/>
  <c r="C1122" i="1"/>
  <c r="G1067" i="1" l="1"/>
  <c r="L1067" i="1"/>
  <c r="O1067" i="1" s="1"/>
  <c r="P1067" i="1" s="1"/>
  <c r="X1067" i="1" s="1"/>
  <c r="B1067" i="1" s="1"/>
  <c r="D1068" i="1"/>
  <c r="F1068" i="1" s="1"/>
  <c r="J1070" i="1"/>
  <c r="K1070" i="1" s="1"/>
  <c r="M1070" i="1"/>
  <c r="I1071" i="1"/>
  <c r="N1070" i="1"/>
  <c r="E1069" i="1"/>
  <c r="U1069" i="1"/>
  <c r="W1069" i="1" s="1"/>
  <c r="R1122" i="1"/>
  <c r="S1122" i="1" s="1"/>
  <c r="C1123" i="1"/>
  <c r="Y1122" i="1"/>
  <c r="AA1123" i="1"/>
  <c r="T1154" i="1"/>
  <c r="Q1123" i="1"/>
  <c r="H1123" i="1"/>
  <c r="A1124" i="1"/>
  <c r="L1068" i="1" l="1"/>
  <c r="O1068" i="1" s="1"/>
  <c r="P1068" i="1" s="1"/>
  <c r="X1068" i="1" s="1"/>
  <c r="B1068" i="1" s="1"/>
  <c r="G1068" i="1"/>
  <c r="D1069" i="1"/>
  <c r="F1069" i="1" s="1"/>
  <c r="I1072" i="1"/>
  <c r="N1071" i="1"/>
  <c r="J1071" i="1"/>
  <c r="K1071" i="1" s="1"/>
  <c r="M1071" i="1"/>
  <c r="E1070" i="1"/>
  <c r="U1070" i="1"/>
  <c r="W1070" i="1" s="1"/>
  <c r="AA1124" i="1"/>
  <c r="Y1123" i="1"/>
  <c r="C1124" i="1"/>
  <c r="R1123" i="1"/>
  <c r="S1123" i="1" s="1"/>
  <c r="Q1124" i="1"/>
  <c r="A1125" i="1"/>
  <c r="H1124" i="1"/>
  <c r="T1155" i="1"/>
  <c r="L1069" i="1" l="1"/>
  <c r="O1069" i="1" s="1"/>
  <c r="P1069" i="1" s="1"/>
  <c r="X1069" i="1" s="1"/>
  <c r="B1069" i="1" s="1"/>
  <c r="G1069" i="1"/>
  <c r="D1070" i="1"/>
  <c r="F1070" i="1" s="1"/>
  <c r="M1072" i="1"/>
  <c r="J1072" i="1"/>
  <c r="K1072" i="1" s="1"/>
  <c r="N1072" i="1"/>
  <c r="I1073" i="1"/>
  <c r="U1071" i="1"/>
  <c r="W1071" i="1" s="1"/>
  <c r="E1071" i="1"/>
  <c r="A1126" i="1"/>
  <c r="Q1125" i="1"/>
  <c r="H1125" i="1"/>
  <c r="R1124" i="1"/>
  <c r="S1124" i="1" s="1"/>
  <c r="AA1125" i="1"/>
  <c r="C1125" i="1"/>
  <c r="Y1124" i="1"/>
  <c r="T1156" i="1"/>
  <c r="L1070" i="1" l="1"/>
  <c r="O1070" i="1" s="1"/>
  <c r="P1070" i="1" s="1"/>
  <c r="X1070" i="1" s="1"/>
  <c r="B1070" i="1" s="1"/>
  <c r="M1073" i="1"/>
  <c r="J1073" i="1"/>
  <c r="K1073" i="1" s="1"/>
  <c r="I1074" i="1"/>
  <c r="N1073" i="1"/>
  <c r="E1072" i="1"/>
  <c r="U1072" i="1"/>
  <c r="W1072" i="1" s="1"/>
  <c r="G1070" i="1"/>
  <c r="D1071" i="1"/>
  <c r="F1071" i="1" s="1"/>
  <c r="Y1125" i="1"/>
  <c r="AA1126" i="1"/>
  <c r="R1125" i="1"/>
  <c r="S1125" i="1" s="1"/>
  <c r="C1126" i="1"/>
  <c r="T1157" i="1"/>
  <c r="Q1126" i="1"/>
  <c r="H1126" i="1"/>
  <c r="A1127" i="1"/>
  <c r="D1072" i="1" l="1"/>
  <c r="F1072" i="1" s="1"/>
  <c r="G1071" i="1"/>
  <c r="L1071" i="1"/>
  <c r="O1071" i="1" s="1"/>
  <c r="P1071" i="1" s="1"/>
  <c r="X1071" i="1" s="1"/>
  <c r="B1071" i="1" s="1"/>
  <c r="J1074" i="1"/>
  <c r="K1074" i="1" s="1"/>
  <c r="I1075" i="1"/>
  <c r="N1074" i="1"/>
  <c r="M1074" i="1"/>
  <c r="U1073" i="1"/>
  <c r="W1073" i="1" s="1"/>
  <c r="E1073" i="1"/>
  <c r="T1158" i="1"/>
  <c r="AA1127" i="1"/>
  <c r="Y1126" i="1"/>
  <c r="R1126" i="1"/>
  <c r="S1126" i="1" s="1"/>
  <c r="C1127" i="1"/>
  <c r="Q1127" i="1"/>
  <c r="H1127" i="1"/>
  <c r="A1128" i="1"/>
  <c r="G1072" i="1" l="1"/>
  <c r="L1072" i="1"/>
  <c r="O1072" i="1" s="1"/>
  <c r="P1072" i="1" s="1"/>
  <c r="X1072" i="1" s="1"/>
  <c r="U1074" i="1"/>
  <c r="W1074" i="1" s="1"/>
  <c r="E1074" i="1"/>
  <c r="D1073" i="1"/>
  <c r="F1073" i="1" s="1"/>
  <c r="I1076" i="1"/>
  <c r="N1075" i="1"/>
  <c r="J1075" i="1"/>
  <c r="K1075" i="1" s="1"/>
  <c r="M1075" i="1"/>
  <c r="Y1127" i="1"/>
  <c r="R1127" i="1"/>
  <c r="S1127" i="1" s="1"/>
  <c r="AA1128" i="1"/>
  <c r="C1128" i="1"/>
  <c r="T1159" i="1"/>
  <c r="A1129" i="1"/>
  <c r="Q1128" i="1"/>
  <c r="H1128" i="1"/>
  <c r="B1072" i="1" l="1"/>
  <c r="L1073" i="1"/>
  <c r="O1073" i="1" s="1"/>
  <c r="P1073" i="1" s="1"/>
  <c r="X1073" i="1" s="1"/>
  <c r="B1073" i="1" s="1"/>
  <c r="G1073" i="1"/>
  <c r="E1075" i="1"/>
  <c r="U1075" i="1"/>
  <c r="W1075" i="1" s="1"/>
  <c r="J1076" i="1"/>
  <c r="K1076" i="1" s="1"/>
  <c r="I1077" i="1"/>
  <c r="N1076" i="1"/>
  <c r="D1074" i="1"/>
  <c r="F1074" i="1" s="1"/>
  <c r="M1076" i="1"/>
  <c r="T1160" i="1"/>
  <c r="H1129" i="1"/>
  <c r="Q1129" i="1"/>
  <c r="A1130" i="1"/>
  <c r="R1128" i="1"/>
  <c r="S1128" i="1" s="1"/>
  <c r="AA1129" i="1"/>
  <c r="C1129" i="1"/>
  <c r="Y1128" i="1"/>
  <c r="U1076" i="1" l="1"/>
  <c r="W1076" i="1" s="1"/>
  <c r="E1076" i="1"/>
  <c r="D1075" i="1"/>
  <c r="F1075" i="1" s="1"/>
  <c r="J1077" i="1"/>
  <c r="K1077" i="1" s="1"/>
  <c r="I1078" i="1"/>
  <c r="L1074" i="1"/>
  <c r="O1074" i="1" s="1"/>
  <c r="P1074" i="1" s="1"/>
  <c r="X1074" i="1" s="1"/>
  <c r="B1074" i="1" s="1"/>
  <c r="G1074" i="1"/>
  <c r="H1130" i="1"/>
  <c r="A1131" i="1"/>
  <c r="Q1130" i="1"/>
  <c r="C1130" i="1"/>
  <c r="Y1129" i="1"/>
  <c r="R1129" i="1"/>
  <c r="S1129" i="1" s="1"/>
  <c r="AA1130" i="1"/>
  <c r="T1161" i="1"/>
  <c r="G1075" i="1" l="1"/>
  <c r="L1075" i="1"/>
  <c r="O1075" i="1" s="1"/>
  <c r="P1075" i="1" s="1"/>
  <c r="X1075" i="1" s="1"/>
  <c r="B1075" i="1" s="1"/>
  <c r="I1079" i="1"/>
  <c r="J1078" i="1"/>
  <c r="K1078" i="1" s="1"/>
  <c r="E1077" i="1"/>
  <c r="U1077" i="1"/>
  <c r="W1077" i="1" s="1"/>
  <c r="D1076" i="1"/>
  <c r="F1076" i="1" s="1"/>
  <c r="R1130" i="1"/>
  <c r="S1130" i="1" s="1"/>
  <c r="C1131" i="1"/>
  <c r="AA1131" i="1"/>
  <c r="Y1130" i="1"/>
  <c r="H1131" i="1"/>
  <c r="A1132" i="1"/>
  <c r="Q1131" i="1"/>
  <c r="T1162" i="1"/>
  <c r="L1076" i="1" l="1"/>
  <c r="D1077" i="1"/>
  <c r="F1077" i="1" s="1"/>
  <c r="E1078" i="1"/>
  <c r="U1078" i="1"/>
  <c r="W1078" i="1" s="1"/>
  <c r="G1076" i="1"/>
  <c r="J1079" i="1"/>
  <c r="K1079" i="1" s="1"/>
  <c r="I1080" i="1"/>
  <c r="T1163" i="1"/>
  <c r="H1132" i="1"/>
  <c r="A1133" i="1"/>
  <c r="Q1132" i="1"/>
  <c r="Y1131" i="1"/>
  <c r="R1131" i="1"/>
  <c r="S1131" i="1" s="1"/>
  <c r="AA1132" i="1"/>
  <c r="C1132" i="1"/>
  <c r="L1077" i="1" l="1"/>
  <c r="G1077" i="1"/>
  <c r="D1078" i="1"/>
  <c r="F1078" i="1" s="1"/>
  <c r="E1079" i="1"/>
  <c r="U1079" i="1"/>
  <c r="W1079" i="1" s="1"/>
  <c r="I1081" i="1"/>
  <c r="J1080" i="1"/>
  <c r="K1080" i="1" s="1"/>
  <c r="M1077" i="1"/>
  <c r="O1076" i="1"/>
  <c r="P1076" i="1" s="1"/>
  <c r="C1133" i="1"/>
  <c r="Y1132" i="1"/>
  <c r="AA1133" i="1"/>
  <c r="R1132" i="1"/>
  <c r="S1132" i="1" s="1"/>
  <c r="T1164" i="1"/>
  <c r="Q1133" i="1"/>
  <c r="H1133" i="1"/>
  <c r="A1134" i="1"/>
  <c r="G1078" i="1" l="1"/>
  <c r="L1078" i="1"/>
  <c r="U1080" i="1"/>
  <c r="W1080" i="1" s="1"/>
  <c r="E1080" i="1"/>
  <c r="D1079" i="1"/>
  <c r="F1079" i="1" s="1"/>
  <c r="I1082" i="1"/>
  <c r="J1081" i="1"/>
  <c r="K1081" i="1" s="1"/>
  <c r="X1076" i="1"/>
  <c r="B1076" i="1" s="1"/>
  <c r="M1078" i="1"/>
  <c r="M1079" i="1" s="1"/>
  <c r="M1080" i="1" s="1"/>
  <c r="M1081" i="1" s="1"/>
  <c r="N1077" i="1"/>
  <c r="AA1134" i="1"/>
  <c r="Y1133" i="1"/>
  <c r="C1134" i="1"/>
  <c r="R1133" i="1"/>
  <c r="S1133" i="1" s="1"/>
  <c r="Q1134" i="1"/>
  <c r="H1134" i="1"/>
  <c r="A1135" i="1"/>
  <c r="T1165" i="1"/>
  <c r="L1079" i="1" l="1"/>
  <c r="U1081" i="1"/>
  <c r="W1081" i="1" s="1"/>
  <c r="E1081" i="1"/>
  <c r="G1079" i="1"/>
  <c r="N1078" i="1"/>
  <c r="O1077" i="1"/>
  <c r="P1077" i="1" s="1"/>
  <c r="X1077" i="1" s="1"/>
  <c r="B1077" i="1" s="1"/>
  <c r="D1080" i="1"/>
  <c r="F1080" i="1" s="1"/>
  <c r="M1082" i="1"/>
  <c r="I1083" i="1"/>
  <c r="J1082" i="1"/>
  <c r="K1082" i="1" s="1"/>
  <c r="Y1134" i="1"/>
  <c r="AA1135" i="1"/>
  <c r="C1135" i="1"/>
  <c r="R1134" i="1"/>
  <c r="S1134" i="1" s="1"/>
  <c r="T1166" i="1"/>
  <c r="H1135" i="1"/>
  <c r="A1136" i="1"/>
  <c r="Q1135" i="1"/>
  <c r="L1080" i="1" l="1"/>
  <c r="G1080" i="1"/>
  <c r="N1079" i="1"/>
  <c r="O1078" i="1"/>
  <c r="P1078" i="1" s="1"/>
  <c r="X1078" i="1" s="1"/>
  <c r="B1078" i="1" s="1"/>
  <c r="E1082" i="1"/>
  <c r="U1082" i="1"/>
  <c r="W1082" i="1" s="1"/>
  <c r="M1083" i="1"/>
  <c r="J1083" i="1"/>
  <c r="K1083" i="1" s="1"/>
  <c r="I1084" i="1"/>
  <c r="D1081" i="1"/>
  <c r="F1081" i="1" s="1"/>
  <c r="Q1136" i="1"/>
  <c r="H1136" i="1"/>
  <c r="A1137" i="1"/>
  <c r="T1167" i="1"/>
  <c r="C1136" i="1"/>
  <c r="Y1135" i="1"/>
  <c r="R1135" i="1"/>
  <c r="S1135" i="1" s="1"/>
  <c r="AA1136" i="1"/>
  <c r="L1081" i="1" l="1"/>
  <c r="G1081" i="1"/>
  <c r="J1084" i="1"/>
  <c r="K1084" i="1" s="1"/>
  <c r="I1085" i="1"/>
  <c r="M1084" i="1"/>
  <c r="U1083" i="1"/>
  <c r="W1083" i="1" s="1"/>
  <c r="E1083" i="1"/>
  <c r="D1082" i="1"/>
  <c r="F1082" i="1" s="1"/>
  <c r="N1080" i="1"/>
  <c r="O1079" i="1"/>
  <c r="P1079" i="1" s="1"/>
  <c r="X1079" i="1" s="1"/>
  <c r="B1079" i="1" s="1"/>
  <c r="Q1137" i="1"/>
  <c r="A1138" i="1"/>
  <c r="H1137" i="1"/>
  <c r="R1136" i="1"/>
  <c r="S1136" i="1" s="1"/>
  <c r="AA1137" i="1"/>
  <c r="C1137" i="1"/>
  <c r="Y1136" i="1"/>
  <c r="T1168" i="1"/>
  <c r="M1085" i="1" l="1"/>
  <c r="G1082" i="1"/>
  <c r="L1082" i="1"/>
  <c r="D1083" i="1"/>
  <c r="F1083" i="1" s="1"/>
  <c r="N1081" i="1"/>
  <c r="O1080" i="1"/>
  <c r="P1080" i="1" s="1"/>
  <c r="J1085" i="1"/>
  <c r="K1085" i="1" s="1"/>
  <c r="I1086" i="1"/>
  <c r="E1084" i="1"/>
  <c r="U1084" i="1"/>
  <c r="W1084" i="1" s="1"/>
  <c r="T1169" i="1"/>
  <c r="A1139" i="1"/>
  <c r="Q1138" i="1"/>
  <c r="H1138" i="1"/>
  <c r="Y1137" i="1"/>
  <c r="R1137" i="1"/>
  <c r="S1137" i="1" s="1"/>
  <c r="C1138" i="1"/>
  <c r="AA1138" i="1"/>
  <c r="G1083" i="1" l="1"/>
  <c r="L1083" i="1"/>
  <c r="N1082" i="1"/>
  <c r="N1083" i="1" s="1"/>
  <c r="N1084" i="1" s="1"/>
  <c r="N1085" i="1" s="1"/>
  <c r="N1086" i="1" s="1"/>
  <c r="O1081" i="1"/>
  <c r="P1081" i="1" s="1"/>
  <c r="X1080" i="1"/>
  <c r="B1080" i="1" s="1"/>
  <c r="D1084" i="1"/>
  <c r="F1084" i="1" s="1"/>
  <c r="U1085" i="1"/>
  <c r="W1085" i="1" s="1"/>
  <c r="E1085" i="1"/>
  <c r="M1086" i="1"/>
  <c r="I1087" i="1"/>
  <c r="J1086" i="1"/>
  <c r="K1086" i="1" s="1"/>
  <c r="Q1139" i="1"/>
  <c r="A1140" i="1"/>
  <c r="H1139" i="1"/>
  <c r="T1170" i="1"/>
  <c r="R1138" i="1"/>
  <c r="S1138" i="1" s="1"/>
  <c r="AA1139" i="1"/>
  <c r="C1139" i="1"/>
  <c r="Y1138" i="1"/>
  <c r="O1083" i="1" l="1"/>
  <c r="P1083" i="1" s="1"/>
  <c r="X1083" i="1" s="1"/>
  <c r="B1083" i="1" s="1"/>
  <c r="O1082" i="1"/>
  <c r="P1082" i="1" s="1"/>
  <c r="X1082" i="1" s="1"/>
  <c r="B1082" i="1" s="1"/>
  <c r="G1084" i="1"/>
  <c r="L1084" i="1"/>
  <c r="O1084" i="1" s="1"/>
  <c r="P1084" i="1" s="1"/>
  <c r="X1084" i="1" s="1"/>
  <c r="B1084" i="1" s="1"/>
  <c r="E1086" i="1"/>
  <c r="U1086" i="1"/>
  <c r="W1086" i="1" s="1"/>
  <c r="J1087" i="1"/>
  <c r="K1087" i="1" s="1"/>
  <c r="I1088" i="1"/>
  <c r="N1087" i="1"/>
  <c r="M1087" i="1"/>
  <c r="D1085" i="1"/>
  <c r="F1085" i="1" s="1"/>
  <c r="X1081" i="1"/>
  <c r="B1081" i="1" s="1"/>
  <c r="H1140" i="1"/>
  <c r="A1141" i="1"/>
  <c r="Q1140" i="1"/>
  <c r="T1171" i="1"/>
  <c r="Y1139" i="1"/>
  <c r="R1139" i="1"/>
  <c r="S1139" i="1" s="1"/>
  <c r="AA1140" i="1"/>
  <c r="C1140" i="1"/>
  <c r="M1088" i="1" l="1"/>
  <c r="J1088" i="1"/>
  <c r="K1088" i="1" s="1"/>
  <c r="I1089" i="1"/>
  <c r="N1088" i="1"/>
  <c r="E1087" i="1"/>
  <c r="U1087" i="1"/>
  <c r="W1087" i="1" s="1"/>
  <c r="L1085" i="1"/>
  <c r="O1085" i="1" s="1"/>
  <c r="P1085" i="1" s="1"/>
  <c r="X1085" i="1" s="1"/>
  <c r="B1085" i="1" s="1"/>
  <c r="G1085" i="1"/>
  <c r="D1086" i="1"/>
  <c r="F1086" i="1" s="1"/>
  <c r="AA1141" i="1"/>
  <c r="Y1140" i="1"/>
  <c r="R1140" i="1"/>
  <c r="S1140" i="1" s="1"/>
  <c r="C1141" i="1"/>
  <c r="T1172" i="1"/>
  <c r="H1141" i="1"/>
  <c r="A1142" i="1"/>
  <c r="Q1141" i="1"/>
  <c r="L1086" i="1" l="1"/>
  <c r="O1086" i="1" s="1"/>
  <c r="P1086" i="1" s="1"/>
  <c r="D1087" i="1"/>
  <c r="F1087" i="1" s="1"/>
  <c r="G1086" i="1"/>
  <c r="J1089" i="1"/>
  <c r="K1089" i="1" s="1"/>
  <c r="I1090" i="1"/>
  <c r="N1089" i="1"/>
  <c r="M1089" i="1"/>
  <c r="E1088" i="1"/>
  <c r="U1088" i="1"/>
  <c r="W1088" i="1" s="1"/>
  <c r="T1173" i="1"/>
  <c r="A1143" i="1"/>
  <c r="Q1142" i="1"/>
  <c r="H1142" i="1"/>
  <c r="Y1141" i="1"/>
  <c r="R1141" i="1"/>
  <c r="S1141" i="1" s="1"/>
  <c r="C1142" i="1"/>
  <c r="AA1142" i="1"/>
  <c r="G1087" i="1" l="1"/>
  <c r="L1087" i="1"/>
  <c r="O1087" i="1" s="1"/>
  <c r="P1087" i="1" s="1"/>
  <c r="X1087" i="1" s="1"/>
  <c r="B1087" i="1" s="1"/>
  <c r="E1089" i="1"/>
  <c r="U1089" i="1"/>
  <c r="W1089" i="1" s="1"/>
  <c r="J1090" i="1"/>
  <c r="K1090" i="1" s="1"/>
  <c r="I1091" i="1"/>
  <c r="N1090" i="1"/>
  <c r="D1088" i="1"/>
  <c r="F1088" i="1" s="1"/>
  <c r="M1090" i="1"/>
  <c r="X1086" i="1"/>
  <c r="B1086" i="1" s="1"/>
  <c r="Y1142" i="1"/>
  <c r="AA1143" i="1"/>
  <c r="C1143" i="1"/>
  <c r="R1142" i="1"/>
  <c r="S1142" i="1" s="1"/>
  <c r="T1174" i="1"/>
  <c r="Q1143" i="1"/>
  <c r="A1144" i="1"/>
  <c r="H1143" i="1"/>
  <c r="L1088" i="1" l="1"/>
  <c r="O1088" i="1" s="1"/>
  <c r="P1088" i="1" s="1"/>
  <c r="X1088" i="1" s="1"/>
  <c r="B1088" i="1" s="1"/>
  <c r="G1088" i="1"/>
  <c r="I1092" i="1"/>
  <c r="J1091" i="1"/>
  <c r="K1091" i="1" s="1"/>
  <c r="M1091" i="1"/>
  <c r="N1091" i="1"/>
  <c r="E1090" i="1"/>
  <c r="U1090" i="1"/>
  <c r="W1090" i="1" s="1"/>
  <c r="D1089" i="1"/>
  <c r="F1089" i="1" s="1"/>
  <c r="H1144" i="1"/>
  <c r="A1145" i="1"/>
  <c r="Q1144" i="1"/>
  <c r="Y1143" i="1"/>
  <c r="R1143" i="1"/>
  <c r="S1143" i="1" s="1"/>
  <c r="AA1144" i="1"/>
  <c r="C1144" i="1"/>
  <c r="T1175" i="1"/>
  <c r="M1092" i="1" l="1"/>
  <c r="L1089" i="1"/>
  <c r="O1089" i="1" s="1"/>
  <c r="P1089" i="1" s="1"/>
  <c r="X1089" i="1" s="1"/>
  <c r="B1089" i="1" s="1"/>
  <c r="D1090" i="1"/>
  <c r="F1090" i="1" s="1"/>
  <c r="E1091" i="1"/>
  <c r="U1091" i="1"/>
  <c r="W1091" i="1" s="1"/>
  <c r="G1089" i="1"/>
  <c r="N1092" i="1"/>
  <c r="J1092" i="1"/>
  <c r="K1092" i="1" s="1"/>
  <c r="I1093" i="1"/>
  <c r="H1145" i="1"/>
  <c r="Q1145" i="1"/>
  <c r="A1146" i="1"/>
  <c r="R1144" i="1"/>
  <c r="S1144" i="1" s="1"/>
  <c r="C1145" i="1"/>
  <c r="AA1145" i="1"/>
  <c r="Y1144" i="1"/>
  <c r="T1176" i="1"/>
  <c r="L1090" i="1" l="1"/>
  <c r="O1090" i="1" s="1"/>
  <c r="P1090" i="1" s="1"/>
  <c r="X1090" i="1" s="1"/>
  <c r="B1090" i="1" s="1"/>
  <c r="G1090" i="1"/>
  <c r="E1092" i="1"/>
  <c r="U1092" i="1"/>
  <c r="W1092" i="1" s="1"/>
  <c r="D1091" i="1"/>
  <c r="F1091" i="1" s="1"/>
  <c r="M1093" i="1"/>
  <c r="J1093" i="1"/>
  <c r="K1093" i="1" s="1"/>
  <c r="I1094" i="1"/>
  <c r="N1093" i="1"/>
  <c r="C1146" i="1"/>
  <c r="Y1145" i="1"/>
  <c r="AA1146" i="1"/>
  <c r="R1145" i="1"/>
  <c r="S1145" i="1" s="1"/>
  <c r="T1177" i="1"/>
  <c r="A1147" i="1"/>
  <c r="Q1146" i="1"/>
  <c r="H1146" i="1"/>
  <c r="L1091" i="1" l="1"/>
  <c r="O1091" i="1" s="1"/>
  <c r="P1091" i="1" s="1"/>
  <c r="X1091" i="1" s="1"/>
  <c r="B1091" i="1" s="1"/>
  <c r="G1091" i="1"/>
  <c r="M1094" i="1"/>
  <c r="E1093" i="1"/>
  <c r="U1093" i="1"/>
  <c r="W1093" i="1" s="1"/>
  <c r="J1094" i="1"/>
  <c r="K1094" i="1" s="1"/>
  <c r="I1095" i="1"/>
  <c r="N1094" i="1"/>
  <c r="D1092" i="1"/>
  <c r="F1092" i="1" s="1"/>
  <c r="R1146" i="1"/>
  <c r="S1146" i="1" s="1"/>
  <c r="AA1147" i="1"/>
  <c r="C1147" i="1"/>
  <c r="Y1146" i="1"/>
  <c r="H1147" i="1"/>
  <c r="Q1147" i="1"/>
  <c r="A1148" i="1"/>
  <c r="T1178" i="1"/>
  <c r="L1092" i="1" l="1"/>
  <c r="O1092" i="1" s="1"/>
  <c r="P1092" i="1" s="1"/>
  <c r="X1092" i="1" s="1"/>
  <c r="B1092" i="1" s="1"/>
  <c r="U1094" i="1"/>
  <c r="W1094" i="1" s="1"/>
  <c r="E1094" i="1"/>
  <c r="M1095" i="1"/>
  <c r="I1096" i="1"/>
  <c r="N1095" i="1"/>
  <c r="J1095" i="1"/>
  <c r="K1095" i="1" s="1"/>
  <c r="D1093" i="1"/>
  <c r="F1093" i="1" s="1"/>
  <c r="G1092" i="1"/>
  <c r="C1148" i="1"/>
  <c r="Y1147" i="1"/>
  <c r="R1147" i="1"/>
  <c r="S1147" i="1" s="1"/>
  <c r="AA1148" i="1"/>
  <c r="T1179" i="1"/>
  <c r="H1148" i="1"/>
  <c r="Q1148" i="1"/>
  <c r="A1149" i="1"/>
  <c r="G1093" i="1" l="1"/>
  <c r="M1096" i="1"/>
  <c r="N1096" i="1"/>
  <c r="J1096" i="1"/>
  <c r="K1096" i="1" s="1"/>
  <c r="I1097" i="1"/>
  <c r="U1095" i="1"/>
  <c r="W1095" i="1" s="1"/>
  <c r="E1095" i="1"/>
  <c r="D1094" i="1"/>
  <c r="F1094" i="1" s="1"/>
  <c r="L1093" i="1"/>
  <c r="O1093" i="1" s="1"/>
  <c r="P1093" i="1" s="1"/>
  <c r="Y1148" i="1"/>
  <c r="C1149" i="1"/>
  <c r="R1148" i="1"/>
  <c r="S1148" i="1" s="1"/>
  <c r="AA1149" i="1"/>
  <c r="T1180" i="1"/>
  <c r="Q1149" i="1"/>
  <c r="H1149" i="1"/>
  <c r="A1150" i="1"/>
  <c r="L1094" i="1" l="1"/>
  <c r="O1094" i="1" s="1"/>
  <c r="P1094" i="1" s="1"/>
  <c r="X1094" i="1" s="1"/>
  <c r="B1094" i="1" s="1"/>
  <c r="D1095" i="1"/>
  <c r="F1095" i="1" s="1"/>
  <c r="M1097" i="1"/>
  <c r="N1097" i="1"/>
  <c r="J1097" i="1"/>
  <c r="K1097" i="1" s="1"/>
  <c r="I1098" i="1"/>
  <c r="E1096" i="1"/>
  <c r="U1096" i="1"/>
  <c r="W1096" i="1" s="1"/>
  <c r="X1093" i="1"/>
  <c r="B1093" i="1" s="1"/>
  <c r="G1094" i="1"/>
  <c r="C1150" i="1"/>
  <c r="Y1149" i="1"/>
  <c r="AA1150" i="1"/>
  <c r="R1149" i="1"/>
  <c r="S1149" i="1" s="1"/>
  <c r="T1181" i="1"/>
  <c r="H1150" i="1"/>
  <c r="Q1150" i="1"/>
  <c r="A1151" i="1"/>
  <c r="L1095" i="1" l="1"/>
  <c r="O1095" i="1" s="1"/>
  <c r="P1095" i="1" s="1"/>
  <c r="X1095" i="1" s="1"/>
  <c r="G1095" i="1"/>
  <c r="J1098" i="1"/>
  <c r="K1098" i="1" s="1"/>
  <c r="I1099" i="1"/>
  <c r="N1098" i="1"/>
  <c r="U1097" i="1"/>
  <c r="W1097" i="1" s="1"/>
  <c r="E1097" i="1"/>
  <c r="M1098" i="1"/>
  <c r="D1096" i="1"/>
  <c r="F1096" i="1" s="1"/>
  <c r="A1152" i="1"/>
  <c r="Q1151" i="1"/>
  <c r="H1151" i="1"/>
  <c r="AA1151" i="1"/>
  <c r="Y1150" i="1"/>
  <c r="C1151" i="1"/>
  <c r="R1150" i="1"/>
  <c r="S1150" i="1" s="1"/>
  <c r="T1182" i="1"/>
  <c r="B1095" i="1" l="1"/>
  <c r="D1097" i="1"/>
  <c r="F1097" i="1" s="1"/>
  <c r="L1096" i="1"/>
  <c r="O1096" i="1" s="1"/>
  <c r="P1096" i="1" s="1"/>
  <c r="G1096" i="1"/>
  <c r="J1099" i="1"/>
  <c r="K1099" i="1" s="1"/>
  <c r="M1099" i="1"/>
  <c r="I1100" i="1"/>
  <c r="N1099" i="1"/>
  <c r="U1098" i="1"/>
  <c r="W1098" i="1" s="1"/>
  <c r="E1098" i="1"/>
  <c r="T1183" i="1"/>
  <c r="Q1152" i="1"/>
  <c r="H1152" i="1"/>
  <c r="A1153" i="1"/>
  <c r="Y1151" i="1"/>
  <c r="AA1152" i="1"/>
  <c r="R1151" i="1"/>
  <c r="S1151" i="1" s="1"/>
  <c r="C1152" i="1"/>
  <c r="L1097" i="1" l="1"/>
  <c r="O1097" i="1" s="1"/>
  <c r="P1097" i="1" s="1"/>
  <c r="X1097" i="1" s="1"/>
  <c r="B1097" i="1" s="1"/>
  <c r="G1097" i="1"/>
  <c r="N1100" i="1"/>
  <c r="M1100" i="1"/>
  <c r="J1100" i="1"/>
  <c r="K1100" i="1" s="1"/>
  <c r="I1101" i="1"/>
  <c r="E1099" i="1"/>
  <c r="U1099" i="1"/>
  <c r="W1099" i="1" s="1"/>
  <c r="X1096" i="1"/>
  <c r="B1096" i="1" s="1"/>
  <c r="D1098" i="1"/>
  <c r="F1098" i="1" s="1"/>
  <c r="T1184" i="1"/>
  <c r="Q1153" i="1"/>
  <c r="A1154" i="1"/>
  <c r="H1153" i="1"/>
  <c r="R1152" i="1"/>
  <c r="S1152" i="1" s="1"/>
  <c r="C1153" i="1"/>
  <c r="AA1153" i="1"/>
  <c r="Y1152" i="1"/>
  <c r="L1098" i="1" l="1"/>
  <c r="O1098" i="1" s="1"/>
  <c r="P1098" i="1" s="1"/>
  <c r="X1098" i="1" s="1"/>
  <c r="B1098" i="1" s="1"/>
  <c r="G1098" i="1"/>
  <c r="D1099" i="1"/>
  <c r="F1099" i="1" s="1"/>
  <c r="J1101" i="1"/>
  <c r="K1101" i="1" s="1"/>
  <c r="I1102" i="1"/>
  <c r="M1101" i="1"/>
  <c r="N1101" i="1"/>
  <c r="E1100" i="1"/>
  <c r="U1100" i="1"/>
  <c r="W1100" i="1" s="1"/>
  <c r="T1185" i="1"/>
  <c r="H1154" i="1"/>
  <c r="Q1154" i="1"/>
  <c r="A1155" i="1"/>
  <c r="Y1153" i="1"/>
  <c r="R1153" i="1"/>
  <c r="S1153" i="1" s="1"/>
  <c r="C1154" i="1"/>
  <c r="AA1154" i="1"/>
  <c r="M1102" i="1" l="1"/>
  <c r="G1099" i="1"/>
  <c r="L1099" i="1"/>
  <c r="O1099" i="1" s="1"/>
  <c r="P1099" i="1" s="1"/>
  <c r="X1099" i="1" s="1"/>
  <c r="B1099" i="1" s="1"/>
  <c r="D1100" i="1"/>
  <c r="F1100" i="1" s="1"/>
  <c r="J1102" i="1"/>
  <c r="K1102" i="1" s="1"/>
  <c r="I1103" i="1"/>
  <c r="N1102" i="1"/>
  <c r="E1101" i="1"/>
  <c r="U1101" i="1"/>
  <c r="W1101" i="1" s="1"/>
  <c r="R1154" i="1"/>
  <c r="S1154" i="1" s="1"/>
  <c r="AA1155" i="1"/>
  <c r="C1155" i="1"/>
  <c r="Y1154" i="1"/>
  <c r="T1186" i="1"/>
  <c r="A1156" i="1"/>
  <c r="Q1155" i="1"/>
  <c r="H1155" i="1"/>
  <c r="G1100" i="1" l="1"/>
  <c r="L1100" i="1"/>
  <c r="O1100" i="1" s="1"/>
  <c r="P1100" i="1" s="1"/>
  <c r="X1100" i="1" s="1"/>
  <c r="B1100" i="1" s="1"/>
  <c r="J1103" i="1"/>
  <c r="K1103" i="1" s="1"/>
  <c r="N1103" i="1"/>
  <c r="I1104" i="1"/>
  <c r="M1103" i="1"/>
  <c r="E1102" i="1"/>
  <c r="U1102" i="1"/>
  <c r="W1102" i="1" s="1"/>
  <c r="D1101" i="1"/>
  <c r="F1101" i="1" s="1"/>
  <c r="T1187" i="1"/>
  <c r="H1156" i="1"/>
  <c r="A1157" i="1"/>
  <c r="Q1156" i="1"/>
  <c r="C1156" i="1"/>
  <c r="Y1155" i="1"/>
  <c r="R1155" i="1"/>
  <c r="S1155" i="1" s="1"/>
  <c r="AA1156" i="1"/>
  <c r="M1104" i="1" l="1"/>
  <c r="D1102" i="1"/>
  <c r="F1102" i="1" s="1"/>
  <c r="L1101" i="1"/>
  <c r="O1101" i="1" s="1"/>
  <c r="P1101" i="1" s="1"/>
  <c r="J1104" i="1"/>
  <c r="K1104" i="1" s="1"/>
  <c r="I1105" i="1"/>
  <c r="N1104" i="1"/>
  <c r="G1101" i="1"/>
  <c r="E1103" i="1"/>
  <c r="U1103" i="1"/>
  <c r="W1103" i="1" s="1"/>
  <c r="H1157" i="1"/>
  <c r="Q1157" i="1"/>
  <c r="A1158" i="1"/>
  <c r="R1156" i="1"/>
  <c r="S1156" i="1" s="1"/>
  <c r="C1157" i="1"/>
  <c r="AA1157" i="1"/>
  <c r="Y1156" i="1"/>
  <c r="T1188" i="1"/>
  <c r="L1102" i="1" l="1"/>
  <c r="O1102" i="1" s="1"/>
  <c r="P1102" i="1" s="1"/>
  <c r="X1102" i="1" s="1"/>
  <c r="B1102" i="1" s="1"/>
  <c r="I1106" i="1"/>
  <c r="J1105" i="1"/>
  <c r="K1105" i="1" s="1"/>
  <c r="N1105" i="1"/>
  <c r="M1105" i="1"/>
  <c r="U1104" i="1"/>
  <c r="W1104" i="1" s="1"/>
  <c r="E1104" i="1"/>
  <c r="X1101" i="1"/>
  <c r="B1101" i="1" s="1"/>
  <c r="D1103" i="1"/>
  <c r="F1103" i="1" s="1"/>
  <c r="G1102" i="1"/>
  <c r="R1157" i="1"/>
  <c r="S1157" i="1" s="1"/>
  <c r="AA1158" i="1"/>
  <c r="Y1157" i="1"/>
  <c r="C1158" i="1"/>
  <c r="T1189" i="1"/>
  <c r="H1158" i="1"/>
  <c r="A1159" i="1"/>
  <c r="Q1158" i="1"/>
  <c r="G1103" i="1" l="1"/>
  <c r="L1103" i="1"/>
  <c r="O1103" i="1" s="1"/>
  <c r="P1103" i="1" s="1"/>
  <c r="X1103" i="1" s="1"/>
  <c r="B1103" i="1" s="1"/>
  <c r="D1104" i="1"/>
  <c r="F1104" i="1" s="1"/>
  <c r="U1105" i="1"/>
  <c r="W1105" i="1" s="1"/>
  <c r="E1105" i="1"/>
  <c r="J1106" i="1"/>
  <c r="K1106" i="1" s="1"/>
  <c r="I1107" i="1"/>
  <c r="N1106" i="1"/>
  <c r="M1106" i="1"/>
  <c r="A1160" i="1"/>
  <c r="H1159" i="1"/>
  <c r="Q1159" i="1"/>
  <c r="Y1158" i="1"/>
  <c r="C1159" i="1"/>
  <c r="R1158" i="1"/>
  <c r="S1158" i="1" s="1"/>
  <c r="AA1159" i="1"/>
  <c r="T1190" i="1"/>
  <c r="G1104" i="1" l="1"/>
  <c r="L1104" i="1"/>
  <c r="O1104" i="1" s="1"/>
  <c r="P1104" i="1" s="1"/>
  <c r="X1104" i="1" s="1"/>
  <c r="B1104" i="1" s="1"/>
  <c r="J1107" i="1"/>
  <c r="K1107" i="1" s="1"/>
  <c r="E1107" i="1" s="1"/>
  <c r="I1108" i="1"/>
  <c r="E1106" i="1"/>
  <c r="U1106" i="1"/>
  <c r="W1106" i="1" s="1"/>
  <c r="D1105" i="1"/>
  <c r="F1105" i="1" s="1"/>
  <c r="T1191" i="1"/>
  <c r="Q1160" i="1"/>
  <c r="H1160" i="1"/>
  <c r="A1161" i="1"/>
  <c r="C1160" i="1"/>
  <c r="Y1159" i="1"/>
  <c r="R1159" i="1"/>
  <c r="S1159" i="1" s="1"/>
  <c r="AA1160" i="1"/>
  <c r="L1105" i="1" l="1"/>
  <c r="O1105" i="1" s="1"/>
  <c r="P1105" i="1" s="1"/>
  <c r="X1105" i="1" s="1"/>
  <c r="B1105" i="1" s="1"/>
  <c r="G1105" i="1"/>
  <c r="D1106" i="1"/>
  <c r="F1106" i="1" s="1"/>
  <c r="J1108" i="1"/>
  <c r="K1108" i="1" s="1"/>
  <c r="I1109" i="1"/>
  <c r="Y1160" i="1"/>
  <c r="AA1161" i="1"/>
  <c r="R1160" i="1"/>
  <c r="S1160" i="1" s="1"/>
  <c r="C1161" i="1"/>
  <c r="Q1161" i="1"/>
  <c r="A1162" i="1"/>
  <c r="H1161" i="1"/>
  <c r="T1192" i="1"/>
  <c r="L1106" i="1" l="1"/>
  <c r="M1107" i="1" s="1"/>
  <c r="G1106" i="1"/>
  <c r="D1107" i="1"/>
  <c r="F1107" i="1" s="1"/>
  <c r="I1110" i="1"/>
  <c r="J1109" i="1"/>
  <c r="K1109" i="1" s="1"/>
  <c r="E1108" i="1"/>
  <c r="U1108" i="1"/>
  <c r="W1108" i="1" s="1"/>
  <c r="Q1162" i="1"/>
  <c r="H1162" i="1"/>
  <c r="A1163" i="1"/>
  <c r="T1193" i="1"/>
  <c r="R1161" i="1"/>
  <c r="S1161" i="1" s="1"/>
  <c r="C1162" i="1"/>
  <c r="AA1162" i="1"/>
  <c r="Y1161" i="1"/>
  <c r="O1106" i="1" l="1"/>
  <c r="P1106" i="1" s="1"/>
  <c r="X1106" i="1" s="1"/>
  <c r="Y1106" i="1" s="1"/>
  <c r="G1107" i="1"/>
  <c r="L1107" i="1"/>
  <c r="D1108" i="1"/>
  <c r="F1108" i="1" s="1"/>
  <c r="N1107" i="1"/>
  <c r="N1108" i="1" s="1"/>
  <c r="N1109" i="1" s="1"/>
  <c r="N1110" i="1" s="1"/>
  <c r="M1108" i="1"/>
  <c r="M1109" i="1" s="1"/>
  <c r="M1110" i="1" s="1"/>
  <c r="E1109" i="1"/>
  <c r="U1109" i="1"/>
  <c r="W1109" i="1" s="1"/>
  <c r="J1110" i="1"/>
  <c r="K1110" i="1" s="1"/>
  <c r="I1111" i="1"/>
  <c r="T1194" i="1"/>
  <c r="Y1162" i="1"/>
  <c r="AA1163" i="1"/>
  <c r="R1162" i="1"/>
  <c r="S1162" i="1" s="1"/>
  <c r="C1163" i="1"/>
  <c r="Q1163" i="1"/>
  <c r="A1164" i="1"/>
  <c r="H1163" i="1"/>
  <c r="G1108" i="1" l="1"/>
  <c r="L1108" i="1"/>
  <c r="O1108" i="1" s="1"/>
  <c r="P1108" i="1" s="1"/>
  <c r="X1108" i="1" s="1"/>
  <c r="B1108" i="1" s="1"/>
  <c r="M1111" i="1"/>
  <c r="J1111" i="1"/>
  <c r="K1111" i="1" s="1"/>
  <c r="I1112" i="1"/>
  <c r="N1111" i="1"/>
  <c r="E1110" i="1"/>
  <c r="U1110" i="1"/>
  <c r="W1110" i="1" s="1"/>
  <c r="B1106" i="1"/>
  <c r="D1109" i="1"/>
  <c r="F1109" i="1" s="1"/>
  <c r="O1107" i="1"/>
  <c r="P1107" i="1" s="1"/>
  <c r="X1107" i="1" s="1"/>
  <c r="B1107" i="1" s="1"/>
  <c r="H1164" i="1"/>
  <c r="Q1164" i="1"/>
  <c r="A1165" i="1"/>
  <c r="Y1163" i="1"/>
  <c r="R1163" i="1"/>
  <c r="S1163" i="1" s="1"/>
  <c r="AA1164" i="1"/>
  <c r="C1164" i="1"/>
  <c r="T1195" i="1"/>
  <c r="D1110" i="1" l="1"/>
  <c r="F1110" i="1" s="1"/>
  <c r="J1112" i="1"/>
  <c r="K1112" i="1" s="1"/>
  <c r="N1112" i="1"/>
  <c r="M1112" i="1"/>
  <c r="I1113" i="1"/>
  <c r="E1111" i="1"/>
  <c r="U1111" i="1"/>
  <c r="W1111" i="1" s="1"/>
  <c r="L1109" i="1"/>
  <c r="O1109" i="1" s="1"/>
  <c r="P1109" i="1" s="1"/>
  <c r="X1109" i="1" s="1"/>
  <c r="B1109" i="1" s="1"/>
  <c r="G1109" i="1"/>
  <c r="R1164" i="1"/>
  <c r="S1164" i="1" s="1"/>
  <c r="C1165" i="1"/>
  <c r="Y1164" i="1"/>
  <c r="AA1165" i="1"/>
  <c r="T1196" i="1"/>
  <c r="H1165" i="1"/>
  <c r="A1166" i="1"/>
  <c r="Q1165" i="1"/>
  <c r="L1110" i="1" l="1"/>
  <c r="O1110" i="1" s="1"/>
  <c r="P1110" i="1" s="1"/>
  <c r="X1110" i="1" s="1"/>
  <c r="B1110" i="1" s="1"/>
  <c r="G1110" i="1"/>
  <c r="D1111" i="1"/>
  <c r="F1111" i="1" s="1"/>
  <c r="M1113" i="1"/>
  <c r="J1113" i="1"/>
  <c r="K1113" i="1" s="1"/>
  <c r="I1114" i="1"/>
  <c r="N1113" i="1"/>
  <c r="U1112" i="1"/>
  <c r="W1112" i="1" s="1"/>
  <c r="E1112" i="1"/>
  <c r="H1166" i="1"/>
  <c r="A1167" i="1"/>
  <c r="Q1166" i="1"/>
  <c r="R1165" i="1"/>
  <c r="S1165" i="1" s="1"/>
  <c r="C1166" i="1"/>
  <c r="AA1166" i="1"/>
  <c r="Y1165" i="1"/>
  <c r="T1197" i="1"/>
  <c r="G1111" i="1" l="1"/>
  <c r="L1111" i="1"/>
  <c r="O1111" i="1" s="1"/>
  <c r="P1111" i="1" s="1"/>
  <c r="X1111" i="1" s="1"/>
  <c r="B1111" i="1" s="1"/>
  <c r="E1113" i="1"/>
  <c r="U1113" i="1"/>
  <c r="W1113" i="1" s="1"/>
  <c r="M1114" i="1"/>
  <c r="J1114" i="1"/>
  <c r="K1114" i="1" s="1"/>
  <c r="I1115" i="1"/>
  <c r="N1114" i="1"/>
  <c r="D1112" i="1"/>
  <c r="F1112" i="1" s="1"/>
  <c r="H1167" i="1"/>
  <c r="A1168" i="1"/>
  <c r="Q1167" i="1"/>
  <c r="T1198" i="1"/>
  <c r="Y1166" i="1"/>
  <c r="C1167" i="1"/>
  <c r="AA1167" i="1"/>
  <c r="R1166" i="1"/>
  <c r="S1166" i="1" s="1"/>
  <c r="G1112" i="1" l="1"/>
  <c r="J1115" i="1"/>
  <c r="K1115" i="1" s="1"/>
  <c r="M1115" i="1"/>
  <c r="N1115" i="1"/>
  <c r="I1116" i="1"/>
  <c r="E1114" i="1"/>
  <c r="U1114" i="1"/>
  <c r="W1114" i="1" s="1"/>
  <c r="L1112" i="1"/>
  <c r="O1112" i="1" s="1"/>
  <c r="P1112" i="1" s="1"/>
  <c r="D1113" i="1"/>
  <c r="F1113" i="1" s="1"/>
  <c r="T1199" i="1"/>
  <c r="C1168" i="1"/>
  <c r="Y1167" i="1"/>
  <c r="R1167" i="1"/>
  <c r="S1167" i="1" s="1"/>
  <c r="AA1168" i="1"/>
  <c r="H1168" i="1"/>
  <c r="Q1168" i="1"/>
  <c r="A1169" i="1"/>
  <c r="L1113" i="1" l="1"/>
  <c r="O1113" i="1" s="1"/>
  <c r="P1113" i="1" s="1"/>
  <c r="X1113" i="1" s="1"/>
  <c r="B1113" i="1" s="1"/>
  <c r="G1113" i="1"/>
  <c r="X1112" i="1"/>
  <c r="B1112" i="1" s="1"/>
  <c r="D1114" i="1"/>
  <c r="F1114" i="1" s="1"/>
  <c r="J1116" i="1"/>
  <c r="K1116" i="1" s="1"/>
  <c r="I1117" i="1"/>
  <c r="N1116" i="1"/>
  <c r="M1116" i="1"/>
  <c r="E1115" i="1"/>
  <c r="U1115" i="1"/>
  <c r="W1115" i="1" s="1"/>
  <c r="T1200" i="1"/>
  <c r="H1169" i="1"/>
  <c r="A1170" i="1"/>
  <c r="Q1169" i="1"/>
  <c r="Y1168" i="1"/>
  <c r="AA1169" i="1"/>
  <c r="R1168" i="1"/>
  <c r="S1168" i="1" s="1"/>
  <c r="C1169" i="1"/>
  <c r="G1114" i="1" l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M1117" i="1"/>
  <c r="T1201" i="1"/>
  <c r="A1171" i="1"/>
  <c r="H1170" i="1"/>
  <c r="Q1170" i="1"/>
  <c r="R1169" i="1"/>
  <c r="S1169" i="1" s="1"/>
  <c r="C1170" i="1"/>
  <c r="AA1170" i="1"/>
  <c r="Y1169" i="1"/>
  <c r="L1115" i="1" l="1"/>
  <c r="O1115" i="1" s="1"/>
  <c r="P1115" i="1" s="1"/>
  <c r="X1115" i="1" s="1"/>
  <c r="B1115" i="1" s="1"/>
  <c r="G1115" i="1"/>
  <c r="D1116" i="1"/>
  <c r="F1116" i="1" s="1"/>
  <c r="E1117" i="1"/>
  <c r="U1117" i="1"/>
  <c r="W1117" i="1" s="1"/>
  <c r="M1118" i="1"/>
  <c r="I1119" i="1"/>
  <c r="J1118" i="1"/>
  <c r="K1118" i="1" s="1"/>
  <c r="N1118" i="1"/>
  <c r="T1202" i="1"/>
  <c r="H1171" i="1"/>
  <c r="Q1171" i="1"/>
  <c r="A1172" i="1"/>
  <c r="Y1170" i="1"/>
  <c r="AA1171" i="1"/>
  <c r="R1170" i="1"/>
  <c r="S1170" i="1" s="1"/>
  <c r="C1171" i="1"/>
  <c r="G1116" i="1" l="1"/>
  <c r="L1116" i="1"/>
  <c r="O1116" i="1" s="1"/>
  <c r="P1116" i="1" s="1"/>
  <c r="X1116" i="1" s="1"/>
  <c r="B1116" i="1" s="1"/>
  <c r="D1117" i="1"/>
  <c r="F1117" i="1" s="1"/>
  <c r="J1119" i="1"/>
  <c r="K1119" i="1" s="1"/>
  <c r="I1120" i="1"/>
  <c r="N1119" i="1"/>
  <c r="E1118" i="1"/>
  <c r="U1118" i="1"/>
  <c r="W1118" i="1" s="1"/>
  <c r="M1119" i="1"/>
  <c r="Q1172" i="1"/>
  <c r="A1173" i="1"/>
  <c r="H1172" i="1"/>
  <c r="T1203" i="1"/>
  <c r="C1172" i="1"/>
  <c r="Y1171" i="1"/>
  <c r="R1171" i="1"/>
  <c r="S1171" i="1" s="1"/>
  <c r="AA1172" i="1"/>
  <c r="G1117" i="1" l="1"/>
  <c r="J1120" i="1"/>
  <c r="K1120" i="1" s="1"/>
  <c r="M1120" i="1"/>
  <c r="I1121" i="1"/>
  <c r="N1120" i="1"/>
  <c r="U1119" i="1"/>
  <c r="W1119" i="1" s="1"/>
  <c r="E1119" i="1"/>
  <c r="L1117" i="1"/>
  <c r="O1117" i="1" s="1"/>
  <c r="P1117" i="1" s="1"/>
  <c r="X1117" i="1" s="1"/>
  <c r="B1117" i="1" s="1"/>
  <c r="D1118" i="1"/>
  <c r="F1118" i="1" s="1"/>
  <c r="T1204" i="1"/>
  <c r="R1172" i="1"/>
  <c r="S1172" i="1" s="1"/>
  <c r="C1173" i="1"/>
  <c r="AA1173" i="1"/>
  <c r="Y1172" i="1"/>
  <c r="Q1173" i="1"/>
  <c r="H1173" i="1"/>
  <c r="A1174" i="1"/>
  <c r="L1118" i="1" l="1"/>
  <c r="O1118" i="1" s="1"/>
  <c r="P1118" i="1" s="1"/>
  <c r="D1119" i="1"/>
  <c r="F1119" i="1" s="1"/>
  <c r="J1121" i="1"/>
  <c r="K1121" i="1" s="1"/>
  <c r="I1122" i="1"/>
  <c r="N1121" i="1"/>
  <c r="G1118" i="1"/>
  <c r="M1121" i="1"/>
  <c r="U1120" i="1"/>
  <c r="W1120" i="1" s="1"/>
  <c r="E1120" i="1"/>
  <c r="R1173" i="1"/>
  <c r="S1173" i="1" s="1"/>
  <c r="AA1174" i="1"/>
  <c r="Y1173" i="1"/>
  <c r="C1174" i="1"/>
  <c r="Q1174" i="1"/>
  <c r="H1174" i="1"/>
  <c r="A1175" i="1"/>
  <c r="T1205" i="1"/>
  <c r="G1119" i="1" l="1"/>
  <c r="L1119" i="1"/>
  <c r="O1119" i="1" s="1"/>
  <c r="P1119" i="1" s="1"/>
  <c r="X1119" i="1" s="1"/>
  <c r="B1119" i="1" s="1"/>
  <c r="M1122" i="1"/>
  <c r="J1122" i="1"/>
  <c r="K1122" i="1" s="1"/>
  <c r="N1122" i="1"/>
  <c r="I1123" i="1"/>
  <c r="U1121" i="1"/>
  <c r="W1121" i="1" s="1"/>
  <c r="E1121" i="1"/>
  <c r="D1120" i="1"/>
  <c r="F1120" i="1" s="1"/>
  <c r="X1118" i="1"/>
  <c r="B1118" i="1" s="1"/>
  <c r="T1206" i="1"/>
  <c r="H1175" i="1"/>
  <c r="A1176" i="1"/>
  <c r="Q1175" i="1"/>
  <c r="Y1174" i="1"/>
  <c r="AA1175" i="1"/>
  <c r="C1175" i="1"/>
  <c r="R1174" i="1"/>
  <c r="S1174" i="1" s="1"/>
  <c r="L1120" i="1" l="1"/>
  <c r="O1120" i="1" s="1"/>
  <c r="P1120" i="1" s="1"/>
  <c r="D1121" i="1"/>
  <c r="F1121" i="1" s="1"/>
  <c r="J1123" i="1"/>
  <c r="K1123" i="1" s="1"/>
  <c r="I1124" i="1"/>
  <c r="N1123" i="1"/>
  <c r="U1122" i="1"/>
  <c r="W1122" i="1" s="1"/>
  <c r="E1122" i="1"/>
  <c r="G1120" i="1"/>
  <c r="M1123" i="1"/>
  <c r="C1176" i="1"/>
  <c r="Y1175" i="1"/>
  <c r="R1175" i="1"/>
  <c r="S1175" i="1" s="1"/>
  <c r="AA1176" i="1"/>
  <c r="T1207" i="1"/>
  <c r="A1177" i="1"/>
  <c r="Q1176" i="1"/>
  <c r="H1176" i="1"/>
  <c r="G1121" i="1" l="1"/>
  <c r="L1121" i="1"/>
  <c r="O1121" i="1" s="1"/>
  <c r="P1121" i="1" s="1"/>
  <c r="X1121" i="1" s="1"/>
  <c r="B1121" i="1" s="1"/>
  <c r="M1124" i="1"/>
  <c r="J1124" i="1"/>
  <c r="K1124" i="1" s="1"/>
  <c r="I1125" i="1"/>
  <c r="N1124" i="1"/>
  <c r="U1123" i="1"/>
  <c r="W1123" i="1" s="1"/>
  <c r="E1123" i="1"/>
  <c r="D1122" i="1"/>
  <c r="F1122" i="1" s="1"/>
  <c r="X1120" i="1"/>
  <c r="B1120" i="1" s="1"/>
  <c r="T1208" i="1"/>
  <c r="Y1176" i="1"/>
  <c r="C1177" i="1"/>
  <c r="R1176" i="1"/>
  <c r="S1176" i="1" s="1"/>
  <c r="AA1177" i="1"/>
  <c r="Q1177" i="1"/>
  <c r="H1177" i="1"/>
  <c r="A1178" i="1"/>
  <c r="L1122" i="1" l="1"/>
  <c r="O1122" i="1" s="1"/>
  <c r="P1122" i="1" s="1"/>
  <c r="X1122" i="1" s="1"/>
  <c r="B1122" i="1" s="1"/>
  <c r="G1122" i="1"/>
  <c r="D1123" i="1"/>
  <c r="F1123" i="1" s="1"/>
  <c r="N1125" i="1"/>
  <c r="M1125" i="1"/>
  <c r="I1126" i="1"/>
  <c r="J1125" i="1"/>
  <c r="K1125" i="1" s="1"/>
  <c r="E1124" i="1"/>
  <c r="U1124" i="1"/>
  <c r="W1124" i="1" s="1"/>
  <c r="Q1178" i="1"/>
  <c r="A1179" i="1"/>
  <c r="H1178" i="1"/>
  <c r="R1177" i="1"/>
  <c r="S1177" i="1" s="1"/>
  <c r="C1178" i="1"/>
  <c r="AA1178" i="1"/>
  <c r="Y1177" i="1"/>
  <c r="T1209" i="1"/>
  <c r="G1123" i="1" l="1"/>
  <c r="L1123" i="1"/>
  <c r="O1123" i="1" s="1"/>
  <c r="P1123" i="1" s="1"/>
  <c r="X1123" i="1" s="1"/>
  <c r="D1124" i="1"/>
  <c r="F1124" i="1" s="1"/>
  <c r="E1125" i="1"/>
  <c r="U1125" i="1"/>
  <c r="W1125" i="1" s="1"/>
  <c r="N1126" i="1"/>
  <c r="J1126" i="1"/>
  <c r="K1126" i="1" s="1"/>
  <c r="I1127" i="1"/>
  <c r="M1126" i="1"/>
  <c r="A1180" i="1"/>
  <c r="Q1179" i="1"/>
  <c r="H1179" i="1"/>
  <c r="T1210" i="1"/>
  <c r="AA1179" i="1"/>
  <c r="C1179" i="1"/>
  <c r="Y1178" i="1"/>
  <c r="R1178" i="1"/>
  <c r="S1178" i="1" s="1"/>
  <c r="L1124" i="1" l="1"/>
  <c r="O1124" i="1" s="1"/>
  <c r="P1124" i="1" s="1"/>
  <c r="X1124" i="1" s="1"/>
  <c r="G1124" i="1"/>
  <c r="B1123" i="1"/>
  <c r="M1127" i="1"/>
  <c r="J1127" i="1"/>
  <c r="K1127" i="1" s="1"/>
  <c r="I1128" i="1"/>
  <c r="N1127" i="1"/>
  <c r="D1125" i="1"/>
  <c r="F1125" i="1" s="1"/>
  <c r="E1126" i="1"/>
  <c r="U1126" i="1"/>
  <c r="W1126" i="1" s="1"/>
  <c r="T1211" i="1"/>
  <c r="A1181" i="1"/>
  <c r="Q1180" i="1"/>
  <c r="H1180" i="1"/>
  <c r="Y1179" i="1"/>
  <c r="AA1180" i="1"/>
  <c r="R1179" i="1"/>
  <c r="S1179" i="1" s="1"/>
  <c r="C1180" i="1"/>
  <c r="B1124" i="1" l="1"/>
  <c r="L1125" i="1"/>
  <c r="O1125" i="1" s="1"/>
  <c r="P1125" i="1" s="1"/>
  <c r="X1125" i="1" s="1"/>
  <c r="B1125" i="1" s="1"/>
  <c r="G1125" i="1"/>
  <c r="D1126" i="1"/>
  <c r="F1126" i="1" s="1"/>
  <c r="M1128" i="1"/>
  <c r="J1128" i="1"/>
  <c r="K1128" i="1" s="1"/>
  <c r="I1129" i="1"/>
  <c r="N1128" i="1"/>
  <c r="E1127" i="1"/>
  <c r="U1127" i="1"/>
  <c r="W1127" i="1" s="1"/>
  <c r="H1181" i="1"/>
  <c r="Q1181" i="1"/>
  <c r="A1182" i="1"/>
  <c r="T1212" i="1"/>
  <c r="R1180" i="1"/>
  <c r="S1180" i="1" s="1"/>
  <c r="C1181" i="1"/>
  <c r="AA1181" i="1"/>
  <c r="Y1180" i="1"/>
  <c r="G1126" i="1" l="1"/>
  <c r="L1126" i="1"/>
  <c r="O1126" i="1" s="1"/>
  <c r="P1126" i="1" s="1"/>
  <c r="X1126" i="1" s="1"/>
  <c r="B1126" i="1" s="1"/>
  <c r="D1127" i="1"/>
  <c r="F1127" i="1" s="1"/>
  <c r="I1130" i="1"/>
  <c r="N1129" i="1"/>
  <c r="M1129" i="1"/>
  <c r="J1129" i="1"/>
  <c r="K1129" i="1" s="1"/>
  <c r="E1128" i="1"/>
  <c r="U1128" i="1"/>
  <c r="W1128" i="1" s="1"/>
  <c r="T1213" i="1"/>
  <c r="H1182" i="1"/>
  <c r="Q1182" i="1"/>
  <c r="A1183" i="1"/>
  <c r="R1181" i="1"/>
  <c r="S1181" i="1" s="1"/>
  <c r="AA1182" i="1"/>
  <c r="C1182" i="1"/>
  <c r="Y1181" i="1"/>
  <c r="M1130" i="1" l="1"/>
  <c r="G1127" i="1"/>
  <c r="L1127" i="1"/>
  <c r="O1127" i="1" s="1"/>
  <c r="P1127" i="1" s="1"/>
  <c r="X1127" i="1" s="1"/>
  <c r="B1127" i="1" s="1"/>
  <c r="D1128" i="1"/>
  <c r="F1128" i="1" s="1"/>
  <c r="E1129" i="1"/>
  <c r="U1129" i="1"/>
  <c r="W1129" i="1" s="1"/>
  <c r="I1131" i="1"/>
  <c r="J1130" i="1"/>
  <c r="K1130" i="1" s="1"/>
  <c r="N1130" i="1"/>
  <c r="T1214" i="1"/>
  <c r="H1183" i="1"/>
  <c r="A1184" i="1"/>
  <c r="Q1183" i="1"/>
  <c r="Y1182" i="1"/>
  <c r="AA1183" i="1"/>
  <c r="R1182" i="1"/>
  <c r="S1182" i="1" s="1"/>
  <c r="C1183" i="1"/>
  <c r="G1128" i="1" l="1"/>
  <c r="L1128" i="1"/>
  <c r="O1128" i="1" s="1"/>
  <c r="P1128" i="1" s="1"/>
  <c r="X1128" i="1" s="1"/>
  <c r="B1128" i="1" s="1"/>
  <c r="N1131" i="1"/>
  <c r="J1131" i="1"/>
  <c r="K1131" i="1" s="1"/>
  <c r="M1131" i="1"/>
  <c r="I1132" i="1"/>
  <c r="D1129" i="1"/>
  <c r="F1129" i="1" s="1"/>
  <c r="U1130" i="1"/>
  <c r="W1130" i="1" s="1"/>
  <c r="E1130" i="1"/>
  <c r="C1184" i="1"/>
  <c r="Y1183" i="1"/>
  <c r="R1183" i="1"/>
  <c r="S1183" i="1" s="1"/>
  <c r="AA1184" i="1"/>
  <c r="A1185" i="1"/>
  <c r="Q1184" i="1"/>
  <c r="H1184" i="1"/>
  <c r="T1215" i="1"/>
  <c r="G1129" i="1" l="1"/>
  <c r="L1129" i="1"/>
  <c r="O1129" i="1" s="1"/>
  <c r="P1129" i="1" s="1"/>
  <c r="X1129" i="1" s="1"/>
  <c r="B1129" i="1" s="1"/>
  <c r="N1132" i="1"/>
  <c r="I1133" i="1"/>
  <c r="J1132" i="1"/>
  <c r="K1132" i="1" s="1"/>
  <c r="D1130" i="1"/>
  <c r="F1130" i="1" s="1"/>
  <c r="M1132" i="1"/>
  <c r="E1131" i="1"/>
  <c r="U1131" i="1"/>
  <c r="W1131" i="1" s="1"/>
  <c r="T1216" i="1"/>
  <c r="Y1184" i="1"/>
  <c r="C1185" i="1"/>
  <c r="R1184" i="1"/>
  <c r="S1184" i="1" s="1"/>
  <c r="AA1185" i="1"/>
  <c r="A1186" i="1"/>
  <c r="Q1185" i="1"/>
  <c r="H1185" i="1"/>
  <c r="G1130" i="1" l="1"/>
  <c r="D1131" i="1"/>
  <c r="F1131" i="1" s="1"/>
  <c r="L1130" i="1"/>
  <c r="O1130" i="1" s="1"/>
  <c r="P1130" i="1" s="1"/>
  <c r="X1130" i="1" s="1"/>
  <c r="B1130" i="1" s="1"/>
  <c r="E1132" i="1"/>
  <c r="U1132" i="1"/>
  <c r="W1132" i="1" s="1"/>
  <c r="N1133" i="1"/>
  <c r="M1133" i="1"/>
  <c r="J1133" i="1"/>
  <c r="K1133" i="1" s="1"/>
  <c r="I1134" i="1"/>
  <c r="T1217" i="1"/>
  <c r="H1186" i="1"/>
  <c r="Q1186" i="1"/>
  <c r="A1187" i="1"/>
  <c r="R1185" i="1"/>
  <c r="S1185" i="1" s="1"/>
  <c r="AA1186" i="1"/>
  <c r="C1186" i="1"/>
  <c r="Y1185" i="1"/>
  <c r="G1131" i="1" l="1"/>
  <c r="L1131" i="1"/>
  <c r="O1131" i="1" s="1"/>
  <c r="P1131" i="1" s="1"/>
  <c r="X1131" i="1" s="1"/>
  <c r="B1131" i="1" s="1"/>
  <c r="M1134" i="1"/>
  <c r="D1132" i="1"/>
  <c r="F1132" i="1" s="1"/>
  <c r="I1135" i="1"/>
  <c r="J1134" i="1"/>
  <c r="K1134" i="1" s="1"/>
  <c r="N1134" i="1"/>
  <c r="U1133" i="1"/>
  <c r="W1133" i="1" s="1"/>
  <c r="E1133" i="1"/>
  <c r="T1218" i="1"/>
  <c r="H1187" i="1"/>
  <c r="Q1187" i="1"/>
  <c r="A1188" i="1"/>
  <c r="AA1187" i="1"/>
  <c r="C1187" i="1"/>
  <c r="Y1186" i="1"/>
  <c r="R1186" i="1"/>
  <c r="S1186" i="1" s="1"/>
  <c r="G1132" i="1" l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M1135" i="1"/>
  <c r="J1135" i="1"/>
  <c r="K1135" i="1" s="1"/>
  <c r="I1136" i="1"/>
  <c r="N1135" i="1"/>
  <c r="T1219" i="1"/>
  <c r="Q1188" i="1"/>
  <c r="H1188" i="1"/>
  <c r="A1189" i="1"/>
  <c r="C1188" i="1"/>
  <c r="Y1187" i="1"/>
  <c r="R1187" i="1"/>
  <c r="S1187" i="1" s="1"/>
  <c r="AA1188" i="1"/>
  <c r="L1133" i="1" l="1"/>
  <c r="O1133" i="1" s="1"/>
  <c r="P1133" i="1" s="1"/>
  <c r="X1133" i="1" s="1"/>
  <c r="B1133" i="1" s="1"/>
  <c r="G1133" i="1"/>
  <c r="M1136" i="1"/>
  <c r="J1136" i="1"/>
  <c r="K1136" i="1" s="1"/>
  <c r="N1136" i="1"/>
  <c r="I1137" i="1"/>
  <c r="D1134" i="1"/>
  <c r="F1134" i="1" s="1"/>
  <c r="U1135" i="1"/>
  <c r="W1135" i="1" s="1"/>
  <c r="E1135" i="1"/>
  <c r="H1189" i="1"/>
  <c r="A1190" i="1"/>
  <c r="Q1189" i="1"/>
  <c r="T1220" i="1"/>
  <c r="R1188" i="1"/>
  <c r="S1188" i="1" s="1"/>
  <c r="C1189" i="1"/>
  <c r="AA1189" i="1"/>
  <c r="Y1188" i="1"/>
  <c r="G1134" i="1" l="1"/>
  <c r="L1134" i="1"/>
  <c r="O1134" i="1" s="1"/>
  <c r="P1134" i="1" s="1"/>
  <c r="X1134" i="1" s="1"/>
  <c r="B1134" i="1" s="1"/>
  <c r="M1137" i="1"/>
  <c r="J1137" i="1"/>
  <c r="K1137" i="1" s="1"/>
  <c r="I1138" i="1"/>
  <c r="N1137" i="1"/>
  <c r="U1136" i="1"/>
  <c r="W1136" i="1" s="1"/>
  <c r="E1136" i="1"/>
  <c r="D1135" i="1"/>
  <c r="F1135" i="1" s="1"/>
  <c r="R1189" i="1"/>
  <c r="S1189" i="1" s="1"/>
  <c r="AA1190" i="1"/>
  <c r="C1190" i="1"/>
  <c r="Y1189" i="1"/>
  <c r="T1221" i="1"/>
  <c r="Q1190" i="1"/>
  <c r="A1191" i="1"/>
  <c r="H1190" i="1"/>
  <c r="G1135" i="1" l="1"/>
  <c r="D1136" i="1"/>
  <c r="F1136" i="1" s="1"/>
  <c r="J1138" i="1"/>
  <c r="K1138" i="1" s="1"/>
  <c r="I1139" i="1"/>
  <c r="M1138" i="1"/>
  <c r="N1138" i="1"/>
  <c r="E1137" i="1"/>
  <c r="U1137" i="1"/>
  <c r="W1137" i="1" s="1"/>
  <c r="L1135" i="1"/>
  <c r="O1135" i="1" s="1"/>
  <c r="P1135" i="1" s="1"/>
  <c r="H1191" i="1"/>
  <c r="Q1191" i="1"/>
  <c r="A1192" i="1"/>
  <c r="AA1191" i="1"/>
  <c r="R1190" i="1"/>
  <c r="S1190" i="1" s="1"/>
  <c r="C1191" i="1"/>
  <c r="Y1190" i="1"/>
  <c r="T1222" i="1"/>
  <c r="G1136" i="1" l="1"/>
  <c r="L1136" i="1"/>
  <c r="O1136" i="1" s="1"/>
  <c r="P1136" i="1" s="1"/>
  <c r="X1136" i="1" s="1"/>
  <c r="B1136" i="1" s="1"/>
  <c r="D1137" i="1"/>
  <c r="F1137" i="1" s="1"/>
  <c r="J1139" i="1"/>
  <c r="K1139" i="1" s="1"/>
  <c r="I1140" i="1"/>
  <c r="E1138" i="1"/>
  <c r="U1138" i="1"/>
  <c r="W1138" i="1" s="1"/>
  <c r="X1135" i="1"/>
  <c r="B1135" i="1" s="1"/>
  <c r="H1192" i="1"/>
  <c r="A1193" i="1"/>
  <c r="Q1192" i="1"/>
  <c r="R1191" i="1"/>
  <c r="S1191" i="1" s="1"/>
  <c r="AA1192" i="1"/>
  <c r="C1192" i="1"/>
  <c r="Y1191" i="1"/>
  <c r="T1223" i="1"/>
  <c r="L1137" i="1" l="1"/>
  <c r="O1137" i="1" s="1"/>
  <c r="P1137" i="1" s="1"/>
  <c r="X1137" i="1" s="1"/>
  <c r="B1137" i="1" s="1"/>
  <c r="G1137" i="1"/>
  <c r="J1140" i="1"/>
  <c r="K1140" i="1" s="1"/>
  <c r="I1141" i="1"/>
  <c r="E1139" i="1"/>
  <c r="U1139" i="1"/>
  <c r="W1139" i="1" s="1"/>
  <c r="D1138" i="1"/>
  <c r="F1138" i="1" s="1"/>
  <c r="H1193" i="1"/>
  <c r="Q1193" i="1"/>
  <c r="A1194" i="1"/>
  <c r="Y1192" i="1"/>
  <c r="R1192" i="1"/>
  <c r="S1192" i="1" s="1"/>
  <c r="C1193" i="1"/>
  <c r="AA1193" i="1"/>
  <c r="T1224" i="1"/>
  <c r="L1138" i="1" l="1"/>
  <c r="M1139" i="1" s="1"/>
  <c r="G1138" i="1"/>
  <c r="D1139" i="1"/>
  <c r="F1139" i="1" s="1"/>
  <c r="J1141" i="1"/>
  <c r="K1141" i="1" s="1"/>
  <c r="I1142" i="1"/>
  <c r="E1140" i="1"/>
  <c r="U1140" i="1"/>
  <c r="W1140" i="1" s="1"/>
  <c r="T1225" i="1"/>
  <c r="H1194" i="1"/>
  <c r="A1195" i="1"/>
  <c r="Q1194" i="1"/>
  <c r="R1193" i="1"/>
  <c r="S1193" i="1" s="1"/>
  <c r="AA1194" i="1"/>
  <c r="Y1193" i="1"/>
  <c r="C1194" i="1"/>
  <c r="O1138" i="1" l="1"/>
  <c r="P1138" i="1" s="1"/>
  <c r="X1138" i="1" s="1"/>
  <c r="B1138" i="1" s="1"/>
  <c r="L1139" i="1"/>
  <c r="G1139" i="1"/>
  <c r="D1140" i="1"/>
  <c r="F1140" i="1" s="1"/>
  <c r="J1142" i="1"/>
  <c r="K1142" i="1" s="1"/>
  <c r="I1143" i="1"/>
  <c r="E1141" i="1"/>
  <c r="U1141" i="1"/>
  <c r="W1141" i="1" s="1"/>
  <c r="M1140" i="1"/>
  <c r="M1141" i="1" s="1"/>
  <c r="M1142" i="1" s="1"/>
  <c r="N1139" i="1"/>
  <c r="N1140" i="1" s="1"/>
  <c r="N1141" i="1" s="1"/>
  <c r="N1142" i="1" s="1"/>
  <c r="R1194" i="1"/>
  <c r="S1194" i="1" s="1"/>
  <c r="AA1195" i="1"/>
  <c r="Y1194" i="1"/>
  <c r="C1195" i="1"/>
  <c r="A1196" i="1"/>
  <c r="Q1195" i="1"/>
  <c r="H1195" i="1"/>
  <c r="T1226" i="1"/>
  <c r="L1140" i="1" l="1"/>
  <c r="O1140" i="1" s="1"/>
  <c r="P1140" i="1" s="1"/>
  <c r="X1140" i="1" s="1"/>
  <c r="B1140" i="1" s="1"/>
  <c r="O1139" i="1"/>
  <c r="P1139" i="1" s="1"/>
  <c r="X1139" i="1" s="1"/>
  <c r="B1139" i="1" s="1"/>
  <c r="G1140" i="1"/>
  <c r="I1144" i="1"/>
  <c r="M1143" i="1"/>
  <c r="J1143" i="1"/>
  <c r="K1143" i="1" s="1"/>
  <c r="N1143" i="1"/>
  <c r="E1142" i="1"/>
  <c r="U1142" i="1"/>
  <c r="W1142" i="1" s="1"/>
  <c r="D1141" i="1"/>
  <c r="F1141" i="1" s="1"/>
  <c r="T1227" i="1"/>
  <c r="AA1196" i="1"/>
  <c r="Y1195" i="1"/>
  <c r="R1195" i="1"/>
  <c r="S1195" i="1" s="1"/>
  <c r="C1196" i="1"/>
  <c r="A1197" i="1"/>
  <c r="H1196" i="1"/>
  <c r="Q1196" i="1"/>
  <c r="M1144" i="1" l="1"/>
  <c r="L1141" i="1"/>
  <c r="O1141" i="1" s="1"/>
  <c r="P1141" i="1" s="1"/>
  <c r="X1141" i="1" s="1"/>
  <c r="D1142" i="1"/>
  <c r="F1142" i="1" s="1"/>
  <c r="E1143" i="1"/>
  <c r="U1143" i="1"/>
  <c r="W1143" i="1" s="1"/>
  <c r="G1141" i="1"/>
  <c r="J1144" i="1"/>
  <c r="K1144" i="1" s="1"/>
  <c r="N1144" i="1"/>
  <c r="I1145" i="1"/>
  <c r="A1198" i="1"/>
  <c r="Q1197" i="1"/>
  <c r="H1197" i="1"/>
  <c r="C1197" i="1"/>
  <c r="R1196" i="1"/>
  <c r="S1196" i="1" s="1"/>
  <c r="AA1197" i="1"/>
  <c r="Y1196" i="1"/>
  <c r="T1228" i="1"/>
  <c r="G1142" i="1" l="1"/>
  <c r="L1142" i="1"/>
  <c r="O1142" i="1" s="1"/>
  <c r="P1142" i="1" s="1"/>
  <c r="X1142" i="1" s="1"/>
  <c r="B1142" i="1" s="1"/>
  <c r="B1141" i="1"/>
  <c r="U1144" i="1"/>
  <c r="W1144" i="1" s="1"/>
  <c r="E1144" i="1"/>
  <c r="D1143" i="1"/>
  <c r="F1143" i="1" s="1"/>
  <c r="M1145" i="1"/>
  <c r="J1145" i="1"/>
  <c r="K1145" i="1" s="1"/>
  <c r="I1146" i="1"/>
  <c r="N1145" i="1"/>
  <c r="Q1198" i="1"/>
  <c r="A1199" i="1"/>
  <c r="H1198" i="1"/>
  <c r="T1229" i="1"/>
  <c r="C1198" i="1"/>
  <c r="Y1197" i="1"/>
  <c r="R1197" i="1"/>
  <c r="S1197" i="1" s="1"/>
  <c r="AA1198" i="1"/>
  <c r="J1146" i="1" l="1"/>
  <c r="K1146" i="1" s="1"/>
  <c r="I1147" i="1"/>
  <c r="N1146" i="1"/>
  <c r="M1146" i="1"/>
  <c r="L1143" i="1"/>
  <c r="O1143" i="1" s="1"/>
  <c r="P1143" i="1" s="1"/>
  <c r="E1145" i="1"/>
  <c r="U1145" i="1"/>
  <c r="W1145" i="1" s="1"/>
  <c r="G1143" i="1"/>
  <c r="D1144" i="1"/>
  <c r="F1144" i="1" s="1"/>
  <c r="T1230" i="1"/>
  <c r="Q1199" i="1"/>
  <c r="H1199" i="1"/>
  <c r="A1200" i="1"/>
  <c r="AA1199" i="1"/>
  <c r="Y1198" i="1"/>
  <c r="R1198" i="1"/>
  <c r="S1198" i="1" s="1"/>
  <c r="C1199" i="1"/>
  <c r="X1143" i="1" l="1"/>
  <c r="B1143" i="1" s="1"/>
  <c r="D1145" i="1"/>
  <c r="F1145" i="1" s="1"/>
  <c r="G1144" i="1"/>
  <c r="L1144" i="1"/>
  <c r="O1144" i="1" s="1"/>
  <c r="P1144" i="1" s="1"/>
  <c r="M1147" i="1"/>
  <c r="J1147" i="1"/>
  <c r="K1147" i="1" s="1"/>
  <c r="I1148" i="1"/>
  <c r="N1147" i="1"/>
  <c r="E1146" i="1"/>
  <c r="U1146" i="1"/>
  <c r="W1146" i="1" s="1"/>
  <c r="H1200" i="1"/>
  <c r="Q1200" i="1"/>
  <c r="A1201" i="1"/>
  <c r="T1231" i="1"/>
  <c r="C1200" i="1"/>
  <c r="Y1199" i="1"/>
  <c r="R1199" i="1"/>
  <c r="S1199" i="1" s="1"/>
  <c r="AA1200" i="1"/>
  <c r="G1145" i="1" l="1"/>
  <c r="L1145" i="1"/>
  <c r="O1145" i="1" s="1"/>
  <c r="P1145" i="1" s="1"/>
  <c r="X1145" i="1" s="1"/>
  <c r="B1145" i="1" s="1"/>
  <c r="D1146" i="1"/>
  <c r="F1146" i="1" s="1"/>
  <c r="X1144" i="1"/>
  <c r="B1144" i="1" s="1"/>
  <c r="M1148" i="1"/>
  <c r="J1148" i="1"/>
  <c r="K1148" i="1" s="1"/>
  <c r="I1149" i="1"/>
  <c r="N1148" i="1"/>
  <c r="E1147" i="1"/>
  <c r="U1147" i="1"/>
  <c r="W1147" i="1" s="1"/>
  <c r="T1232" i="1"/>
  <c r="R1200" i="1"/>
  <c r="S1200" i="1" s="1"/>
  <c r="AA1201" i="1"/>
  <c r="Y1200" i="1"/>
  <c r="C1201" i="1"/>
  <c r="A1202" i="1"/>
  <c r="H1201" i="1"/>
  <c r="Q1201" i="1"/>
  <c r="L1146" i="1" l="1"/>
  <c r="O1146" i="1" s="1"/>
  <c r="P1146" i="1" s="1"/>
  <c r="X1146" i="1" s="1"/>
  <c r="B1146" i="1" s="1"/>
  <c r="G1146" i="1"/>
  <c r="I1150" i="1"/>
  <c r="M1149" i="1"/>
  <c r="J1149" i="1"/>
  <c r="K1149" i="1" s="1"/>
  <c r="N1149" i="1"/>
  <c r="D1147" i="1"/>
  <c r="F1147" i="1" s="1"/>
  <c r="E1148" i="1"/>
  <c r="U1148" i="1"/>
  <c r="W1148" i="1" s="1"/>
  <c r="T1233" i="1"/>
  <c r="H1202" i="1"/>
  <c r="A1203" i="1"/>
  <c r="Q1202" i="1"/>
  <c r="R1201" i="1"/>
  <c r="S1201" i="1" s="1"/>
  <c r="AA1202" i="1"/>
  <c r="Y1201" i="1"/>
  <c r="C1202" i="1"/>
  <c r="M1150" i="1" l="1"/>
  <c r="G1147" i="1"/>
  <c r="L1147" i="1"/>
  <c r="O1147" i="1" s="1"/>
  <c r="P1147" i="1" s="1"/>
  <c r="X1147" i="1" s="1"/>
  <c r="B1147" i="1" s="1"/>
  <c r="D1148" i="1"/>
  <c r="F1148" i="1" s="1"/>
  <c r="E1149" i="1"/>
  <c r="U1149" i="1"/>
  <c r="W1149" i="1" s="1"/>
  <c r="I1151" i="1"/>
  <c r="N1150" i="1"/>
  <c r="J1150" i="1"/>
  <c r="K1150" i="1" s="1"/>
  <c r="T1234" i="1"/>
  <c r="R1202" i="1"/>
  <c r="S1202" i="1" s="1"/>
  <c r="AA1203" i="1"/>
  <c r="Y1202" i="1"/>
  <c r="C1203" i="1"/>
  <c r="H1203" i="1"/>
  <c r="Q1203" i="1"/>
  <c r="A1204" i="1"/>
  <c r="G1148" i="1" l="1"/>
  <c r="L1148" i="1"/>
  <c r="O1148" i="1" s="1"/>
  <c r="P1148" i="1" s="1"/>
  <c r="X1148" i="1" s="1"/>
  <c r="B1148" i="1" s="1"/>
  <c r="M1151" i="1"/>
  <c r="I1152" i="1"/>
  <c r="N1151" i="1"/>
  <c r="J1151" i="1"/>
  <c r="K1151" i="1" s="1"/>
  <c r="D1149" i="1"/>
  <c r="F1149" i="1" s="1"/>
  <c r="U1150" i="1"/>
  <c r="W1150" i="1" s="1"/>
  <c r="E1150" i="1"/>
  <c r="H1204" i="1"/>
  <c r="A1205" i="1"/>
  <c r="Q1204" i="1"/>
  <c r="T1235" i="1"/>
  <c r="AA1204" i="1"/>
  <c r="Y1203" i="1"/>
  <c r="C1204" i="1"/>
  <c r="R1203" i="1"/>
  <c r="S1203" i="1" s="1"/>
  <c r="L1149" i="1" l="1"/>
  <c r="O1149" i="1" s="1"/>
  <c r="P1149" i="1" s="1"/>
  <c r="X1149" i="1" s="1"/>
  <c r="B1149" i="1" s="1"/>
  <c r="G1149" i="1"/>
  <c r="E1151" i="1"/>
  <c r="U1151" i="1"/>
  <c r="W1151" i="1" s="1"/>
  <c r="M1152" i="1"/>
  <c r="J1152" i="1"/>
  <c r="K1152" i="1" s="1"/>
  <c r="I1153" i="1"/>
  <c r="N1152" i="1"/>
  <c r="D1150" i="1"/>
  <c r="F1150" i="1" s="1"/>
  <c r="AA1205" i="1"/>
  <c r="R1204" i="1"/>
  <c r="S1204" i="1" s="1"/>
  <c r="Y1204" i="1"/>
  <c r="C1205" i="1"/>
  <c r="T1236" i="1"/>
  <c r="Q1205" i="1"/>
  <c r="H1205" i="1"/>
  <c r="A1206" i="1"/>
  <c r="L1150" i="1" l="1"/>
  <c r="O1150" i="1" s="1"/>
  <c r="P1150" i="1" s="1"/>
  <c r="X1150" i="1" s="1"/>
  <c r="B1150" i="1" s="1"/>
  <c r="M1153" i="1"/>
  <c r="J1153" i="1"/>
  <c r="K1153" i="1" s="1"/>
  <c r="I1154" i="1"/>
  <c r="N1153" i="1"/>
  <c r="U1152" i="1"/>
  <c r="W1152" i="1" s="1"/>
  <c r="E1152" i="1"/>
  <c r="G1150" i="1"/>
  <c r="D1151" i="1"/>
  <c r="F1151" i="1" s="1"/>
  <c r="Q1206" i="1"/>
  <c r="H1206" i="1"/>
  <c r="A1207" i="1"/>
  <c r="T1237" i="1"/>
  <c r="Y1205" i="1"/>
  <c r="R1205" i="1"/>
  <c r="S1205" i="1" s="1"/>
  <c r="C1206" i="1"/>
  <c r="AA1206" i="1"/>
  <c r="D1152" i="1" l="1"/>
  <c r="F1152" i="1" s="1"/>
  <c r="M1154" i="1"/>
  <c r="N1154" i="1"/>
  <c r="J1154" i="1"/>
  <c r="K1154" i="1" s="1"/>
  <c r="I1155" i="1"/>
  <c r="E1153" i="1"/>
  <c r="U1153" i="1"/>
  <c r="W1153" i="1" s="1"/>
  <c r="G1151" i="1"/>
  <c r="L1151" i="1"/>
  <c r="O1151" i="1" s="1"/>
  <c r="P1151" i="1" s="1"/>
  <c r="T1238" i="1"/>
  <c r="Y1206" i="1"/>
  <c r="AA1207" i="1"/>
  <c r="R1206" i="1"/>
  <c r="S1206" i="1" s="1"/>
  <c r="C1207" i="1"/>
  <c r="Q1207" i="1"/>
  <c r="A1208" i="1"/>
  <c r="H1207" i="1"/>
  <c r="L1152" i="1" l="1"/>
  <c r="O1152" i="1" s="1"/>
  <c r="P1152" i="1" s="1"/>
  <c r="X1152" i="1" s="1"/>
  <c r="B1152" i="1" s="1"/>
  <c r="G1152" i="1"/>
  <c r="D1153" i="1"/>
  <c r="F1153" i="1" s="1"/>
  <c r="E1154" i="1"/>
  <c r="U1154" i="1"/>
  <c r="W1154" i="1" s="1"/>
  <c r="I1156" i="1"/>
  <c r="N1155" i="1"/>
  <c r="M1155" i="1"/>
  <c r="J1155" i="1"/>
  <c r="K1155" i="1" s="1"/>
  <c r="X1151" i="1"/>
  <c r="B1151" i="1" s="1"/>
  <c r="T1239" i="1"/>
  <c r="H1208" i="1"/>
  <c r="A1209" i="1"/>
  <c r="Q1208" i="1"/>
  <c r="AA1208" i="1"/>
  <c r="Y1207" i="1"/>
  <c r="R1207" i="1"/>
  <c r="S1207" i="1" s="1"/>
  <c r="C1208" i="1"/>
  <c r="G1153" i="1" l="1"/>
  <c r="L1153" i="1"/>
  <c r="O1153" i="1" s="1"/>
  <c r="P1153" i="1" s="1"/>
  <c r="X1153" i="1" s="1"/>
  <c r="B1153" i="1" s="1"/>
  <c r="M1156" i="1"/>
  <c r="J1156" i="1"/>
  <c r="K1156" i="1" s="1"/>
  <c r="I1157" i="1"/>
  <c r="N1156" i="1"/>
  <c r="D1154" i="1"/>
  <c r="F1154" i="1" s="1"/>
  <c r="E1155" i="1"/>
  <c r="U1155" i="1"/>
  <c r="W1155" i="1" s="1"/>
  <c r="Q1209" i="1"/>
  <c r="H1209" i="1"/>
  <c r="A1210" i="1"/>
  <c r="T1240" i="1"/>
  <c r="R1208" i="1"/>
  <c r="S1208" i="1" s="1"/>
  <c r="C1209" i="1"/>
  <c r="AA1209" i="1"/>
  <c r="Y1208" i="1"/>
  <c r="L1154" i="1" l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I1158" i="1"/>
  <c r="N1157" i="1"/>
  <c r="U1156" i="1"/>
  <c r="W1156" i="1" s="1"/>
  <c r="E1156" i="1"/>
  <c r="T1241" i="1"/>
  <c r="C1210" i="1"/>
  <c r="R1209" i="1"/>
  <c r="S1209" i="1" s="1"/>
  <c r="Y1209" i="1"/>
  <c r="AA1210" i="1"/>
  <c r="H1210" i="1"/>
  <c r="A1211" i="1"/>
  <c r="Q1210" i="1"/>
  <c r="G1155" i="1" l="1"/>
  <c r="L1155" i="1"/>
  <c r="O1155" i="1" s="1"/>
  <c r="P1155" i="1" s="1"/>
  <c r="X1155" i="1" s="1"/>
  <c r="B1155" i="1" s="1"/>
  <c r="I1159" i="1"/>
  <c r="J1158" i="1"/>
  <c r="K1158" i="1" s="1"/>
  <c r="N1158" i="1"/>
  <c r="M1158" i="1"/>
  <c r="E1157" i="1"/>
  <c r="U1157" i="1"/>
  <c r="W1157" i="1" s="1"/>
  <c r="D1156" i="1"/>
  <c r="F1156" i="1" s="1"/>
  <c r="Q1211" i="1"/>
  <c r="H1211" i="1"/>
  <c r="A1212" i="1"/>
  <c r="T1242" i="1"/>
  <c r="R1210" i="1"/>
  <c r="S1210" i="1" s="1"/>
  <c r="C1211" i="1"/>
  <c r="Y1210" i="1"/>
  <c r="AA1211" i="1"/>
  <c r="M1159" i="1" l="1"/>
  <c r="L1156" i="1"/>
  <c r="O1156" i="1" s="1"/>
  <c r="P1156" i="1" s="1"/>
  <c r="X1156" i="1" s="1"/>
  <c r="B1156" i="1" s="1"/>
  <c r="D1157" i="1"/>
  <c r="F1157" i="1" s="1"/>
  <c r="E1158" i="1"/>
  <c r="U1158" i="1"/>
  <c r="W1158" i="1" s="1"/>
  <c r="G1156" i="1"/>
  <c r="N1159" i="1"/>
  <c r="I1160" i="1"/>
  <c r="J1159" i="1"/>
  <c r="K1159" i="1" s="1"/>
  <c r="AA1212" i="1"/>
  <c r="Y1211" i="1"/>
  <c r="C1212" i="1"/>
  <c r="R1211" i="1"/>
  <c r="S1211" i="1" s="1"/>
  <c r="T1243" i="1"/>
  <c r="H1212" i="1"/>
  <c r="A1213" i="1"/>
  <c r="Q1212" i="1"/>
  <c r="G1157" i="1" l="1"/>
  <c r="D1158" i="1"/>
  <c r="F1158" i="1" s="1"/>
  <c r="M1160" i="1"/>
  <c r="N1160" i="1"/>
  <c r="J1160" i="1"/>
  <c r="K1160" i="1" s="1"/>
  <c r="I1161" i="1"/>
  <c r="E1159" i="1"/>
  <c r="U1159" i="1"/>
  <c r="W1159" i="1" s="1"/>
  <c r="L1157" i="1"/>
  <c r="O1157" i="1" s="1"/>
  <c r="P1157" i="1" s="1"/>
  <c r="X1157" i="1" s="1"/>
  <c r="B1157" i="1" s="1"/>
  <c r="T1244" i="1"/>
  <c r="R1212" i="1"/>
  <c r="S1212" i="1" s="1"/>
  <c r="AA1213" i="1"/>
  <c r="Y1212" i="1"/>
  <c r="C1213" i="1"/>
  <c r="Q1213" i="1"/>
  <c r="H1213" i="1"/>
  <c r="A1214" i="1"/>
  <c r="L1158" i="1" l="1"/>
  <c r="O1158" i="1" s="1"/>
  <c r="P1158" i="1" s="1"/>
  <c r="X1158" i="1" s="1"/>
  <c r="B1158" i="1" s="1"/>
  <c r="G1158" i="1"/>
  <c r="D1159" i="1"/>
  <c r="F1159" i="1" s="1"/>
  <c r="U1160" i="1"/>
  <c r="W1160" i="1" s="1"/>
  <c r="E1160" i="1"/>
  <c r="J1161" i="1"/>
  <c r="K1161" i="1" s="1"/>
  <c r="I1162" i="1"/>
  <c r="M1161" i="1"/>
  <c r="N1161" i="1"/>
  <c r="T1245" i="1"/>
  <c r="A1215" i="1"/>
  <c r="Q1214" i="1"/>
  <c r="H1214" i="1"/>
  <c r="AA1214" i="1"/>
  <c r="Y1213" i="1"/>
  <c r="R1213" i="1"/>
  <c r="S1213" i="1" s="1"/>
  <c r="C1214" i="1"/>
  <c r="L1159" i="1" l="1"/>
  <c r="O1159" i="1" s="1"/>
  <c r="P1159" i="1" s="1"/>
  <c r="X1159" i="1" s="1"/>
  <c r="B1159" i="1" s="1"/>
  <c r="G1159" i="1"/>
  <c r="U1161" i="1"/>
  <c r="W1161" i="1" s="1"/>
  <c r="E1161" i="1"/>
  <c r="N1162" i="1"/>
  <c r="J1162" i="1"/>
  <c r="K1162" i="1" s="1"/>
  <c r="M1162" i="1"/>
  <c r="I1163" i="1"/>
  <c r="D1160" i="1"/>
  <c r="F1160" i="1" s="1"/>
  <c r="AA1215" i="1"/>
  <c r="Y1214" i="1"/>
  <c r="R1214" i="1"/>
  <c r="S1214" i="1" s="1"/>
  <c r="C1215" i="1"/>
  <c r="T1246" i="1"/>
  <c r="Q1215" i="1"/>
  <c r="H1215" i="1"/>
  <c r="A1216" i="1"/>
  <c r="E1162" i="1" l="1"/>
  <c r="U1162" i="1"/>
  <c r="W1162" i="1" s="1"/>
  <c r="M1163" i="1"/>
  <c r="D1161" i="1"/>
  <c r="F1161" i="1" s="1"/>
  <c r="L1160" i="1"/>
  <c r="O1160" i="1" s="1"/>
  <c r="P1160" i="1" s="1"/>
  <c r="J1163" i="1"/>
  <c r="K1163" i="1" s="1"/>
  <c r="N1163" i="1"/>
  <c r="I1164" i="1"/>
  <c r="G1160" i="1"/>
  <c r="H1216" i="1"/>
  <c r="Q1216" i="1"/>
  <c r="A1217" i="1"/>
  <c r="Y1215" i="1"/>
  <c r="AA1216" i="1"/>
  <c r="R1215" i="1"/>
  <c r="S1215" i="1" s="1"/>
  <c r="C1216" i="1"/>
  <c r="T1247" i="1"/>
  <c r="G1161" i="1" l="1"/>
  <c r="L1161" i="1"/>
  <c r="O1161" i="1" s="1"/>
  <c r="P1161" i="1" s="1"/>
  <c r="X1161" i="1" s="1"/>
  <c r="B1161" i="1" s="1"/>
  <c r="X1160" i="1"/>
  <c r="B1160" i="1" s="1"/>
  <c r="M1164" i="1"/>
  <c r="I1165" i="1"/>
  <c r="N1164" i="1"/>
  <c r="J1164" i="1"/>
  <c r="K1164" i="1" s="1"/>
  <c r="E1163" i="1"/>
  <c r="U1163" i="1"/>
  <c r="W1163" i="1" s="1"/>
  <c r="D1162" i="1"/>
  <c r="F1162" i="1" s="1"/>
  <c r="Q1217" i="1"/>
  <c r="H1217" i="1"/>
  <c r="A1218" i="1"/>
  <c r="T1248" i="1"/>
  <c r="R1216" i="1"/>
  <c r="S1216" i="1" s="1"/>
  <c r="Y1216" i="1"/>
  <c r="AA1217" i="1"/>
  <c r="C1217" i="1"/>
  <c r="G1162" i="1" l="1"/>
  <c r="D1163" i="1"/>
  <c r="F1163" i="1" s="1"/>
  <c r="E1164" i="1"/>
  <c r="U1164" i="1"/>
  <c r="W1164" i="1" s="1"/>
  <c r="M1165" i="1"/>
  <c r="N1165" i="1"/>
  <c r="J1165" i="1"/>
  <c r="K1165" i="1" s="1"/>
  <c r="I1166" i="1"/>
  <c r="L1162" i="1"/>
  <c r="O1162" i="1" s="1"/>
  <c r="P1162" i="1" s="1"/>
  <c r="X1162" i="1" s="1"/>
  <c r="B1162" i="1" s="1"/>
  <c r="T1249" i="1"/>
  <c r="C1218" i="1"/>
  <c r="Y1217" i="1"/>
  <c r="AA1218" i="1"/>
  <c r="R1217" i="1"/>
  <c r="S1217" i="1" s="1"/>
  <c r="A1219" i="1"/>
  <c r="Q1218" i="1"/>
  <c r="H1218" i="1"/>
  <c r="L1163" i="1" l="1"/>
  <c r="O1163" i="1" s="1"/>
  <c r="P1163" i="1" s="1"/>
  <c r="X1163" i="1" s="1"/>
  <c r="B1163" i="1" s="1"/>
  <c r="G1163" i="1"/>
  <c r="U1165" i="1"/>
  <c r="W1165" i="1" s="1"/>
  <c r="E1165" i="1"/>
  <c r="D1164" i="1"/>
  <c r="F1164" i="1" s="1"/>
  <c r="M1166" i="1"/>
  <c r="I1167" i="1"/>
  <c r="J1166" i="1"/>
  <c r="K1166" i="1" s="1"/>
  <c r="N1166" i="1"/>
  <c r="Y1218" i="1"/>
  <c r="AA1219" i="1"/>
  <c r="R1218" i="1"/>
  <c r="S1218" i="1" s="1"/>
  <c r="C1219" i="1"/>
  <c r="T1250" i="1"/>
  <c r="Q1219" i="1"/>
  <c r="A1220" i="1"/>
  <c r="H1219" i="1"/>
  <c r="G1164" i="1" l="1"/>
  <c r="L1164" i="1"/>
  <c r="O1164" i="1" s="1"/>
  <c r="P1164" i="1" s="1"/>
  <c r="X1164" i="1" s="1"/>
  <c r="B1164" i="1" s="1"/>
  <c r="M1167" i="1"/>
  <c r="I1168" i="1"/>
  <c r="N1167" i="1"/>
  <c r="J1167" i="1"/>
  <c r="K1167" i="1" s="1"/>
  <c r="D1165" i="1"/>
  <c r="F1165" i="1" s="1"/>
  <c r="U1166" i="1"/>
  <c r="W1166" i="1" s="1"/>
  <c r="E1166" i="1"/>
  <c r="A1221" i="1"/>
  <c r="Q1220" i="1"/>
  <c r="H1220" i="1"/>
  <c r="T1251" i="1"/>
  <c r="AA1220" i="1"/>
  <c r="C1220" i="1"/>
  <c r="Y1219" i="1"/>
  <c r="R1219" i="1"/>
  <c r="S1219" i="1" s="1"/>
  <c r="L1165" i="1" l="1"/>
  <c r="O1165" i="1" s="1"/>
  <c r="P1165" i="1" s="1"/>
  <c r="X1165" i="1" s="1"/>
  <c r="B1165" i="1" s="1"/>
  <c r="G1165" i="1"/>
  <c r="E1167" i="1"/>
  <c r="U1167" i="1"/>
  <c r="W1167" i="1" s="1"/>
  <c r="J1168" i="1"/>
  <c r="K1168" i="1" s="1"/>
  <c r="I1169" i="1"/>
  <c r="D1166" i="1"/>
  <c r="F1166" i="1" s="1"/>
  <c r="R1220" i="1"/>
  <c r="S1220" i="1" s="1"/>
  <c r="C1221" i="1"/>
  <c r="Y1220" i="1"/>
  <c r="AA1221" i="1"/>
  <c r="Q1221" i="1"/>
  <c r="H1221" i="1"/>
  <c r="A1222" i="1"/>
  <c r="T1252" i="1"/>
  <c r="L1166" i="1" l="1"/>
  <c r="O1166" i="1" s="1"/>
  <c r="P1166" i="1" s="1"/>
  <c r="X1166" i="1" s="1"/>
  <c r="B1166" i="1" s="1"/>
  <c r="G1166" i="1"/>
  <c r="I1170" i="1"/>
  <c r="J1169" i="1"/>
  <c r="K1169" i="1" s="1"/>
  <c r="U1168" i="1"/>
  <c r="W1168" i="1" s="1"/>
  <c r="E1168" i="1"/>
  <c r="D1167" i="1"/>
  <c r="F1167" i="1" s="1"/>
  <c r="H1222" i="1"/>
  <c r="Q1222" i="1"/>
  <c r="A1223" i="1"/>
  <c r="T1253" i="1"/>
  <c r="Y1221" i="1"/>
  <c r="C1222" i="1"/>
  <c r="R1221" i="1"/>
  <c r="S1221" i="1" s="1"/>
  <c r="AA1222" i="1"/>
  <c r="L1167" i="1" l="1"/>
  <c r="O1167" i="1" s="1"/>
  <c r="P1167" i="1" s="1"/>
  <c r="G1167" i="1"/>
  <c r="D1168" i="1"/>
  <c r="F1168" i="1" s="1"/>
  <c r="E1169" i="1"/>
  <c r="U1169" i="1"/>
  <c r="W1169" i="1" s="1"/>
  <c r="I1171" i="1"/>
  <c r="J1170" i="1"/>
  <c r="K1170" i="1" s="1"/>
  <c r="T1254" i="1"/>
  <c r="Q1223" i="1"/>
  <c r="A1224" i="1"/>
  <c r="H1223" i="1"/>
  <c r="R1222" i="1"/>
  <c r="S1222" i="1" s="1"/>
  <c r="Y1222" i="1"/>
  <c r="AA1223" i="1"/>
  <c r="C1223" i="1"/>
  <c r="M1168" i="1" l="1"/>
  <c r="M1169" i="1" s="1"/>
  <c r="M1170" i="1" s="1"/>
  <c r="M1171" i="1" s="1"/>
  <c r="G1168" i="1"/>
  <c r="L1168" i="1"/>
  <c r="D1169" i="1"/>
  <c r="F1169" i="1" s="1"/>
  <c r="I1172" i="1"/>
  <c r="J1171" i="1"/>
  <c r="K1171" i="1" s="1"/>
  <c r="E1170" i="1"/>
  <c r="U1170" i="1"/>
  <c r="W1170" i="1" s="1"/>
  <c r="X1167" i="1"/>
  <c r="B1167" i="1" s="1"/>
  <c r="H1224" i="1"/>
  <c r="Q1224" i="1"/>
  <c r="A1225" i="1"/>
  <c r="T1255" i="1"/>
  <c r="C1224" i="1"/>
  <c r="Y1223" i="1"/>
  <c r="R1223" i="1"/>
  <c r="S1223" i="1" s="1"/>
  <c r="AA1224" i="1"/>
  <c r="N1168" i="1" l="1"/>
  <c r="N1169" i="1" s="1"/>
  <c r="N1170" i="1" s="1"/>
  <c r="N1171" i="1" s="1"/>
  <c r="N1172" i="1" s="1"/>
  <c r="M1172" i="1"/>
  <c r="G1169" i="1"/>
  <c r="L1169" i="1"/>
  <c r="U1171" i="1"/>
  <c r="W1171" i="1" s="1"/>
  <c r="E1171" i="1"/>
  <c r="I1173" i="1"/>
  <c r="J1172" i="1"/>
  <c r="K1172" i="1" s="1"/>
  <c r="D1170" i="1"/>
  <c r="F1170" i="1" s="1"/>
  <c r="H1225" i="1"/>
  <c r="A1226" i="1"/>
  <c r="Q1225" i="1"/>
  <c r="Y1224" i="1"/>
  <c r="R1224" i="1"/>
  <c r="S1224" i="1" s="1"/>
  <c r="AA1225" i="1"/>
  <c r="C1225" i="1"/>
  <c r="T1256" i="1"/>
  <c r="O1168" i="1" l="1"/>
  <c r="P1168" i="1" s="1"/>
  <c r="X1168" i="1" s="1"/>
  <c r="B1168" i="1" s="1"/>
  <c r="O1169" i="1"/>
  <c r="P1169" i="1" s="1"/>
  <c r="X1169" i="1" s="1"/>
  <c r="B1169" i="1" s="1"/>
  <c r="G1170" i="1"/>
  <c r="U1172" i="1"/>
  <c r="W1172" i="1" s="1"/>
  <c r="E1172" i="1"/>
  <c r="I1174" i="1"/>
  <c r="M1173" i="1"/>
  <c r="J1173" i="1"/>
  <c r="K1173" i="1" s="1"/>
  <c r="N1173" i="1"/>
  <c r="D1171" i="1"/>
  <c r="F1171" i="1" s="1"/>
  <c r="L1170" i="1"/>
  <c r="O1170" i="1" s="1"/>
  <c r="P1170" i="1" s="1"/>
  <c r="C1226" i="1"/>
  <c r="Y1225" i="1"/>
  <c r="AA1226" i="1"/>
  <c r="R1225" i="1"/>
  <c r="S1225" i="1" s="1"/>
  <c r="T1257" i="1"/>
  <c r="A1227" i="1"/>
  <c r="Q1226" i="1"/>
  <c r="H1226" i="1"/>
  <c r="M1174" i="1" l="1"/>
  <c r="G1171" i="1"/>
  <c r="E1173" i="1"/>
  <c r="U1173" i="1"/>
  <c r="W1173" i="1" s="1"/>
  <c r="D1172" i="1"/>
  <c r="F1172" i="1" s="1"/>
  <c r="X1170" i="1"/>
  <c r="B1170" i="1" s="1"/>
  <c r="L1171" i="1"/>
  <c r="O1171" i="1" s="1"/>
  <c r="P1171" i="1" s="1"/>
  <c r="X1171" i="1" s="1"/>
  <c r="B1171" i="1" s="1"/>
  <c r="N1174" i="1"/>
  <c r="J1174" i="1"/>
  <c r="K1174" i="1" s="1"/>
  <c r="I1175" i="1"/>
  <c r="T1258" i="1"/>
  <c r="Y1226" i="1"/>
  <c r="R1226" i="1"/>
  <c r="S1226" i="1" s="1"/>
  <c r="AA1227" i="1"/>
  <c r="C1227" i="1"/>
  <c r="Q1227" i="1"/>
  <c r="A1228" i="1"/>
  <c r="H1227" i="1"/>
  <c r="L1172" i="1" l="1"/>
  <c r="O1172" i="1" s="1"/>
  <c r="P1172" i="1" s="1"/>
  <c r="X1172" i="1" s="1"/>
  <c r="B1172" i="1" s="1"/>
  <c r="G1172" i="1"/>
  <c r="M1175" i="1"/>
  <c r="J1175" i="1"/>
  <c r="K1175" i="1" s="1"/>
  <c r="N1175" i="1"/>
  <c r="I1176" i="1"/>
  <c r="U1174" i="1"/>
  <c r="W1174" i="1" s="1"/>
  <c r="E1174" i="1"/>
  <c r="D1173" i="1"/>
  <c r="F1173" i="1" s="1"/>
  <c r="T1259" i="1"/>
  <c r="H1228" i="1"/>
  <c r="A1229" i="1"/>
  <c r="Q1228" i="1"/>
  <c r="C1228" i="1"/>
  <c r="Y1227" i="1"/>
  <c r="R1227" i="1"/>
  <c r="S1227" i="1" s="1"/>
  <c r="AA1228" i="1"/>
  <c r="G1173" i="1" l="1"/>
  <c r="I1177" i="1"/>
  <c r="M1176" i="1"/>
  <c r="J1176" i="1"/>
  <c r="K1176" i="1" s="1"/>
  <c r="N1176" i="1"/>
  <c r="D1174" i="1"/>
  <c r="F1174" i="1" s="1"/>
  <c r="U1175" i="1"/>
  <c r="W1175" i="1" s="1"/>
  <c r="E1175" i="1"/>
  <c r="L1173" i="1"/>
  <c r="O1173" i="1" s="1"/>
  <c r="P1173" i="1" s="1"/>
  <c r="R1228" i="1"/>
  <c r="S1228" i="1" s="1"/>
  <c r="AA1229" i="1"/>
  <c r="Y1228" i="1"/>
  <c r="C1229" i="1"/>
  <c r="H1229" i="1"/>
  <c r="A1230" i="1"/>
  <c r="Q1229" i="1"/>
  <c r="T1260" i="1"/>
  <c r="M1177" i="1" l="1"/>
  <c r="L1174" i="1"/>
  <c r="O1174" i="1" s="1"/>
  <c r="P1174" i="1" s="1"/>
  <c r="X1174" i="1" s="1"/>
  <c r="B1174" i="1" s="1"/>
  <c r="G1174" i="1"/>
  <c r="E1176" i="1"/>
  <c r="U1176" i="1"/>
  <c r="W1176" i="1" s="1"/>
  <c r="X1173" i="1"/>
  <c r="B1173" i="1" s="1"/>
  <c r="D1175" i="1"/>
  <c r="F1175" i="1" s="1"/>
  <c r="J1177" i="1"/>
  <c r="K1177" i="1" s="1"/>
  <c r="N1177" i="1"/>
  <c r="I1178" i="1"/>
  <c r="AA1230" i="1"/>
  <c r="Y1229" i="1"/>
  <c r="R1229" i="1"/>
  <c r="S1229" i="1" s="1"/>
  <c r="C1230" i="1"/>
  <c r="T1261" i="1"/>
  <c r="H1230" i="1"/>
  <c r="Q1230" i="1"/>
  <c r="A1231" i="1"/>
  <c r="G1175" i="1" l="1"/>
  <c r="L1175" i="1"/>
  <c r="O1175" i="1" s="1"/>
  <c r="P1175" i="1" s="1"/>
  <c r="X1175" i="1" s="1"/>
  <c r="U1177" i="1"/>
  <c r="W1177" i="1" s="1"/>
  <c r="E1177" i="1"/>
  <c r="J1178" i="1"/>
  <c r="K1178" i="1" s="1"/>
  <c r="I1179" i="1"/>
  <c r="M1178" i="1"/>
  <c r="N1178" i="1"/>
  <c r="D1176" i="1"/>
  <c r="F1176" i="1" s="1"/>
  <c r="R1230" i="1"/>
  <c r="S1230" i="1" s="1"/>
  <c r="Y1230" i="1"/>
  <c r="AA1231" i="1"/>
  <c r="C1231" i="1"/>
  <c r="T1262" i="1"/>
  <c r="H1231" i="1"/>
  <c r="A1232" i="1"/>
  <c r="Q1231" i="1"/>
  <c r="B1175" i="1" l="1"/>
  <c r="U1178" i="1"/>
  <c r="W1178" i="1" s="1"/>
  <c r="E1178" i="1"/>
  <c r="J1179" i="1"/>
  <c r="K1179" i="1" s="1"/>
  <c r="I1180" i="1"/>
  <c r="N1179" i="1"/>
  <c r="M1179" i="1"/>
  <c r="L1176" i="1"/>
  <c r="O1176" i="1" s="1"/>
  <c r="P1176" i="1" s="1"/>
  <c r="X1176" i="1" s="1"/>
  <c r="B1176" i="1" s="1"/>
  <c r="G1176" i="1"/>
  <c r="D1177" i="1"/>
  <c r="F1177" i="1" s="1"/>
  <c r="AA1232" i="1"/>
  <c r="C1232" i="1"/>
  <c r="Y1231" i="1"/>
  <c r="R1231" i="1"/>
  <c r="S1231" i="1" s="1"/>
  <c r="H1232" i="1"/>
  <c r="Q1232" i="1"/>
  <c r="A1233" i="1"/>
  <c r="T1263" i="1"/>
  <c r="M1180" i="1" l="1"/>
  <c r="G1177" i="1"/>
  <c r="I1181" i="1"/>
  <c r="N1180" i="1"/>
  <c r="J1180" i="1"/>
  <c r="K1180" i="1" s="1"/>
  <c r="E1179" i="1"/>
  <c r="U1179" i="1"/>
  <c r="W1179" i="1" s="1"/>
  <c r="L1177" i="1"/>
  <c r="O1177" i="1" s="1"/>
  <c r="P1177" i="1" s="1"/>
  <c r="X1177" i="1" s="1"/>
  <c r="B1177" i="1" s="1"/>
  <c r="D1178" i="1"/>
  <c r="F1178" i="1" s="1"/>
  <c r="Q1233" i="1"/>
  <c r="H1233" i="1"/>
  <c r="A1234" i="1"/>
  <c r="T1264" i="1"/>
  <c r="Y1232" i="1"/>
  <c r="C1233" i="1"/>
  <c r="R1232" i="1"/>
  <c r="S1232" i="1" s="1"/>
  <c r="AA1233" i="1"/>
  <c r="L1178" i="1" l="1"/>
  <c r="O1178" i="1" s="1"/>
  <c r="P1178" i="1" s="1"/>
  <c r="X1178" i="1" s="1"/>
  <c r="B1178" i="1" s="1"/>
  <c r="D1179" i="1"/>
  <c r="F1179" i="1" s="1"/>
  <c r="E1180" i="1"/>
  <c r="U1180" i="1"/>
  <c r="W1180" i="1" s="1"/>
  <c r="G1178" i="1"/>
  <c r="J1181" i="1"/>
  <c r="K1181" i="1" s="1"/>
  <c r="I1182" i="1"/>
  <c r="N1181" i="1"/>
  <c r="M1181" i="1"/>
  <c r="T1265" i="1"/>
  <c r="H1234" i="1"/>
  <c r="Q1234" i="1"/>
  <c r="A1235" i="1"/>
  <c r="C1234" i="1"/>
  <c r="Y1233" i="1"/>
  <c r="AA1234" i="1"/>
  <c r="R1233" i="1"/>
  <c r="S1233" i="1" s="1"/>
  <c r="G1179" i="1" l="1"/>
  <c r="M1182" i="1"/>
  <c r="L1179" i="1"/>
  <c r="O1179" i="1" s="1"/>
  <c r="P1179" i="1" s="1"/>
  <c r="X1179" i="1" s="1"/>
  <c r="B1179" i="1" s="1"/>
  <c r="E1181" i="1"/>
  <c r="U1181" i="1"/>
  <c r="W1181" i="1" s="1"/>
  <c r="D1180" i="1"/>
  <c r="F1180" i="1" s="1"/>
  <c r="N1182" i="1"/>
  <c r="J1182" i="1"/>
  <c r="K1182" i="1" s="1"/>
  <c r="I1183" i="1"/>
  <c r="Q1235" i="1"/>
  <c r="H1235" i="1"/>
  <c r="A1236" i="1"/>
  <c r="T1266" i="1"/>
  <c r="Y1234" i="1"/>
  <c r="R1234" i="1"/>
  <c r="S1234" i="1" s="1"/>
  <c r="AA1235" i="1"/>
  <c r="C1235" i="1"/>
  <c r="L1180" i="1" l="1"/>
  <c r="O1180" i="1" s="1"/>
  <c r="P1180" i="1" s="1"/>
  <c r="X1180" i="1" s="1"/>
  <c r="G1180" i="1"/>
  <c r="N1183" i="1"/>
  <c r="J1183" i="1"/>
  <c r="K1183" i="1" s="1"/>
  <c r="I1184" i="1"/>
  <c r="M1183" i="1"/>
  <c r="E1182" i="1"/>
  <c r="U1182" i="1"/>
  <c r="W1182" i="1" s="1"/>
  <c r="D1181" i="1"/>
  <c r="F1181" i="1" s="1"/>
  <c r="AA1236" i="1"/>
  <c r="Y1235" i="1"/>
  <c r="C1236" i="1"/>
  <c r="R1235" i="1"/>
  <c r="S1235" i="1" s="1"/>
  <c r="T1267" i="1"/>
  <c r="Q1236" i="1"/>
  <c r="A1237" i="1"/>
  <c r="H1236" i="1"/>
  <c r="M1184" i="1" l="1"/>
  <c r="B1180" i="1"/>
  <c r="D1182" i="1"/>
  <c r="F1182" i="1" s="1"/>
  <c r="J1184" i="1"/>
  <c r="K1184" i="1" s="1"/>
  <c r="I1185" i="1"/>
  <c r="N1184" i="1"/>
  <c r="U1183" i="1"/>
  <c r="W1183" i="1" s="1"/>
  <c r="E1183" i="1"/>
  <c r="G1181" i="1"/>
  <c r="L1181" i="1"/>
  <c r="O1181" i="1" s="1"/>
  <c r="P1181" i="1" s="1"/>
  <c r="X1181" i="1" s="1"/>
  <c r="B1181" i="1" s="1"/>
  <c r="H1237" i="1"/>
  <c r="Q1237" i="1"/>
  <c r="A1238" i="1"/>
  <c r="R1236" i="1"/>
  <c r="S1236" i="1" s="1"/>
  <c r="Y1236" i="1"/>
  <c r="AA1237" i="1"/>
  <c r="C1237" i="1"/>
  <c r="T1268" i="1"/>
  <c r="G1182" i="1" l="1"/>
  <c r="L1182" i="1"/>
  <c r="O1182" i="1" s="1"/>
  <c r="P1182" i="1" s="1"/>
  <c r="X1182" i="1" s="1"/>
  <c r="B1182" i="1" s="1"/>
  <c r="D1183" i="1"/>
  <c r="F1183" i="1" s="1"/>
  <c r="M1185" i="1"/>
  <c r="I1186" i="1"/>
  <c r="N1185" i="1"/>
  <c r="J1185" i="1"/>
  <c r="K1185" i="1" s="1"/>
  <c r="E1184" i="1"/>
  <c r="U1184" i="1"/>
  <c r="W1184" i="1" s="1"/>
  <c r="A1239" i="1"/>
  <c r="Q1238" i="1"/>
  <c r="H1238" i="1"/>
  <c r="AA1238" i="1"/>
  <c r="Y1237" i="1"/>
  <c r="C1238" i="1"/>
  <c r="R1237" i="1"/>
  <c r="S1237" i="1" s="1"/>
  <c r="T1269" i="1"/>
  <c r="L1183" i="1" l="1"/>
  <c r="O1183" i="1" s="1"/>
  <c r="P1183" i="1" s="1"/>
  <c r="X1183" i="1" s="1"/>
  <c r="B1183" i="1" s="1"/>
  <c r="G1183" i="1"/>
  <c r="D1184" i="1"/>
  <c r="F1184" i="1" s="1"/>
  <c r="E1185" i="1"/>
  <c r="U1185" i="1"/>
  <c r="W1185" i="1" s="1"/>
  <c r="J1186" i="1"/>
  <c r="K1186" i="1" s="1"/>
  <c r="I1187" i="1"/>
  <c r="N1186" i="1"/>
  <c r="M1186" i="1"/>
  <c r="Q1239" i="1"/>
  <c r="H1239" i="1"/>
  <c r="A1240" i="1"/>
  <c r="R1238" i="1"/>
  <c r="S1238" i="1" s="1"/>
  <c r="C1239" i="1"/>
  <c r="Y1238" i="1"/>
  <c r="AA1239" i="1"/>
  <c r="T1270" i="1"/>
  <c r="G1184" i="1" l="1"/>
  <c r="L1184" i="1"/>
  <c r="O1184" i="1" s="1"/>
  <c r="P1184" i="1" s="1"/>
  <c r="X1184" i="1" s="1"/>
  <c r="B1184" i="1" s="1"/>
  <c r="E1186" i="1"/>
  <c r="U1186" i="1"/>
  <c r="W1186" i="1" s="1"/>
  <c r="N1187" i="1"/>
  <c r="J1187" i="1"/>
  <c r="K1187" i="1" s="1"/>
  <c r="M1187" i="1"/>
  <c r="I1188" i="1"/>
  <c r="D1185" i="1"/>
  <c r="F1185" i="1" s="1"/>
  <c r="C1240" i="1"/>
  <c r="Y1239" i="1"/>
  <c r="AA1240" i="1"/>
  <c r="R1239" i="1"/>
  <c r="S1239" i="1" s="1"/>
  <c r="T1271" i="1"/>
  <c r="Q1240" i="1"/>
  <c r="H1240" i="1"/>
  <c r="A1241" i="1"/>
  <c r="L1185" i="1" l="1"/>
  <c r="O1185" i="1" s="1"/>
  <c r="P1185" i="1" s="1"/>
  <c r="X1185" i="1" s="1"/>
  <c r="B1185" i="1" s="1"/>
  <c r="M1188" i="1"/>
  <c r="U1187" i="1"/>
  <c r="W1187" i="1" s="1"/>
  <c r="E1187" i="1"/>
  <c r="I1189" i="1"/>
  <c r="J1188" i="1"/>
  <c r="K1188" i="1" s="1"/>
  <c r="N1188" i="1"/>
  <c r="G1185" i="1"/>
  <c r="D1186" i="1"/>
  <c r="F1186" i="1" s="1"/>
  <c r="A1242" i="1"/>
  <c r="Q1241" i="1"/>
  <c r="H1241" i="1"/>
  <c r="Y1240" i="1"/>
  <c r="C1241" i="1"/>
  <c r="R1240" i="1"/>
  <c r="S1240" i="1" s="1"/>
  <c r="AA1241" i="1"/>
  <c r="T1272" i="1"/>
  <c r="E1188" i="1" l="1"/>
  <c r="U1188" i="1"/>
  <c r="W1188" i="1" s="1"/>
  <c r="J1189" i="1"/>
  <c r="K1189" i="1" s="1"/>
  <c r="I1190" i="1"/>
  <c r="N1189" i="1"/>
  <c r="M1189" i="1"/>
  <c r="D1187" i="1"/>
  <c r="F1187" i="1" s="1"/>
  <c r="G1186" i="1"/>
  <c r="L1186" i="1"/>
  <c r="O1186" i="1" s="1"/>
  <c r="P1186" i="1" s="1"/>
  <c r="X1186" i="1" s="1"/>
  <c r="B1186" i="1" s="1"/>
  <c r="T1273" i="1"/>
  <c r="AA1242" i="1"/>
  <c r="Y1241" i="1"/>
  <c r="C1242" i="1"/>
  <c r="R1241" i="1"/>
  <c r="S1241" i="1" s="1"/>
  <c r="H1242" i="1"/>
  <c r="Q1242" i="1"/>
  <c r="A1243" i="1"/>
  <c r="M1190" i="1" l="1"/>
  <c r="J1190" i="1"/>
  <c r="K1190" i="1" s="1"/>
  <c r="I1191" i="1"/>
  <c r="N1190" i="1"/>
  <c r="E1189" i="1"/>
  <c r="U1189" i="1"/>
  <c r="W1189" i="1" s="1"/>
  <c r="L1187" i="1"/>
  <c r="O1187" i="1" s="1"/>
  <c r="P1187" i="1" s="1"/>
  <c r="X1187" i="1" s="1"/>
  <c r="B1187" i="1" s="1"/>
  <c r="G1187" i="1"/>
  <c r="D1188" i="1"/>
  <c r="F1188" i="1" s="1"/>
  <c r="H1243" i="1"/>
  <c r="Q1243" i="1"/>
  <c r="A1244" i="1"/>
  <c r="T1274" i="1"/>
  <c r="Y1242" i="1"/>
  <c r="R1242" i="1"/>
  <c r="S1242" i="1" s="1"/>
  <c r="AA1243" i="1"/>
  <c r="C1243" i="1"/>
  <c r="G1188" i="1" l="1"/>
  <c r="D1189" i="1"/>
  <c r="F1189" i="1" s="1"/>
  <c r="L1188" i="1"/>
  <c r="O1188" i="1" s="1"/>
  <c r="P1188" i="1" s="1"/>
  <c r="M1191" i="1"/>
  <c r="J1191" i="1"/>
  <c r="K1191" i="1" s="1"/>
  <c r="I1192" i="1"/>
  <c r="N1191" i="1"/>
  <c r="E1190" i="1"/>
  <c r="U1190" i="1"/>
  <c r="W1190" i="1" s="1"/>
  <c r="C1244" i="1"/>
  <c r="Y1243" i="1"/>
  <c r="R1243" i="1"/>
  <c r="S1243" i="1" s="1"/>
  <c r="AA1244" i="1"/>
  <c r="T1275" i="1"/>
  <c r="Q1244" i="1"/>
  <c r="H1244" i="1"/>
  <c r="A1245" i="1"/>
  <c r="L1189" i="1" l="1"/>
  <c r="O1189" i="1" s="1"/>
  <c r="P1189" i="1" s="1"/>
  <c r="X1189" i="1" s="1"/>
  <c r="B1189" i="1" s="1"/>
  <c r="G1189" i="1"/>
  <c r="X1188" i="1"/>
  <c r="B1188" i="1" s="1"/>
  <c r="E1191" i="1"/>
  <c r="U1191" i="1"/>
  <c r="W1191" i="1" s="1"/>
  <c r="M1192" i="1"/>
  <c r="J1192" i="1"/>
  <c r="K1192" i="1" s="1"/>
  <c r="I1193" i="1"/>
  <c r="N1192" i="1"/>
  <c r="D1190" i="1"/>
  <c r="F1190" i="1" s="1"/>
  <c r="R1244" i="1"/>
  <c r="S1244" i="1" s="1"/>
  <c r="C1245" i="1"/>
  <c r="Y1244" i="1"/>
  <c r="AA1245" i="1"/>
  <c r="Q1245" i="1"/>
  <c r="H1245" i="1"/>
  <c r="A1246" i="1"/>
  <c r="T1276" i="1"/>
  <c r="L1190" i="1" l="1"/>
  <c r="O1190" i="1" s="1"/>
  <c r="P1190" i="1" s="1"/>
  <c r="X1190" i="1" s="1"/>
  <c r="B1190" i="1" s="1"/>
  <c r="U1192" i="1"/>
  <c r="W1192" i="1" s="1"/>
  <c r="E1192" i="1"/>
  <c r="M1193" i="1"/>
  <c r="D1191" i="1"/>
  <c r="F1191" i="1" s="1"/>
  <c r="G1190" i="1"/>
  <c r="J1193" i="1"/>
  <c r="K1193" i="1" s="1"/>
  <c r="N1193" i="1"/>
  <c r="I1194" i="1"/>
  <c r="Q1246" i="1"/>
  <c r="H1246" i="1"/>
  <c r="A1247" i="1"/>
  <c r="C1246" i="1"/>
  <c r="Y1245" i="1"/>
  <c r="AA1246" i="1"/>
  <c r="R1245" i="1"/>
  <c r="S1245" i="1" s="1"/>
  <c r="T1277" i="1"/>
  <c r="E1193" i="1" l="1"/>
  <c r="U1193" i="1"/>
  <c r="W1193" i="1" s="1"/>
  <c r="L1191" i="1"/>
  <c r="O1191" i="1" s="1"/>
  <c r="P1191" i="1" s="1"/>
  <c r="X1191" i="1" s="1"/>
  <c r="B1191" i="1" s="1"/>
  <c r="G1191" i="1"/>
  <c r="M1194" i="1"/>
  <c r="N1194" i="1"/>
  <c r="J1194" i="1"/>
  <c r="K1194" i="1" s="1"/>
  <c r="I1195" i="1"/>
  <c r="D1192" i="1"/>
  <c r="F1192" i="1" s="1"/>
  <c r="T1278" i="1"/>
  <c r="R1246" i="1"/>
  <c r="S1246" i="1" s="1"/>
  <c r="Y1246" i="1"/>
  <c r="AA1247" i="1"/>
  <c r="C1247" i="1"/>
  <c r="Q1247" i="1"/>
  <c r="H1247" i="1"/>
  <c r="A1248" i="1"/>
  <c r="G1192" i="1" l="1"/>
  <c r="L1192" i="1"/>
  <c r="O1192" i="1" s="1"/>
  <c r="P1192" i="1" s="1"/>
  <c r="X1192" i="1" s="1"/>
  <c r="B1192" i="1" s="1"/>
  <c r="M1195" i="1"/>
  <c r="J1195" i="1"/>
  <c r="K1195" i="1" s="1"/>
  <c r="I1196" i="1"/>
  <c r="N1195" i="1"/>
  <c r="E1194" i="1"/>
  <c r="U1194" i="1"/>
  <c r="W1194" i="1" s="1"/>
  <c r="D1193" i="1"/>
  <c r="F1193" i="1" s="1"/>
  <c r="T1279" i="1"/>
  <c r="AA1248" i="1"/>
  <c r="Y1247" i="1"/>
  <c r="C1248" i="1"/>
  <c r="R1247" i="1"/>
  <c r="S1247" i="1" s="1"/>
  <c r="H1248" i="1"/>
  <c r="Q1248" i="1"/>
  <c r="A1249" i="1"/>
  <c r="L1193" i="1" l="1"/>
  <c r="O1193" i="1" s="1"/>
  <c r="P1193" i="1" s="1"/>
  <c r="X1193" i="1" s="1"/>
  <c r="B1193" i="1" s="1"/>
  <c r="G1193" i="1"/>
  <c r="D1194" i="1"/>
  <c r="F1194" i="1" s="1"/>
  <c r="J1196" i="1"/>
  <c r="K1196" i="1" s="1"/>
  <c r="I1197" i="1"/>
  <c r="N1196" i="1"/>
  <c r="M1196" i="1"/>
  <c r="E1195" i="1"/>
  <c r="U1195" i="1"/>
  <c r="W1195" i="1" s="1"/>
  <c r="Y1248" i="1"/>
  <c r="R1248" i="1"/>
  <c r="S1248" i="1" s="1"/>
  <c r="AA1249" i="1"/>
  <c r="C1249" i="1"/>
  <c r="Q1249" i="1"/>
  <c r="H1249" i="1"/>
  <c r="A1250" i="1"/>
  <c r="T1280" i="1"/>
  <c r="G1194" i="1" l="1"/>
  <c r="L1194" i="1"/>
  <c r="O1194" i="1" s="1"/>
  <c r="P1194" i="1" s="1"/>
  <c r="X1194" i="1" s="1"/>
  <c r="B1194" i="1" s="1"/>
  <c r="M1197" i="1"/>
  <c r="D1195" i="1"/>
  <c r="F1195" i="1" s="1"/>
  <c r="J1197" i="1"/>
  <c r="K1197" i="1" s="1"/>
  <c r="I1198" i="1"/>
  <c r="N1197" i="1"/>
  <c r="E1196" i="1"/>
  <c r="U1196" i="1"/>
  <c r="W1196" i="1" s="1"/>
  <c r="Q1250" i="1"/>
  <c r="H1250" i="1"/>
  <c r="A1251" i="1"/>
  <c r="T1281" i="1"/>
  <c r="Y1249" i="1"/>
  <c r="AA1250" i="1"/>
  <c r="R1249" i="1"/>
  <c r="S1249" i="1" s="1"/>
  <c r="C1250" i="1"/>
  <c r="G1195" i="1" l="1"/>
  <c r="L1195" i="1"/>
  <c r="O1195" i="1" s="1"/>
  <c r="P1195" i="1" s="1"/>
  <c r="X1195" i="1" s="1"/>
  <c r="B1195" i="1" s="1"/>
  <c r="D1196" i="1"/>
  <c r="F1196" i="1" s="1"/>
  <c r="I1199" i="1"/>
  <c r="J1198" i="1"/>
  <c r="K1198" i="1" s="1"/>
  <c r="N1198" i="1"/>
  <c r="M1198" i="1"/>
  <c r="E1197" i="1"/>
  <c r="U1197" i="1"/>
  <c r="W1197" i="1" s="1"/>
  <c r="R1250" i="1"/>
  <c r="S1250" i="1" s="1"/>
  <c r="C1251" i="1"/>
  <c r="Y1250" i="1"/>
  <c r="AA1251" i="1"/>
  <c r="Q1251" i="1"/>
  <c r="A1252" i="1"/>
  <c r="H1251" i="1"/>
  <c r="T1282" i="1"/>
  <c r="G1196" i="1" l="1"/>
  <c r="L1196" i="1"/>
  <c r="O1196" i="1" s="1"/>
  <c r="P1196" i="1" s="1"/>
  <c r="X1196" i="1" s="1"/>
  <c r="B1196" i="1" s="1"/>
  <c r="D1197" i="1"/>
  <c r="F1197" i="1" s="1"/>
  <c r="E1198" i="1"/>
  <c r="U1198" i="1"/>
  <c r="W1198" i="1" s="1"/>
  <c r="J1199" i="1"/>
  <c r="K1199" i="1" s="1"/>
  <c r="I1200" i="1"/>
  <c r="T1283" i="1"/>
  <c r="H1252" i="1"/>
  <c r="Q1252" i="1"/>
  <c r="A1253" i="1"/>
  <c r="C1252" i="1"/>
  <c r="Y1251" i="1"/>
  <c r="R1251" i="1"/>
  <c r="S1251" i="1" s="1"/>
  <c r="AA1252" i="1"/>
  <c r="L1197" i="1" l="1"/>
  <c r="O1197" i="1" s="1"/>
  <c r="P1197" i="1" s="1"/>
  <c r="X1197" i="1" s="1"/>
  <c r="B1197" i="1" s="1"/>
  <c r="E1199" i="1"/>
  <c r="U1199" i="1"/>
  <c r="W1199" i="1" s="1"/>
  <c r="D1198" i="1"/>
  <c r="F1198" i="1" s="1"/>
  <c r="J1200" i="1"/>
  <c r="K1200" i="1" s="1"/>
  <c r="I1201" i="1"/>
  <c r="G1197" i="1"/>
  <c r="H1253" i="1"/>
  <c r="A1254" i="1"/>
  <c r="Q1253" i="1"/>
  <c r="Y1252" i="1"/>
  <c r="AA1253" i="1"/>
  <c r="R1252" i="1"/>
  <c r="S1252" i="1" s="1"/>
  <c r="C1253" i="1"/>
  <c r="T1284" i="1"/>
  <c r="L1198" i="1" l="1"/>
  <c r="O1198" i="1" s="1"/>
  <c r="P1198" i="1" s="1"/>
  <c r="G1198" i="1"/>
  <c r="J1201" i="1"/>
  <c r="K1201" i="1" s="1"/>
  <c r="I1202" i="1"/>
  <c r="E1200" i="1"/>
  <c r="U1200" i="1"/>
  <c r="W1200" i="1" s="1"/>
  <c r="D1199" i="1"/>
  <c r="F1199" i="1" s="1"/>
  <c r="Q1254" i="1"/>
  <c r="H1254" i="1"/>
  <c r="A1255" i="1"/>
  <c r="Y1253" i="1"/>
  <c r="R1253" i="1"/>
  <c r="S1253" i="1" s="1"/>
  <c r="C1254" i="1"/>
  <c r="AA1254" i="1"/>
  <c r="T1285" i="1"/>
  <c r="M1199" i="1" l="1"/>
  <c r="M1200" i="1" s="1"/>
  <c r="M1201" i="1" s="1"/>
  <c r="M1202" i="1" s="1"/>
  <c r="G1199" i="1"/>
  <c r="L1199" i="1"/>
  <c r="X1198" i="1"/>
  <c r="B1198" i="1" s="1"/>
  <c r="D1200" i="1"/>
  <c r="F1200" i="1" s="1"/>
  <c r="I1203" i="1"/>
  <c r="J1202" i="1"/>
  <c r="K1202" i="1" s="1"/>
  <c r="E1201" i="1"/>
  <c r="U1201" i="1"/>
  <c r="W1201" i="1" s="1"/>
  <c r="T1286" i="1"/>
  <c r="Y1254" i="1"/>
  <c r="AA1255" i="1"/>
  <c r="C1255" i="1"/>
  <c r="R1254" i="1"/>
  <c r="S1254" i="1" s="1"/>
  <c r="Q1255" i="1"/>
  <c r="H1255" i="1"/>
  <c r="A1256" i="1"/>
  <c r="N1199" i="1" l="1"/>
  <c r="N1200" i="1" s="1"/>
  <c r="N1201" i="1" s="1"/>
  <c r="N1202" i="1" s="1"/>
  <c r="N1203" i="1" s="1"/>
  <c r="L1200" i="1"/>
  <c r="G1200" i="1"/>
  <c r="D1201" i="1"/>
  <c r="F1201" i="1" s="1"/>
  <c r="E1202" i="1"/>
  <c r="U1202" i="1"/>
  <c r="W1202" i="1" s="1"/>
  <c r="M1203" i="1"/>
  <c r="I1204" i="1"/>
  <c r="J1203" i="1"/>
  <c r="K1203" i="1" s="1"/>
  <c r="T1287" i="1"/>
  <c r="Y1255" i="1"/>
  <c r="AA1256" i="1"/>
  <c r="R1255" i="1"/>
  <c r="S1255" i="1" s="1"/>
  <c r="C1256" i="1"/>
  <c r="H1256" i="1"/>
  <c r="Q1256" i="1"/>
  <c r="A1257" i="1"/>
  <c r="O1200" i="1" l="1"/>
  <c r="P1200" i="1" s="1"/>
  <c r="X1200" i="1" s="1"/>
  <c r="B1200" i="1" s="1"/>
  <c r="O1199" i="1"/>
  <c r="P1199" i="1" s="1"/>
  <c r="X1199" i="1" s="1"/>
  <c r="B1199" i="1" s="1"/>
  <c r="L1201" i="1"/>
  <c r="O1201" i="1" s="1"/>
  <c r="P1201" i="1" s="1"/>
  <c r="X1201" i="1" s="1"/>
  <c r="B1201" i="1" s="1"/>
  <c r="G1201" i="1"/>
  <c r="D1202" i="1"/>
  <c r="F1202" i="1" s="1"/>
  <c r="E1203" i="1"/>
  <c r="U1203" i="1"/>
  <c r="W1203" i="1" s="1"/>
  <c r="M1204" i="1"/>
  <c r="J1204" i="1"/>
  <c r="K1204" i="1" s="1"/>
  <c r="I1205" i="1"/>
  <c r="N1204" i="1"/>
  <c r="T1288" i="1"/>
  <c r="Q1257" i="1"/>
  <c r="H1257" i="1"/>
  <c r="A1258" i="1"/>
  <c r="R1256" i="1"/>
  <c r="S1256" i="1" s="1"/>
  <c r="C1257" i="1"/>
  <c r="Y1256" i="1"/>
  <c r="AA1257" i="1"/>
  <c r="G1202" i="1" l="1"/>
  <c r="L1202" i="1"/>
  <c r="O1202" i="1" s="1"/>
  <c r="P1202" i="1" s="1"/>
  <c r="X1202" i="1" s="1"/>
  <c r="B1202" i="1" s="1"/>
  <c r="J1205" i="1"/>
  <c r="K1205" i="1" s="1"/>
  <c r="M1205" i="1"/>
  <c r="I1206" i="1"/>
  <c r="N1205" i="1"/>
  <c r="D1203" i="1"/>
  <c r="F1203" i="1" s="1"/>
  <c r="E1204" i="1"/>
  <c r="U1204" i="1"/>
  <c r="W1204" i="1" s="1"/>
  <c r="AA1258" i="1"/>
  <c r="Y1257" i="1"/>
  <c r="R1257" i="1"/>
  <c r="S1257" i="1" s="1"/>
  <c r="C1258" i="1"/>
  <c r="H1258" i="1"/>
  <c r="A1259" i="1"/>
  <c r="Q1258" i="1"/>
  <c r="T1289" i="1"/>
  <c r="L1203" i="1" l="1"/>
  <c r="O1203" i="1" s="1"/>
  <c r="P1203" i="1" s="1"/>
  <c r="X1203" i="1" s="1"/>
  <c r="B1203" i="1" s="1"/>
  <c r="G1203" i="1"/>
  <c r="D1204" i="1"/>
  <c r="F1204" i="1" s="1"/>
  <c r="N1206" i="1"/>
  <c r="M1206" i="1"/>
  <c r="I1207" i="1"/>
  <c r="J1206" i="1"/>
  <c r="K1206" i="1" s="1"/>
  <c r="E1205" i="1"/>
  <c r="U1205" i="1"/>
  <c r="W1205" i="1" s="1"/>
  <c r="T1290" i="1"/>
  <c r="A1260" i="1"/>
  <c r="H1259" i="1"/>
  <c r="Q1259" i="1"/>
  <c r="R1258" i="1"/>
  <c r="S1258" i="1" s="1"/>
  <c r="C1259" i="1"/>
  <c r="Y1258" i="1"/>
  <c r="AA1259" i="1"/>
  <c r="L1204" i="1" l="1"/>
  <c r="O1204" i="1" s="1"/>
  <c r="P1204" i="1" s="1"/>
  <c r="X1204" i="1" s="1"/>
  <c r="B1204" i="1" s="1"/>
  <c r="G1204" i="1"/>
  <c r="D1205" i="1"/>
  <c r="F1205" i="1" s="1"/>
  <c r="J1207" i="1"/>
  <c r="K1207" i="1" s="1"/>
  <c r="I1208" i="1"/>
  <c r="N1207" i="1"/>
  <c r="M1207" i="1"/>
  <c r="E1206" i="1"/>
  <c r="U1206" i="1"/>
  <c r="W1206" i="1" s="1"/>
  <c r="A1261" i="1"/>
  <c r="Q1260" i="1"/>
  <c r="H1260" i="1"/>
  <c r="T1291" i="1"/>
  <c r="AA1260" i="1"/>
  <c r="Y1259" i="1"/>
  <c r="C1260" i="1"/>
  <c r="R1259" i="1"/>
  <c r="S1259" i="1" s="1"/>
  <c r="L1205" i="1" l="1"/>
  <c r="O1205" i="1" s="1"/>
  <c r="P1205" i="1" s="1"/>
  <c r="X1205" i="1" s="1"/>
  <c r="B1205" i="1" s="1"/>
  <c r="G1205" i="1"/>
  <c r="D1206" i="1"/>
  <c r="F1206" i="1" s="1"/>
  <c r="M1208" i="1"/>
  <c r="N1208" i="1"/>
  <c r="I1209" i="1"/>
  <c r="J1208" i="1"/>
  <c r="K1208" i="1" s="1"/>
  <c r="U1207" i="1"/>
  <c r="W1207" i="1" s="1"/>
  <c r="E1207" i="1"/>
  <c r="C1261" i="1"/>
  <c r="Y1260" i="1"/>
  <c r="R1260" i="1"/>
  <c r="S1260" i="1" s="1"/>
  <c r="AA1261" i="1"/>
  <c r="T1292" i="1"/>
  <c r="Q1261" i="1"/>
  <c r="H1261" i="1"/>
  <c r="A1262" i="1"/>
  <c r="G1206" i="1" l="1"/>
  <c r="M1209" i="1"/>
  <c r="N1209" i="1"/>
  <c r="I1210" i="1"/>
  <c r="J1209" i="1"/>
  <c r="K1209" i="1" s="1"/>
  <c r="E1208" i="1"/>
  <c r="U1208" i="1"/>
  <c r="W1208" i="1" s="1"/>
  <c r="D1207" i="1"/>
  <c r="F1207" i="1" s="1"/>
  <c r="L1206" i="1"/>
  <c r="O1206" i="1" s="1"/>
  <c r="P1206" i="1" s="1"/>
  <c r="A1263" i="1"/>
  <c r="Q1262" i="1"/>
  <c r="H1262" i="1"/>
  <c r="T1293" i="1"/>
  <c r="Y1261" i="1"/>
  <c r="R1261" i="1"/>
  <c r="S1261" i="1" s="1"/>
  <c r="C1262" i="1"/>
  <c r="AA1262" i="1"/>
  <c r="L1207" i="1" l="1"/>
  <c r="O1207" i="1" s="1"/>
  <c r="P1207" i="1" s="1"/>
  <c r="X1207" i="1" s="1"/>
  <c r="B1207" i="1" s="1"/>
  <c r="D1208" i="1"/>
  <c r="F1208" i="1" s="1"/>
  <c r="E1209" i="1"/>
  <c r="U1209" i="1"/>
  <c r="W1209" i="1" s="1"/>
  <c r="M1210" i="1"/>
  <c r="J1210" i="1"/>
  <c r="K1210" i="1" s="1"/>
  <c r="I1211" i="1"/>
  <c r="N1210" i="1"/>
  <c r="X1206" i="1"/>
  <c r="B1206" i="1" s="1"/>
  <c r="G1207" i="1"/>
  <c r="T1294" i="1"/>
  <c r="Q1263" i="1"/>
  <c r="A1264" i="1"/>
  <c r="H1263" i="1"/>
  <c r="C1263" i="1"/>
  <c r="Y1262" i="1"/>
  <c r="R1262" i="1"/>
  <c r="S1262" i="1" s="1"/>
  <c r="AA1263" i="1"/>
  <c r="G1208" i="1" l="1"/>
  <c r="M1211" i="1"/>
  <c r="J1211" i="1"/>
  <c r="K1211" i="1" s="1"/>
  <c r="I1212" i="1"/>
  <c r="N1211" i="1"/>
  <c r="D1209" i="1"/>
  <c r="F1209" i="1" s="1"/>
  <c r="U1210" i="1"/>
  <c r="W1210" i="1" s="1"/>
  <c r="E1210" i="1"/>
  <c r="L1208" i="1"/>
  <c r="O1208" i="1" s="1"/>
  <c r="P1208" i="1" s="1"/>
  <c r="X1208" i="1" s="1"/>
  <c r="B1208" i="1" s="1"/>
  <c r="Y1263" i="1"/>
  <c r="R1263" i="1"/>
  <c r="S1263" i="1" s="1"/>
  <c r="AA1264" i="1"/>
  <c r="C1264" i="1"/>
  <c r="Q1264" i="1"/>
  <c r="H1264" i="1"/>
  <c r="A1265" i="1"/>
  <c r="T1295" i="1"/>
  <c r="L1209" i="1" l="1"/>
  <c r="O1209" i="1" s="1"/>
  <c r="P1209" i="1" s="1"/>
  <c r="X1209" i="1" s="1"/>
  <c r="B1209" i="1" s="1"/>
  <c r="G1209" i="1"/>
  <c r="J1212" i="1"/>
  <c r="K1212" i="1" s="1"/>
  <c r="M1212" i="1"/>
  <c r="I1213" i="1"/>
  <c r="N1212" i="1"/>
  <c r="E1211" i="1"/>
  <c r="U1211" i="1"/>
  <c r="W1211" i="1" s="1"/>
  <c r="D1210" i="1"/>
  <c r="F1210" i="1" s="1"/>
  <c r="Q1265" i="1"/>
  <c r="H1265" i="1"/>
  <c r="A1266" i="1"/>
  <c r="T1296" i="1"/>
  <c r="R1264" i="1"/>
  <c r="S1264" i="1" s="1"/>
  <c r="AA1265" i="1"/>
  <c r="C1265" i="1"/>
  <c r="Y1264" i="1"/>
  <c r="L1210" i="1" l="1"/>
  <c r="O1210" i="1" s="1"/>
  <c r="P1210" i="1" s="1"/>
  <c r="X1210" i="1" s="1"/>
  <c r="B1210" i="1" s="1"/>
  <c r="G1210" i="1"/>
  <c r="D1211" i="1"/>
  <c r="F1211" i="1" s="1"/>
  <c r="J1213" i="1"/>
  <c r="K1213" i="1" s="1"/>
  <c r="I1214" i="1"/>
  <c r="N1213" i="1"/>
  <c r="M1213" i="1"/>
  <c r="E1212" i="1"/>
  <c r="U1212" i="1"/>
  <c r="W1212" i="1" s="1"/>
  <c r="Y1265" i="1"/>
  <c r="R1265" i="1"/>
  <c r="S1265" i="1" s="1"/>
  <c r="C1266" i="1"/>
  <c r="AA1266" i="1"/>
  <c r="T1297" i="1"/>
  <c r="Q1266" i="1"/>
  <c r="H1266" i="1"/>
  <c r="A1267" i="1"/>
  <c r="G1211" i="1" l="1"/>
  <c r="L1211" i="1"/>
  <c r="O1211" i="1" s="1"/>
  <c r="P1211" i="1" s="1"/>
  <c r="X1211" i="1" s="1"/>
  <c r="B1211" i="1" s="1"/>
  <c r="D1212" i="1"/>
  <c r="F1212" i="1" s="1"/>
  <c r="M1214" i="1"/>
  <c r="J1214" i="1"/>
  <c r="K1214" i="1" s="1"/>
  <c r="I1215" i="1"/>
  <c r="N1214" i="1"/>
  <c r="E1213" i="1"/>
  <c r="U1213" i="1"/>
  <c r="W1213" i="1" s="1"/>
  <c r="R1266" i="1"/>
  <c r="S1266" i="1" s="1"/>
  <c r="AA1267" i="1"/>
  <c r="C1267" i="1"/>
  <c r="Y1266" i="1"/>
  <c r="T1298" i="1"/>
  <c r="Q1267" i="1"/>
  <c r="H1267" i="1"/>
  <c r="A1268" i="1"/>
  <c r="L1212" i="1" l="1"/>
  <c r="O1212" i="1" s="1"/>
  <c r="P1212" i="1" s="1"/>
  <c r="X1212" i="1" s="1"/>
  <c r="B1212" i="1" s="1"/>
  <c r="G1212" i="1"/>
  <c r="D1213" i="1"/>
  <c r="F1213" i="1" s="1"/>
  <c r="M1215" i="1"/>
  <c r="J1215" i="1"/>
  <c r="K1215" i="1" s="1"/>
  <c r="I1216" i="1"/>
  <c r="N1215" i="1"/>
  <c r="U1214" i="1"/>
  <c r="W1214" i="1" s="1"/>
  <c r="E1214" i="1"/>
  <c r="C1268" i="1"/>
  <c r="Y1267" i="1"/>
  <c r="R1267" i="1"/>
  <c r="S1267" i="1" s="1"/>
  <c r="AA1268" i="1"/>
  <c r="H1268" i="1"/>
  <c r="A1269" i="1"/>
  <c r="Q1268" i="1"/>
  <c r="T1299" i="1"/>
  <c r="G1213" i="1" l="1"/>
  <c r="L1213" i="1"/>
  <c r="O1213" i="1" s="1"/>
  <c r="P1213" i="1" s="1"/>
  <c r="X1213" i="1" s="1"/>
  <c r="B1213" i="1" s="1"/>
  <c r="E1215" i="1"/>
  <c r="U1215" i="1"/>
  <c r="W1215" i="1" s="1"/>
  <c r="J1216" i="1"/>
  <c r="K1216" i="1" s="1"/>
  <c r="M1216" i="1"/>
  <c r="I1217" i="1"/>
  <c r="N1216" i="1"/>
  <c r="D1214" i="1"/>
  <c r="F1214" i="1" s="1"/>
  <c r="C1269" i="1"/>
  <c r="Y1268" i="1"/>
  <c r="R1268" i="1"/>
  <c r="S1268" i="1" s="1"/>
  <c r="AA1269" i="1"/>
  <c r="H1269" i="1"/>
  <c r="A1270" i="1"/>
  <c r="Q1269" i="1"/>
  <c r="T1300" i="1"/>
  <c r="G1214" i="1" l="1"/>
  <c r="J1217" i="1"/>
  <c r="K1217" i="1" s="1"/>
  <c r="N1217" i="1"/>
  <c r="I1218" i="1"/>
  <c r="M1217" i="1"/>
  <c r="U1216" i="1"/>
  <c r="W1216" i="1" s="1"/>
  <c r="E1216" i="1"/>
  <c r="L1214" i="1"/>
  <c r="O1214" i="1" s="1"/>
  <c r="P1214" i="1" s="1"/>
  <c r="X1214" i="1" s="1"/>
  <c r="B1214" i="1" s="1"/>
  <c r="D1215" i="1"/>
  <c r="F1215" i="1" s="1"/>
  <c r="T1301" i="1"/>
  <c r="H1270" i="1"/>
  <c r="A1271" i="1"/>
  <c r="Q1270" i="1"/>
  <c r="AA1270" i="1"/>
  <c r="Y1269" i="1"/>
  <c r="R1269" i="1"/>
  <c r="S1269" i="1" s="1"/>
  <c r="C1270" i="1"/>
  <c r="L1215" i="1" l="1"/>
  <c r="O1215" i="1" s="1"/>
  <c r="P1215" i="1" s="1"/>
  <c r="X1215" i="1" s="1"/>
  <c r="G1215" i="1"/>
  <c r="D1216" i="1"/>
  <c r="F1216" i="1" s="1"/>
  <c r="N1218" i="1"/>
  <c r="M1218" i="1"/>
  <c r="J1218" i="1"/>
  <c r="K1218" i="1" s="1"/>
  <c r="I1219" i="1"/>
  <c r="E1217" i="1"/>
  <c r="U1217" i="1"/>
  <c r="W1217" i="1" s="1"/>
  <c r="AA1271" i="1"/>
  <c r="Y1270" i="1"/>
  <c r="C1271" i="1"/>
  <c r="R1270" i="1"/>
  <c r="S1270" i="1" s="1"/>
  <c r="T1302" i="1"/>
  <c r="A1272" i="1"/>
  <c r="H1271" i="1"/>
  <c r="Q1271" i="1"/>
  <c r="G1216" i="1" l="1"/>
  <c r="B1215" i="1"/>
  <c r="L1216" i="1"/>
  <c r="O1216" i="1" s="1"/>
  <c r="P1216" i="1" s="1"/>
  <c r="X1216" i="1" s="1"/>
  <c r="B1216" i="1" s="1"/>
  <c r="D1217" i="1"/>
  <c r="F1217" i="1" s="1"/>
  <c r="E1218" i="1"/>
  <c r="U1218" i="1"/>
  <c r="W1218" i="1" s="1"/>
  <c r="I1220" i="1"/>
  <c r="J1219" i="1"/>
  <c r="K1219" i="1" s="1"/>
  <c r="N1219" i="1"/>
  <c r="M1219" i="1"/>
  <c r="Q1272" i="1"/>
  <c r="H1272" i="1"/>
  <c r="A1273" i="1"/>
  <c r="T1303" i="1"/>
  <c r="AA1272" i="1"/>
  <c r="Y1271" i="1"/>
  <c r="C1272" i="1"/>
  <c r="R1271" i="1"/>
  <c r="S1271" i="1" s="1"/>
  <c r="G1217" i="1" l="1"/>
  <c r="L1217" i="1"/>
  <c r="O1217" i="1" s="1"/>
  <c r="P1217" i="1" s="1"/>
  <c r="X1217" i="1" s="1"/>
  <c r="B1217" i="1" s="1"/>
  <c r="E1219" i="1"/>
  <c r="U1219" i="1"/>
  <c r="W1219" i="1" s="1"/>
  <c r="D1218" i="1"/>
  <c r="F1218" i="1" s="1"/>
  <c r="J1220" i="1"/>
  <c r="K1220" i="1" s="1"/>
  <c r="I1221" i="1"/>
  <c r="M1220" i="1"/>
  <c r="N1220" i="1"/>
  <c r="Q1273" i="1"/>
  <c r="H1273" i="1"/>
  <c r="A1274" i="1"/>
  <c r="T1304" i="1"/>
  <c r="R1272" i="1"/>
  <c r="S1272" i="1" s="1"/>
  <c r="AA1273" i="1"/>
  <c r="C1273" i="1"/>
  <c r="Y1272" i="1"/>
  <c r="M1221" i="1" l="1"/>
  <c r="G1218" i="1"/>
  <c r="L1218" i="1"/>
  <c r="O1218" i="1" s="1"/>
  <c r="P1218" i="1" s="1"/>
  <c r="X1218" i="1" s="1"/>
  <c r="B1218" i="1" s="1"/>
  <c r="I1222" i="1"/>
  <c r="N1221" i="1"/>
  <c r="J1221" i="1"/>
  <c r="K1221" i="1" s="1"/>
  <c r="E1220" i="1"/>
  <c r="U1220" i="1"/>
  <c r="W1220" i="1" s="1"/>
  <c r="D1219" i="1"/>
  <c r="F1219" i="1" s="1"/>
  <c r="Y1273" i="1"/>
  <c r="R1273" i="1"/>
  <c r="S1273" i="1" s="1"/>
  <c r="C1274" i="1"/>
  <c r="AA1274" i="1"/>
  <c r="H1274" i="1"/>
  <c r="A1275" i="1"/>
  <c r="Q1274" i="1"/>
  <c r="T1305" i="1"/>
  <c r="G1219" i="1" l="1"/>
  <c r="L1219" i="1"/>
  <c r="O1219" i="1" s="1"/>
  <c r="P1219" i="1" s="1"/>
  <c r="X1219" i="1" s="1"/>
  <c r="B1219" i="1" s="1"/>
  <c r="D1220" i="1"/>
  <c r="F1220" i="1" s="1"/>
  <c r="E1221" i="1"/>
  <c r="U1221" i="1"/>
  <c r="W1221" i="1" s="1"/>
  <c r="M1222" i="1"/>
  <c r="J1222" i="1"/>
  <c r="K1222" i="1" s="1"/>
  <c r="N1222" i="1"/>
  <c r="I1223" i="1"/>
  <c r="A1276" i="1"/>
  <c r="Q1275" i="1"/>
  <c r="H1275" i="1"/>
  <c r="T1306" i="1"/>
  <c r="R1274" i="1"/>
  <c r="S1274" i="1" s="1"/>
  <c r="AA1275" i="1"/>
  <c r="Y1274" i="1"/>
  <c r="C1275" i="1"/>
  <c r="L1220" i="1" l="1"/>
  <c r="O1220" i="1" s="1"/>
  <c r="P1220" i="1" s="1"/>
  <c r="X1220" i="1" s="1"/>
  <c r="B1220" i="1" s="1"/>
  <c r="G1220" i="1"/>
  <c r="D1221" i="1"/>
  <c r="F1221" i="1" s="1"/>
  <c r="E1222" i="1"/>
  <c r="U1222" i="1"/>
  <c r="W1222" i="1" s="1"/>
  <c r="M1223" i="1"/>
  <c r="J1223" i="1"/>
  <c r="K1223" i="1" s="1"/>
  <c r="I1224" i="1"/>
  <c r="N1223" i="1"/>
  <c r="T1307" i="1"/>
  <c r="AA1276" i="1"/>
  <c r="Y1275" i="1"/>
  <c r="C1276" i="1"/>
  <c r="R1275" i="1"/>
  <c r="S1275" i="1" s="1"/>
  <c r="Q1276" i="1"/>
  <c r="H1276" i="1"/>
  <c r="A1277" i="1"/>
  <c r="G1221" i="1" l="1"/>
  <c r="L1221" i="1"/>
  <c r="O1221" i="1" s="1"/>
  <c r="P1221" i="1" s="1"/>
  <c r="X1221" i="1" s="1"/>
  <c r="B1221" i="1" s="1"/>
  <c r="D1222" i="1"/>
  <c r="F1222" i="1" s="1"/>
  <c r="M1224" i="1"/>
  <c r="I1225" i="1"/>
  <c r="N1224" i="1"/>
  <c r="J1224" i="1"/>
  <c r="K1224" i="1" s="1"/>
  <c r="E1223" i="1"/>
  <c r="U1223" i="1"/>
  <c r="W1223" i="1" s="1"/>
  <c r="Y1276" i="1"/>
  <c r="AA1277" i="1"/>
  <c r="R1276" i="1"/>
  <c r="S1276" i="1" s="1"/>
  <c r="C1277" i="1"/>
  <c r="A1278" i="1"/>
  <c r="Q1277" i="1"/>
  <c r="H1277" i="1"/>
  <c r="T1308" i="1"/>
  <c r="G1222" i="1" l="1"/>
  <c r="L1222" i="1"/>
  <c r="O1222" i="1" s="1"/>
  <c r="P1222" i="1" s="1"/>
  <c r="X1222" i="1" s="1"/>
  <c r="B1222" i="1" s="1"/>
  <c r="E1224" i="1"/>
  <c r="U1224" i="1"/>
  <c r="W1224" i="1" s="1"/>
  <c r="I1226" i="1"/>
  <c r="J1225" i="1"/>
  <c r="K1225" i="1" s="1"/>
  <c r="M1225" i="1"/>
  <c r="N1225" i="1"/>
  <c r="D1223" i="1"/>
  <c r="F1223" i="1" s="1"/>
  <c r="T1309" i="1"/>
  <c r="A1279" i="1"/>
  <c r="Q1278" i="1"/>
  <c r="H1278" i="1"/>
  <c r="AA1278" i="1"/>
  <c r="Y1277" i="1"/>
  <c r="C1278" i="1"/>
  <c r="R1277" i="1"/>
  <c r="S1277" i="1" s="1"/>
  <c r="M1226" i="1" l="1"/>
  <c r="U1225" i="1"/>
  <c r="W1225" i="1" s="1"/>
  <c r="E1225" i="1"/>
  <c r="J1226" i="1"/>
  <c r="K1226" i="1" s="1"/>
  <c r="I1227" i="1"/>
  <c r="N1226" i="1"/>
  <c r="G1223" i="1"/>
  <c r="L1223" i="1"/>
  <c r="O1223" i="1" s="1"/>
  <c r="P1223" i="1" s="1"/>
  <c r="D1224" i="1"/>
  <c r="F1224" i="1" s="1"/>
  <c r="Y1278" i="1"/>
  <c r="C1279" i="1"/>
  <c r="AA1279" i="1"/>
  <c r="R1278" i="1"/>
  <c r="S1278" i="1" s="1"/>
  <c r="A1280" i="1"/>
  <c r="Q1279" i="1"/>
  <c r="H1279" i="1"/>
  <c r="T1310" i="1"/>
  <c r="X1223" i="1" l="1"/>
  <c r="B1223" i="1" s="1"/>
  <c r="M1227" i="1"/>
  <c r="J1227" i="1"/>
  <c r="K1227" i="1" s="1"/>
  <c r="I1228" i="1"/>
  <c r="N1227" i="1"/>
  <c r="E1226" i="1"/>
  <c r="U1226" i="1"/>
  <c r="W1226" i="1" s="1"/>
  <c r="G1224" i="1"/>
  <c r="D1225" i="1"/>
  <c r="F1225" i="1" s="1"/>
  <c r="L1224" i="1"/>
  <c r="O1224" i="1" s="1"/>
  <c r="P1224" i="1" s="1"/>
  <c r="X1224" i="1" s="1"/>
  <c r="B1224" i="1" s="1"/>
  <c r="C1280" i="1"/>
  <c r="Y1279" i="1"/>
  <c r="AA1280" i="1"/>
  <c r="R1279" i="1"/>
  <c r="S1279" i="1" s="1"/>
  <c r="A1281" i="1"/>
  <c r="Q1280" i="1"/>
  <c r="H1280" i="1"/>
  <c r="T1311" i="1"/>
  <c r="G1225" i="1" l="1"/>
  <c r="L1225" i="1"/>
  <c r="O1225" i="1" s="1"/>
  <c r="P1225" i="1" s="1"/>
  <c r="X1225" i="1" s="1"/>
  <c r="B1225" i="1" s="1"/>
  <c r="D1226" i="1"/>
  <c r="F1226" i="1" s="1"/>
  <c r="J1228" i="1"/>
  <c r="K1228" i="1" s="1"/>
  <c r="I1229" i="1"/>
  <c r="N1228" i="1"/>
  <c r="E1227" i="1"/>
  <c r="U1227" i="1"/>
  <c r="W1227" i="1" s="1"/>
  <c r="M1228" i="1"/>
  <c r="Q1281" i="1"/>
  <c r="A1282" i="1"/>
  <c r="H1281" i="1"/>
  <c r="T1312" i="1"/>
  <c r="R1280" i="1"/>
  <c r="S1280" i="1" s="1"/>
  <c r="C1281" i="1"/>
  <c r="Y1280" i="1"/>
  <c r="AA1281" i="1"/>
  <c r="G1226" i="1" l="1"/>
  <c r="L1226" i="1"/>
  <c r="O1226" i="1" s="1"/>
  <c r="P1226" i="1" s="1"/>
  <c r="X1226" i="1" s="1"/>
  <c r="B1226" i="1" s="1"/>
  <c r="M1229" i="1"/>
  <c r="J1229" i="1"/>
  <c r="K1229" i="1" s="1"/>
  <c r="I1230" i="1"/>
  <c r="N1229" i="1"/>
  <c r="E1228" i="1"/>
  <c r="U1228" i="1"/>
  <c r="W1228" i="1" s="1"/>
  <c r="D1227" i="1"/>
  <c r="F1227" i="1" s="1"/>
  <c r="Y1281" i="1"/>
  <c r="AA1282" i="1"/>
  <c r="R1281" i="1"/>
  <c r="S1281" i="1" s="1"/>
  <c r="C1282" i="1"/>
  <c r="T1313" i="1"/>
  <c r="A1283" i="1"/>
  <c r="Q1282" i="1"/>
  <c r="H1282" i="1"/>
  <c r="G1227" i="1" l="1"/>
  <c r="D1228" i="1"/>
  <c r="F1228" i="1" s="1"/>
  <c r="M1230" i="1"/>
  <c r="J1230" i="1"/>
  <c r="K1230" i="1" s="1"/>
  <c r="I1231" i="1"/>
  <c r="N1230" i="1"/>
  <c r="U1229" i="1"/>
  <c r="W1229" i="1" s="1"/>
  <c r="E1229" i="1"/>
  <c r="L1227" i="1"/>
  <c r="O1227" i="1" s="1"/>
  <c r="P1227" i="1" s="1"/>
  <c r="X1227" i="1" s="1"/>
  <c r="B1227" i="1" s="1"/>
  <c r="Q1283" i="1"/>
  <c r="A1284" i="1"/>
  <c r="H1283" i="1"/>
  <c r="Y1282" i="1"/>
  <c r="R1282" i="1"/>
  <c r="S1282" i="1" s="1"/>
  <c r="AA1283" i="1"/>
  <c r="C1283" i="1"/>
  <c r="T1314" i="1"/>
  <c r="G1228" i="1" l="1"/>
  <c r="L1228" i="1"/>
  <c r="O1228" i="1" s="1"/>
  <c r="P1228" i="1" s="1"/>
  <c r="X1228" i="1" s="1"/>
  <c r="B1228" i="1" s="1"/>
  <c r="E1230" i="1"/>
  <c r="U1230" i="1"/>
  <c r="W1230" i="1" s="1"/>
  <c r="M1231" i="1"/>
  <c r="J1231" i="1"/>
  <c r="K1231" i="1" s="1"/>
  <c r="N1231" i="1"/>
  <c r="I1232" i="1"/>
  <c r="D1229" i="1"/>
  <c r="F1229" i="1" s="1"/>
  <c r="H1284" i="1"/>
  <c r="Q1284" i="1"/>
  <c r="A1285" i="1"/>
  <c r="T1315" i="1"/>
  <c r="AA1284" i="1"/>
  <c r="Y1283" i="1"/>
  <c r="C1284" i="1"/>
  <c r="R1283" i="1"/>
  <c r="S1283" i="1" s="1"/>
  <c r="G1229" i="1" l="1"/>
  <c r="E1231" i="1"/>
  <c r="U1231" i="1"/>
  <c r="W1231" i="1" s="1"/>
  <c r="I1233" i="1"/>
  <c r="J1232" i="1"/>
  <c r="K1232" i="1" s="1"/>
  <c r="L1229" i="1"/>
  <c r="O1229" i="1" s="1"/>
  <c r="P1229" i="1" s="1"/>
  <c r="D1230" i="1"/>
  <c r="F1230" i="1" s="1"/>
  <c r="R1284" i="1"/>
  <c r="S1284" i="1" s="1"/>
  <c r="AA1285" i="1"/>
  <c r="C1285" i="1"/>
  <c r="Y1284" i="1"/>
  <c r="T1316" i="1"/>
  <c r="H1285" i="1"/>
  <c r="A1286" i="1"/>
  <c r="Q1285" i="1"/>
  <c r="L1230" i="1" l="1"/>
  <c r="O1230" i="1" s="1"/>
  <c r="P1230" i="1" s="1"/>
  <c r="X1230" i="1" s="1"/>
  <c r="B1230" i="1" s="1"/>
  <c r="G1230" i="1"/>
  <c r="X1229" i="1"/>
  <c r="B1229" i="1" s="1"/>
  <c r="E1232" i="1"/>
  <c r="U1232" i="1"/>
  <c r="W1232" i="1" s="1"/>
  <c r="J1233" i="1"/>
  <c r="K1233" i="1" s="1"/>
  <c r="I1234" i="1"/>
  <c r="D1231" i="1"/>
  <c r="F1231" i="1" s="1"/>
  <c r="T1317" i="1"/>
  <c r="A1287" i="1"/>
  <c r="Q1286" i="1"/>
  <c r="H1286" i="1"/>
  <c r="C1286" i="1"/>
  <c r="Y1285" i="1"/>
  <c r="AA1286" i="1"/>
  <c r="R1285" i="1"/>
  <c r="S1285" i="1" s="1"/>
  <c r="G1231" i="1" l="1"/>
  <c r="U1233" i="1"/>
  <c r="W1233" i="1" s="1"/>
  <c r="E1233" i="1"/>
  <c r="D1232" i="1"/>
  <c r="F1232" i="1" s="1"/>
  <c r="J1234" i="1"/>
  <c r="K1234" i="1" s="1"/>
  <c r="I1235" i="1"/>
  <c r="L1231" i="1"/>
  <c r="R1286" i="1"/>
  <c r="S1286" i="1" s="1"/>
  <c r="AA1287" i="1"/>
  <c r="Y1286" i="1"/>
  <c r="C1287" i="1"/>
  <c r="T1318" i="1"/>
  <c r="Q1287" i="1"/>
  <c r="A1288" i="1"/>
  <c r="H1287" i="1"/>
  <c r="G1232" i="1" l="1"/>
  <c r="L1232" i="1"/>
  <c r="I1236" i="1"/>
  <c r="J1235" i="1"/>
  <c r="K1235" i="1" s="1"/>
  <c r="E1234" i="1"/>
  <c r="U1234" i="1"/>
  <c r="W1234" i="1" s="1"/>
  <c r="D1233" i="1"/>
  <c r="F1233" i="1" s="1"/>
  <c r="O1231" i="1"/>
  <c r="P1231" i="1" s="1"/>
  <c r="X1231" i="1" s="1"/>
  <c r="B1231" i="1" s="1"/>
  <c r="M1232" i="1"/>
  <c r="H1288" i="1"/>
  <c r="A1289" i="1"/>
  <c r="Q1288" i="1"/>
  <c r="T1319" i="1"/>
  <c r="C1288" i="1"/>
  <c r="Y1287" i="1"/>
  <c r="R1287" i="1"/>
  <c r="S1287" i="1" s="1"/>
  <c r="AA1288" i="1"/>
  <c r="L1233" i="1" l="1"/>
  <c r="G1233" i="1"/>
  <c r="D1234" i="1"/>
  <c r="F1234" i="1" s="1"/>
  <c r="E1235" i="1"/>
  <c r="U1235" i="1"/>
  <c r="W1235" i="1" s="1"/>
  <c r="M1233" i="1"/>
  <c r="M1234" i="1" s="1"/>
  <c r="M1235" i="1" s="1"/>
  <c r="M1236" i="1" s="1"/>
  <c r="N1232" i="1"/>
  <c r="J1236" i="1"/>
  <c r="K1236" i="1" s="1"/>
  <c r="I1237" i="1"/>
  <c r="Q1289" i="1"/>
  <c r="H1289" i="1"/>
  <c r="A1290" i="1"/>
  <c r="T1320" i="1"/>
  <c r="Y1288" i="1"/>
  <c r="C1289" i="1"/>
  <c r="R1288" i="1"/>
  <c r="S1288" i="1" s="1"/>
  <c r="AA1289" i="1"/>
  <c r="L1234" i="1" l="1"/>
  <c r="G1234" i="1"/>
  <c r="N1233" i="1"/>
  <c r="O1232" i="1"/>
  <c r="P1232" i="1" s="1"/>
  <c r="X1232" i="1" s="1"/>
  <c r="B1232" i="1" s="1"/>
  <c r="D1235" i="1"/>
  <c r="F1235" i="1" s="1"/>
  <c r="J1237" i="1"/>
  <c r="K1237" i="1" s="1"/>
  <c r="I1238" i="1"/>
  <c r="M1237" i="1"/>
  <c r="E1236" i="1"/>
  <c r="U1236" i="1"/>
  <c r="W1236" i="1" s="1"/>
  <c r="Y1289" i="1"/>
  <c r="C1290" i="1"/>
  <c r="R1289" i="1"/>
  <c r="S1289" i="1" s="1"/>
  <c r="AA1290" i="1"/>
  <c r="T1321" i="1"/>
  <c r="Q1290" i="1"/>
  <c r="H1290" i="1"/>
  <c r="A1291" i="1"/>
  <c r="G1235" i="1" l="1"/>
  <c r="L1235" i="1"/>
  <c r="I1239" i="1"/>
  <c r="J1238" i="1"/>
  <c r="K1238" i="1" s="1"/>
  <c r="E1237" i="1"/>
  <c r="U1237" i="1"/>
  <c r="W1237" i="1" s="1"/>
  <c r="D1236" i="1"/>
  <c r="F1236" i="1" s="1"/>
  <c r="M1238" i="1"/>
  <c r="N1234" i="1"/>
  <c r="O1233" i="1"/>
  <c r="P1233" i="1" s="1"/>
  <c r="X1233" i="1" s="1"/>
  <c r="B1233" i="1" s="1"/>
  <c r="Y1290" i="1"/>
  <c r="C1291" i="1"/>
  <c r="R1290" i="1"/>
  <c r="S1290" i="1" s="1"/>
  <c r="AA1291" i="1"/>
  <c r="Q1291" i="1"/>
  <c r="A1292" i="1"/>
  <c r="H1291" i="1"/>
  <c r="T1322" i="1"/>
  <c r="L1236" i="1" l="1"/>
  <c r="D1237" i="1"/>
  <c r="F1237" i="1" s="1"/>
  <c r="N1235" i="1"/>
  <c r="O1234" i="1"/>
  <c r="P1234" i="1" s="1"/>
  <c r="E1238" i="1"/>
  <c r="U1238" i="1"/>
  <c r="W1238" i="1" s="1"/>
  <c r="G1236" i="1"/>
  <c r="M1239" i="1"/>
  <c r="J1239" i="1"/>
  <c r="K1239" i="1" s="1"/>
  <c r="I1240" i="1"/>
  <c r="A1293" i="1"/>
  <c r="Q1292" i="1"/>
  <c r="H1292" i="1"/>
  <c r="C1292" i="1"/>
  <c r="Y1291" i="1"/>
  <c r="R1291" i="1"/>
  <c r="S1291" i="1" s="1"/>
  <c r="AA1292" i="1"/>
  <c r="T1323" i="1"/>
  <c r="G1237" i="1" l="1"/>
  <c r="L1237" i="1"/>
  <c r="X1234" i="1"/>
  <c r="B1234" i="1" s="1"/>
  <c r="M1240" i="1"/>
  <c r="J1240" i="1"/>
  <c r="K1240" i="1" s="1"/>
  <c r="I1241" i="1"/>
  <c r="N1236" i="1"/>
  <c r="N1237" i="1" s="1"/>
  <c r="N1238" i="1" s="1"/>
  <c r="N1239" i="1" s="1"/>
  <c r="N1240" i="1" s="1"/>
  <c r="O1235" i="1"/>
  <c r="P1235" i="1" s="1"/>
  <c r="X1235" i="1" s="1"/>
  <c r="B1235" i="1" s="1"/>
  <c r="E1239" i="1"/>
  <c r="U1239" i="1"/>
  <c r="W1239" i="1" s="1"/>
  <c r="D1238" i="1"/>
  <c r="F1238" i="1" s="1"/>
  <c r="T1324" i="1"/>
  <c r="R1292" i="1"/>
  <c r="S1292" i="1" s="1"/>
  <c r="Y1292" i="1"/>
  <c r="AA1293" i="1"/>
  <c r="C1293" i="1"/>
  <c r="A1294" i="1"/>
  <c r="Q1293" i="1"/>
  <c r="H1293" i="1"/>
  <c r="O1236" i="1" l="1"/>
  <c r="P1236" i="1" s="1"/>
  <c r="J1241" i="1"/>
  <c r="K1241" i="1" s="1"/>
  <c r="I1242" i="1"/>
  <c r="M1241" i="1"/>
  <c r="N1241" i="1"/>
  <c r="E1240" i="1"/>
  <c r="U1240" i="1"/>
  <c r="W1240" i="1" s="1"/>
  <c r="O1237" i="1"/>
  <c r="P1237" i="1" s="1"/>
  <c r="X1237" i="1" s="1"/>
  <c r="B1237" i="1" s="1"/>
  <c r="L1238" i="1"/>
  <c r="O1238" i="1" s="1"/>
  <c r="P1238" i="1" s="1"/>
  <c r="G1238" i="1"/>
  <c r="D1239" i="1"/>
  <c r="F1239" i="1" s="1"/>
  <c r="C1294" i="1"/>
  <c r="AA1294" i="1"/>
  <c r="Y1293" i="1"/>
  <c r="R1293" i="1"/>
  <c r="S1293" i="1" s="1"/>
  <c r="A1295" i="1"/>
  <c r="Q1294" i="1"/>
  <c r="H1294" i="1"/>
  <c r="T1325" i="1"/>
  <c r="M1242" i="1" l="1"/>
  <c r="L1239" i="1"/>
  <c r="O1239" i="1" s="1"/>
  <c r="P1239" i="1" s="1"/>
  <c r="X1239" i="1" s="1"/>
  <c r="B1239" i="1" s="1"/>
  <c r="G1239" i="1"/>
  <c r="D1240" i="1"/>
  <c r="F1240" i="1" s="1"/>
  <c r="I1243" i="1"/>
  <c r="J1242" i="1"/>
  <c r="K1242" i="1" s="1"/>
  <c r="N1242" i="1"/>
  <c r="E1241" i="1"/>
  <c r="U1241" i="1"/>
  <c r="W1241" i="1" s="1"/>
  <c r="X1238" i="1"/>
  <c r="B1238" i="1" s="1"/>
  <c r="X1236" i="1"/>
  <c r="B1236" i="1" s="1"/>
  <c r="R1294" i="1"/>
  <c r="S1294" i="1" s="1"/>
  <c r="AA1295" i="1"/>
  <c r="Y1294" i="1"/>
  <c r="C1295" i="1"/>
  <c r="Q1295" i="1"/>
  <c r="A1296" i="1"/>
  <c r="H1295" i="1"/>
  <c r="T1326" i="1"/>
  <c r="L1240" i="1" l="1"/>
  <c r="O1240" i="1" s="1"/>
  <c r="P1240" i="1" s="1"/>
  <c r="X1240" i="1" s="1"/>
  <c r="B1240" i="1" s="1"/>
  <c r="G1240" i="1"/>
  <c r="D1241" i="1"/>
  <c r="F1241" i="1" s="1"/>
  <c r="E1242" i="1"/>
  <c r="U1242" i="1"/>
  <c r="W1242" i="1" s="1"/>
  <c r="M1243" i="1"/>
  <c r="N1243" i="1"/>
  <c r="J1243" i="1"/>
  <c r="K1243" i="1" s="1"/>
  <c r="I1244" i="1"/>
  <c r="AA1296" i="1"/>
  <c r="C1296" i="1"/>
  <c r="Y1295" i="1"/>
  <c r="R1295" i="1"/>
  <c r="S1295" i="1" s="1"/>
  <c r="T1327" i="1"/>
  <c r="A1297" i="1"/>
  <c r="Q1296" i="1"/>
  <c r="H1296" i="1"/>
  <c r="G1241" i="1" l="1"/>
  <c r="L1241" i="1"/>
  <c r="O1241" i="1" s="1"/>
  <c r="P1241" i="1" s="1"/>
  <c r="X1241" i="1" s="1"/>
  <c r="B1241" i="1" s="1"/>
  <c r="E1243" i="1"/>
  <c r="U1243" i="1"/>
  <c r="W1243" i="1" s="1"/>
  <c r="D1242" i="1"/>
  <c r="F1242" i="1" s="1"/>
  <c r="M1244" i="1"/>
  <c r="I1245" i="1"/>
  <c r="N1244" i="1"/>
  <c r="J1244" i="1"/>
  <c r="K1244" i="1" s="1"/>
  <c r="T1328" i="1"/>
  <c r="Y1296" i="1"/>
  <c r="C1297" i="1"/>
  <c r="R1296" i="1"/>
  <c r="S1296" i="1" s="1"/>
  <c r="AA1297" i="1"/>
  <c r="Q1297" i="1"/>
  <c r="H1297" i="1"/>
  <c r="A1298" i="1"/>
  <c r="G1242" i="1" l="1"/>
  <c r="L1242" i="1"/>
  <c r="O1242" i="1" s="1"/>
  <c r="P1242" i="1" s="1"/>
  <c r="X1242" i="1" s="1"/>
  <c r="M1245" i="1"/>
  <c r="J1245" i="1"/>
  <c r="K1245" i="1" s="1"/>
  <c r="I1246" i="1"/>
  <c r="N1245" i="1"/>
  <c r="E1244" i="1"/>
  <c r="U1244" i="1"/>
  <c r="W1244" i="1" s="1"/>
  <c r="D1243" i="1"/>
  <c r="F1243" i="1" s="1"/>
  <c r="C1298" i="1"/>
  <c r="AA1298" i="1"/>
  <c r="Y1297" i="1"/>
  <c r="R1297" i="1"/>
  <c r="S1297" i="1" s="1"/>
  <c r="H1298" i="1"/>
  <c r="A1299" i="1"/>
  <c r="Q1298" i="1"/>
  <c r="T1329" i="1"/>
  <c r="B1242" i="1" l="1"/>
  <c r="D1244" i="1"/>
  <c r="F1244" i="1" s="1"/>
  <c r="M1246" i="1"/>
  <c r="J1246" i="1"/>
  <c r="K1246" i="1" s="1"/>
  <c r="I1247" i="1"/>
  <c r="N1246" i="1"/>
  <c r="E1245" i="1"/>
  <c r="U1245" i="1"/>
  <c r="W1245" i="1" s="1"/>
  <c r="L1243" i="1"/>
  <c r="O1243" i="1" s="1"/>
  <c r="P1243" i="1" s="1"/>
  <c r="X1243" i="1" s="1"/>
  <c r="B1243" i="1" s="1"/>
  <c r="G1243" i="1"/>
  <c r="T1330" i="1"/>
  <c r="A1300" i="1"/>
  <c r="Q1299" i="1"/>
  <c r="H1299" i="1"/>
  <c r="Y1298" i="1"/>
  <c r="R1298" i="1"/>
  <c r="S1298" i="1" s="1"/>
  <c r="AA1299" i="1"/>
  <c r="C1299" i="1"/>
  <c r="L1244" i="1" l="1"/>
  <c r="O1244" i="1" s="1"/>
  <c r="P1244" i="1" s="1"/>
  <c r="X1244" i="1" s="1"/>
  <c r="B1244" i="1" s="1"/>
  <c r="G1244" i="1"/>
  <c r="D1245" i="1"/>
  <c r="F1245" i="1" s="1"/>
  <c r="M1247" i="1"/>
  <c r="J1247" i="1"/>
  <c r="K1247" i="1" s="1"/>
  <c r="I1248" i="1"/>
  <c r="N1247" i="1"/>
  <c r="U1246" i="1"/>
  <c r="W1246" i="1" s="1"/>
  <c r="E1246" i="1"/>
  <c r="A1301" i="1"/>
  <c r="Q1300" i="1"/>
  <c r="H1300" i="1"/>
  <c r="C1300" i="1"/>
  <c r="Y1299" i="1"/>
  <c r="R1299" i="1"/>
  <c r="S1299" i="1" s="1"/>
  <c r="AA1300" i="1"/>
  <c r="T1331" i="1"/>
  <c r="L1245" i="1" l="1"/>
  <c r="O1245" i="1" s="1"/>
  <c r="P1245" i="1" s="1"/>
  <c r="X1245" i="1" s="1"/>
  <c r="G1245" i="1"/>
  <c r="E1247" i="1"/>
  <c r="U1247" i="1"/>
  <c r="W1247" i="1" s="1"/>
  <c r="N1248" i="1"/>
  <c r="M1248" i="1"/>
  <c r="J1248" i="1"/>
  <c r="K1248" i="1" s="1"/>
  <c r="I1249" i="1"/>
  <c r="D1246" i="1"/>
  <c r="F1246" i="1" s="1"/>
  <c r="Q1301" i="1"/>
  <c r="H1301" i="1"/>
  <c r="A1302" i="1"/>
  <c r="T1332" i="1"/>
  <c r="R1300" i="1"/>
  <c r="S1300" i="1" s="1"/>
  <c r="Y1300" i="1"/>
  <c r="AA1301" i="1"/>
  <c r="C1301" i="1"/>
  <c r="B1245" i="1" l="1"/>
  <c r="U1248" i="1"/>
  <c r="W1248" i="1" s="1"/>
  <c r="E1248" i="1"/>
  <c r="N1249" i="1"/>
  <c r="M1249" i="1"/>
  <c r="J1249" i="1"/>
  <c r="K1249" i="1" s="1"/>
  <c r="I1250" i="1"/>
  <c r="L1246" i="1"/>
  <c r="O1246" i="1" s="1"/>
  <c r="P1246" i="1" s="1"/>
  <c r="G1246" i="1"/>
  <c r="D1247" i="1"/>
  <c r="F1247" i="1" s="1"/>
  <c r="Q1302" i="1"/>
  <c r="H1302" i="1"/>
  <c r="A1303" i="1"/>
  <c r="T1333" i="1"/>
  <c r="C1302" i="1"/>
  <c r="AA1302" i="1"/>
  <c r="Y1301" i="1"/>
  <c r="R1301" i="1"/>
  <c r="S1301" i="1" s="1"/>
  <c r="M1250" i="1" l="1"/>
  <c r="E1249" i="1"/>
  <c r="U1249" i="1"/>
  <c r="W1249" i="1" s="1"/>
  <c r="L1247" i="1"/>
  <c r="O1247" i="1" s="1"/>
  <c r="P1247" i="1" s="1"/>
  <c r="X1247" i="1" s="1"/>
  <c r="B1247" i="1" s="1"/>
  <c r="X1246" i="1"/>
  <c r="B1246" i="1" s="1"/>
  <c r="I1251" i="1"/>
  <c r="N1250" i="1"/>
  <c r="J1250" i="1"/>
  <c r="K1250" i="1" s="1"/>
  <c r="G1247" i="1"/>
  <c r="D1248" i="1"/>
  <c r="F1248" i="1" s="1"/>
  <c r="T1334" i="1"/>
  <c r="R1302" i="1"/>
  <c r="S1302" i="1" s="1"/>
  <c r="AA1303" i="1"/>
  <c r="Y1302" i="1"/>
  <c r="C1303" i="1"/>
  <c r="Q1303" i="1"/>
  <c r="H1303" i="1"/>
  <c r="A1304" i="1"/>
  <c r="G1248" i="1" l="1"/>
  <c r="L1248" i="1"/>
  <c r="O1248" i="1" s="1"/>
  <c r="P1248" i="1" s="1"/>
  <c r="X1248" i="1" s="1"/>
  <c r="B1248" i="1" s="1"/>
  <c r="N1251" i="1"/>
  <c r="J1251" i="1"/>
  <c r="K1251" i="1" s="1"/>
  <c r="I1252" i="1"/>
  <c r="M1251" i="1"/>
  <c r="D1249" i="1"/>
  <c r="F1249" i="1" s="1"/>
  <c r="U1250" i="1"/>
  <c r="W1250" i="1" s="1"/>
  <c r="E1250" i="1"/>
  <c r="H1304" i="1"/>
  <c r="A1305" i="1"/>
  <c r="Q1304" i="1"/>
  <c r="T1335" i="1"/>
  <c r="AA1304" i="1"/>
  <c r="C1304" i="1"/>
  <c r="Y1303" i="1"/>
  <c r="R1303" i="1"/>
  <c r="S1303" i="1" s="1"/>
  <c r="M1252" i="1" l="1"/>
  <c r="L1249" i="1"/>
  <c r="O1249" i="1" s="1"/>
  <c r="P1249" i="1" s="1"/>
  <c r="X1249" i="1" s="1"/>
  <c r="B1249" i="1" s="1"/>
  <c r="J1252" i="1"/>
  <c r="K1252" i="1" s="1"/>
  <c r="I1253" i="1"/>
  <c r="N1252" i="1"/>
  <c r="E1251" i="1"/>
  <c r="U1251" i="1"/>
  <c r="W1251" i="1" s="1"/>
  <c r="D1250" i="1"/>
  <c r="F1250" i="1" s="1"/>
  <c r="G1249" i="1"/>
  <c r="T1336" i="1"/>
  <c r="Y1304" i="1"/>
  <c r="R1304" i="1"/>
  <c r="S1304" i="1" s="1"/>
  <c r="AA1305" i="1"/>
  <c r="C1305" i="1"/>
  <c r="H1305" i="1"/>
  <c r="Q1305" i="1"/>
  <c r="A1306" i="1"/>
  <c r="G1250" i="1" l="1"/>
  <c r="D1251" i="1"/>
  <c r="F1251" i="1" s="1"/>
  <c r="M1253" i="1"/>
  <c r="I1254" i="1"/>
  <c r="J1253" i="1"/>
  <c r="K1253" i="1" s="1"/>
  <c r="N1253" i="1"/>
  <c r="U1252" i="1"/>
  <c r="W1252" i="1" s="1"/>
  <c r="E1252" i="1"/>
  <c r="L1250" i="1"/>
  <c r="O1250" i="1" s="1"/>
  <c r="P1250" i="1" s="1"/>
  <c r="X1250" i="1" s="1"/>
  <c r="B1250" i="1" s="1"/>
  <c r="H1306" i="1"/>
  <c r="A1307" i="1"/>
  <c r="Q1306" i="1"/>
  <c r="C1306" i="1"/>
  <c r="Y1305" i="1"/>
  <c r="AA1306" i="1"/>
  <c r="R1305" i="1"/>
  <c r="S1305" i="1" s="1"/>
  <c r="T1337" i="1"/>
  <c r="L1251" i="1" l="1"/>
  <c r="O1251" i="1" s="1"/>
  <c r="P1251" i="1" s="1"/>
  <c r="X1251" i="1" s="1"/>
  <c r="B1251" i="1" s="1"/>
  <c r="G1251" i="1"/>
  <c r="M1254" i="1"/>
  <c r="I1255" i="1"/>
  <c r="J1254" i="1"/>
  <c r="K1254" i="1" s="1"/>
  <c r="N1254" i="1"/>
  <c r="D1252" i="1"/>
  <c r="F1252" i="1" s="1"/>
  <c r="E1253" i="1"/>
  <c r="U1253" i="1"/>
  <c r="W1253" i="1" s="1"/>
  <c r="T1338" i="1"/>
  <c r="H1307" i="1"/>
  <c r="Q1307" i="1"/>
  <c r="A1308" i="1"/>
  <c r="Y1306" i="1"/>
  <c r="R1306" i="1"/>
  <c r="S1306" i="1" s="1"/>
  <c r="AA1307" i="1"/>
  <c r="C1307" i="1"/>
  <c r="L1252" i="1" l="1"/>
  <c r="O1252" i="1" s="1"/>
  <c r="P1252" i="1" s="1"/>
  <c r="X1252" i="1" s="1"/>
  <c r="B1252" i="1" s="1"/>
  <c r="G1252" i="1"/>
  <c r="D1253" i="1"/>
  <c r="F1253" i="1" s="1"/>
  <c r="U1254" i="1"/>
  <c r="W1254" i="1" s="1"/>
  <c r="E1254" i="1"/>
  <c r="M1255" i="1"/>
  <c r="J1255" i="1"/>
  <c r="K1255" i="1" s="1"/>
  <c r="I1256" i="1"/>
  <c r="N1255" i="1"/>
  <c r="Q1308" i="1"/>
  <c r="A1309" i="1"/>
  <c r="H1308" i="1"/>
  <c r="T1339" i="1"/>
  <c r="R1307" i="1"/>
  <c r="S1307" i="1" s="1"/>
  <c r="C1308" i="1"/>
  <c r="Y1307" i="1"/>
  <c r="AA1308" i="1"/>
  <c r="L1253" i="1" l="1"/>
  <c r="O1253" i="1" s="1"/>
  <c r="P1253" i="1" s="1"/>
  <c r="X1253" i="1" s="1"/>
  <c r="B1253" i="1" s="1"/>
  <c r="G1253" i="1"/>
  <c r="D1254" i="1"/>
  <c r="F1254" i="1" s="1"/>
  <c r="J1256" i="1"/>
  <c r="K1256" i="1" s="1"/>
  <c r="M1256" i="1"/>
  <c r="I1257" i="1"/>
  <c r="N1256" i="1"/>
  <c r="E1255" i="1"/>
  <c r="U1255" i="1"/>
  <c r="W1255" i="1" s="1"/>
  <c r="T1340" i="1"/>
  <c r="Y1308" i="1"/>
  <c r="AA1309" i="1"/>
  <c r="C1309" i="1"/>
  <c r="R1308" i="1"/>
  <c r="S1308" i="1" s="1"/>
  <c r="Q1309" i="1"/>
  <c r="H1309" i="1"/>
  <c r="A1310" i="1"/>
  <c r="G1254" i="1" l="1"/>
  <c r="E1256" i="1"/>
  <c r="U1256" i="1"/>
  <c r="W1256" i="1" s="1"/>
  <c r="D1255" i="1"/>
  <c r="F1255" i="1" s="1"/>
  <c r="L1254" i="1"/>
  <c r="O1254" i="1" s="1"/>
  <c r="P1254" i="1" s="1"/>
  <c r="J1257" i="1"/>
  <c r="K1257" i="1" s="1"/>
  <c r="I1258" i="1"/>
  <c r="N1257" i="1"/>
  <c r="M1257" i="1"/>
  <c r="C1310" i="1"/>
  <c r="Y1309" i="1"/>
  <c r="AA1310" i="1"/>
  <c r="R1309" i="1"/>
  <c r="S1309" i="1" s="1"/>
  <c r="Q1310" i="1"/>
  <c r="H1310" i="1"/>
  <c r="A1311" i="1"/>
  <c r="T1341" i="1"/>
  <c r="L1255" i="1" l="1"/>
  <c r="O1255" i="1" s="1"/>
  <c r="P1255" i="1" s="1"/>
  <c r="X1255" i="1" s="1"/>
  <c r="B1255" i="1" s="1"/>
  <c r="G1255" i="1"/>
  <c r="J1258" i="1"/>
  <c r="K1258" i="1" s="1"/>
  <c r="I1259" i="1"/>
  <c r="X1254" i="1"/>
  <c r="B1254" i="1" s="1"/>
  <c r="U1257" i="1"/>
  <c r="W1257" i="1" s="1"/>
  <c r="E1257" i="1"/>
  <c r="D1256" i="1"/>
  <c r="F1256" i="1" s="1"/>
  <c r="T1342" i="1"/>
  <c r="Q1311" i="1"/>
  <c r="A1312" i="1"/>
  <c r="H1311" i="1"/>
  <c r="R1310" i="1"/>
  <c r="S1310" i="1" s="1"/>
  <c r="AA1311" i="1"/>
  <c r="C1311" i="1"/>
  <c r="Y1310" i="1"/>
  <c r="D1257" i="1" l="1"/>
  <c r="F1257" i="1" s="1"/>
  <c r="L1256" i="1"/>
  <c r="O1256" i="1" s="1"/>
  <c r="P1256" i="1" s="1"/>
  <c r="X1256" i="1" s="1"/>
  <c r="B1256" i="1" s="1"/>
  <c r="G1256" i="1"/>
  <c r="I1260" i="1"/>
  <c r="J1259" i="1"/>
  <c r="K1259" i="1" s="1"/>
  <c r="E1258" i="1"/>
  <c r="U1258" i="1"/>
  <c r="W1258" i="1" s="1"/>
  <c r="Q1312" i="1"/>
  <c r="H1312" i="1"/>
  <c r="A1313" i="1"/>
  <c r="R1311" i="1"/>
  <c r="S1311" i="1" s="1"/>
  <c r="C1312" i="1"/>
  <c r="Y1311" i="1"/>
  <c r="AA1312" i="1"/>
  <c r="T1343" i="1"/>
  <c r="G1257" i="1" l="1"/>
  <c r="L1257" i="1"/>
  <c r="M1258" i="1" s="1"/>
  <c r="D1258" i="1"/>
  <c r="F1258" i="1" s="1"/>
  <c r="U1259" i="1"/>
  <c r="W1259" i="1" s="1"/>
  <c r="E1259" i="1"/>
  <c r="J1260" i="1"/>
  <c r="K1260" i="1" s="1"/>
  <c r="I1261" i="1"/>
  <c r="H1313" i="1"/>
  <c r="A1314" i="1"/>
  <c r="Q1313" i="1"/>
  <c r="T1344" i="1"/>
  <c r="AA1313" i="1"/>
  <c r="Y1312" i="1"/>
  <c r="C1313" i="1"/>
  <c r="R1312" i="1"/>
  <c r="S1312" i="1" s="1"/>
  <c r="O1257" i="1" l="1"/>
  <c r="P1257" i="1" s="1"/>
  <c r="X1257" i="1" s="1"/>
  <c r="B1257" i="1" s="1"/>
  <c r="G1258" i="1"/>
  <c r="M1259" i="1"/>
  <c r="M1260" i="1" s="1"/>
  <c r="M1261" i="1" s="1"/>
  <c r="N1258" i="1"/>
  <c r="N1259" i="1" s="1"/>
  <c r="N1260" i="1" s="1"/>
  <c r="N1261" i="1" s="1"/>
  <c r="J1261" i="1"/>
  <c r="K1261" i="1" s="1"/>
  <c r="I1262" i="1"/>
  <c r="D1259" i="1"/>
  <c r="F1259" i="1" s="1"/>
  <c r="E1260" i="1"/>
  <c r="U1260" i="1"/>
  <c r="W1260" i="1" s="1"/>
  <c r="L1258" i="1"/>
  <c r="T1345" i="1"/>
  <c r="Y1313" i="1"/>
  <c r="R1313" i="1"/>
  <c r="S1313" i="1" s="1"/>
  <c r="C1314" i="1"/>
  <c r="AA1314" i="1"/>
  <c r="H1314" i="1"/>
  <c r="A1315" i="1"/>
  <c r="Q1314" i="1"/>
  <c r="O1258" i="1" l="1"/>
  <c r="P1258" i="1" s="1"/>
  <c r="X1258" i="1" s="1"/>
  <c r="B1258" i="1" s="1"/>
  <c r="G1259" i="1"/>
  <c r="L1259" i="1"/>
  <c r="O1259" i="1" s="1"/>
  <c r="P1259" i="1" s="1"/>
  <c r="X1259" i="1" s="1"/>
  <c r="B1259" i="1" s="1"/>
  <c r="D1260" i="1"/>
  <c r="F1260" i="1" s="1"/>
  <c r="N1262" i="1"/>
  <c r="J1262" i="1"/>
  <c r="K1262" i="1" s="1"/>
  <c r="I1263" i="1"/>
  <c r="E1261" i="1"/>
  <c r="U1261" i="1"/>
  <c r="W1261" i="1" s="1"/>
  <c r="M1262" i="1"/>
  <c r="T1346" i="1"/>
  <c r="H1315" i="1"/>
  <c r="Q1315" i="1"/>
  <c r="A1316" i="1"/>
  <c r="Y1314" i="1"/>
  <c r="R1314" i="1"/>
  <c r="S1314" i="1" s="1"/>
  <c r="AA1315" i="1"/>
  <c r="C1315" i="1"/>
  <c r="L1260" i="1" l="1"/>
  <c r="O1260" i="1" s="1"/>
  <c r="P1260" i="1" s="1"/>
  <c r="X1260" i="1" s="1"/>
  <c r="B1260" i="1" s="1"/>
  <c r="M1263" i="1"/>
  <c r="J1263" i="1"/>
  <c r="K1263" i="1" s="1"/>
  <c r="I1264" i="1"/>
  <c r="N1263" i="1"/>
  <c r="E1262" i="1"/>
  <c r="U1262" i="1"/>
  <c r="W1262" i="1" s="1"/>
  <c r="D1261" i="1"/>
  <c r="F1261" i="1" s="1"/>
  <c r="G1260" i="1"/>
  <c r="Q1316" i="1"/>
  <c r="H1316" i="1"/>
  <c r="A1317" i="1"/>
  <c r="R1315" i="1"/>
  <c r="S1315" i="1" s="1"/>
  <c r="AA1316" i="1"/>
  <c r="C1316" i="1"/>
  <c r="Y1315" i="1"/>
  <c r="T1347" i="1"/>
  <c r="L1261" i="1" l="1"/>
  <c r="O1261" i="1" s="1"/>
  <c r="P1261" i="1" s="1"/>
  <c r="X1261" i="1" s="1"/>
  <c r="B1261" i="1" s="1"/>
  <c r="D1262" i="1"/>
  <c r="F1262" i="1" s="1"/>
  <c r="N1264" i="1"/>
  <c r="J1264" i="1"/>
  <c r="K1264" i="1" s="1"/>
  <c r="I1265" i="1"/>
  <c r="E1263" i="1"/>
  <c r="U1263" i="1"/>
  <c r="W1263" i="1" s="1"/>
  <c r="G1261" i="1"/>
  <c r="M1264" i="1"/>
  <c r="Q1317" i="1"/>
  <c r="H1317" i="1"/>
  <c r="A1318" i="1"/>
  <c r="T1348" i="1"/>
  <c r="Y1316" i="1"/>
  <c r="R1316" i="1"/>
  <c r="S1316" i="1" s="1"/>
  <c r="AA1317" i="1"/>
  <c r="C1317" i="1"/>
  <c r="L1262" i="1" l="1"/>
  <c r="O1262" i="1" s="1"/>
  <c r="P1262" i="1" s="1"/>
  <c r="X1262" i="1" s="1"/>
  <c r="B1262" i="1" s="1"/>
  <c r="G1262" i="1"/>
  <c r="D1263" i="1"/>
  <c r="F1263" i="1" s="1"/>
  <c r="M1265" i="1"/>
  <c r="I1266" i="1"/>
  <c r="N1265" i="1"/>
  <c r="J1265" i="1"/>
  <c r="K1265" i="1" s="1"/>
  <c r="U1264" i="1"/>
  <c r="W1264" i="1" s="1"/>
  <c r="E1264" i="1"/>
  <c r="AA1318" i="1"/>
  <c r="Y1317" i="1"/>
  <c r="C1318" i="1"/>
  <c r="R1317" i="1"/>
  <c r="S1317" i="1" s="1"/>
  <c r="T1349" i="1"/>
  <c r="H1318" i="1"/>
  <c r="Q1318" i="1"/>
  <c r="A1319" i="1"/>
  <c r="G1263" i="1" l="1"/>
  <c r="I1267" i="1"/>
  <c r="N1266" i="1"/>
  <c r="M1266" i="1"/>
  <c r="J1266" i="1"/>
  <c r="K1266" i="1" s="1"/>
  <c r="D1264" i="1"/>
  <c r="F1264" i="1" s="1"/>
  <c r="E1265" i="1"/>
  <c r="U1265" i="1"/>
  <c r="W1265" i="1" s="1"/>
  <c r="L1263" i="1"/>
  <c r="O1263" i="1" s="1"/>
  <c r="P1263" i="1" s="1"/>
  <c r="X1263" i="1" s="1"/>
  <c r="B1263" i="1" s="1"/>
  <c r="R1318" i="1"/>
  <c r="S1318" i="1" s="1"/>
  <c r="C1319" i="1"/>
  <c r="Y1318" i="1"/>
  <c r="AA1319" i="1"/>
  <c r="T1350" i="1"/>
  <c r="H1319" i="1"/>
  <c r="A1320" i="1"/>
  <c r="Q1319" i="1"/>
  <c r="G1264" i="1" l="1"/>
  <c r="L1264" i="1"/>
  <c r="O1264" i="1" s="1"/>
  <c r="P1264" i="1" s="1"/>
  <c r="X1264" i="1" s="1"/>
  <c r="B1264" i="1" s="1"/>
  <c r="D1265" i="1"/>
  <c r="F1265" i="1" s="1"/>
  <c r="U1266" i="1"/>
  <c r="W1266" i="1" s="1"/>
  <c r="E1266" i="1"/>
  <c r="I1268" i="1"/>
  <c r="M1267" i="1"/>
  <c r="N1267" i="1"/>
  <c r="J1267" i="1"/>
  <c r="K1267" i="1" s="1"/>
  <c r="Y1319" i="1"/>
  <c r="C1320" i="1"/>
  <c r="R1319" i="1"/>
  <c r="S1319" i="1" s="1"/>
  <c r="AA1320" i="1"/>
  <c r="H1320" i="1"/>
  <c r="A1321" i="1"/>
  <c r="Q1320" i="1"/>
  <c r="T1351" i="1"/>
  <c r="G1265" i="1" l="1"/>
  <c r="L1265" i="1"/>
  <c r="O1265" i="1" s="1"/>
  <c r="P1265" i="1" s="1"/>
  <c r="X1265" i="1" s="1"/>
  <c r="B1265" i="1" s="1"/>
  <c r="M1268" i="1"/>
  <c r="J1268" i="1"/>
  <c r="K1268" i="1" s="1"/>
  <c r="I1269" i="1"/>
  <c r="N1268" i="1"/>
  <c r="D1266" i="1"/>
  <c r="F1266" i="1" s="1"/>
  <c r="U1267" i="1"/>
  <c r="W1267" i="1" s="1"/>
  <c r="E1267" i="1"/>
  <c r="T1352" i="1"/>
  <c r="A1322" i="1"/>
  <c r="Q1321" i="1"/>
  <c r="H1321" i="1"/>
  <c r="Y1320" i="1"/>
  <c r="AA1321" i="1"/>
  <c r="R1320" i="1"/>
  <c r="S1320" i="1" s="1"/>
  <c r="C1321" i="1"/>
  <c r="L1266" i="1" l="1"/>
  <c r="O1266" i="1" s="1"/>
  <c r="P1266" i="1" s="1"/>
  <c r="X1266" i="1" s="1"/>
  <c r="B1266" i="1" s="1"/>
  <c r="G1266" i="1"/>
  <c r="D1267" i="1"/>
  <c r="F1267" i="1" s="1"/>
  <c r="M1269" i="1"/>
  <c r="I1270" i="1"/>
  <c r="N1269" i="1"/>
  <c r="J1269" i="1"/>
  <c r="K1269" i="1" s="1"/>
  <c r="E1268" i="1"/>
  <c r="U1268" i="1"/>
  <c r="W1268" i="1" s="1"/>
  <c r="T1353" i="1"/>
  <c r="C1322" i="1"/>
  <c r="Y1321" i="1"/>
  <c r="R1321" i="1"/>
  <c r="S1321" i="1" s="1"/>
  <c r="AA1322" i="1"/>
  <c r="H1322" i="1"/>
  <c r="Q1322" i="1"/>
  <c r="A1323" i="1"/>
  <c r="L1267" i="1" l="1"/>
  <c r="O1267" i="1" s="1"/>
  <c r="P1267" i="1" s="1"/>
  <c r="X1267" i="1" s="1"/>
  <c r="B1267" i="1" s="1"/>
  <c r="E1269" i="1"/>
  <c r="U1269" i="1"/>
  <c r="W1269" i="1" s="1"/>
  <c r="M1270" i="1"/>
  <c r="I1271" i="1"/>
  <c r="N1270" i="1"/>
  <c r="J1270" i="1"/>
  <c r="K1270" i="1" s="1"/>
  <c r="G1267" i="1"/>
  <c r="D1268" i="1"/>
  <c r="F1268" i="1" s="1"/>
  <c r="T1354" i="1"/>
  <c r="Y1322" i="1"/>
  <c r="AA1323" i="1"/>
  <c r="R1322" i="1"/>
  <c r="S1322" i="1" s="1"/>
  <c r="C1323" i="1"/>
  <c r="Q1323" i="1"/>
  <c r="A1324" i="1"/>
  <c r="H1323" i="1"/>
  <c r="M1271" i="1" l="1"/>
  <c r="J1271" i="1"/>
  <c r="K1271" i="1" s="1"/>
  <c r="I1272" i="1"/>
  <c r="N1271" i="1"/>
  <c r="G1268" i="1"/>
  <c r="U1270" i="1"/>
  <c r="W1270" i="1" s="1"/>
  <c r="E1270" i="1"/>
  <c r="L1268" i="1"/>
  <c r="O1268" i="1" s="1"/>
  <c r="P1268" i="1" s="1"/>
  <c r="D1269" i="1"/>
  <c r="F1269" i="1" s="1"/>
  <c r="A1325" i="1"/>
  <c r="Q1324" i="1"/>
  <c r="H1324" i="1"/>
  <c r="T1355" i="1"/>
  <c r="Y1323" i="1"/>
  <c r="AA1324" i="1"/>
  <c r="R1323" i="1"/>
  <c r="S1323" i="1" s="1"/>
  <c r="C1324" i="1"/>
  <c r="L1269" i="1" l="1"/>
  <c r="O1269" i="1" s="1"/>
  <c r="P1269" i="1" s="1"/>
  <c r="X1269" i="1" s="1"/>
  <c r="G1269" i="1"/>
  <c r="X1268" i="1"/>
  <c r="B1268" i="1" s="1"/>
  <c r="N1272" i="1"/>
  <c r="J1272" i="1"/>
  <c r="K1272" i="1" s="1"/>
  <c r="I1273" i="1"/>
  <c r="M1272" i="1"/>
  <c r="E1271" i="1"/>
  <c r="U1271" i="1"/>
  <c r="W1271" i="1" s="1"/>
  <c r="D1270" i="1"/>
  <c r="F1270" i="1" s="1"/>
  <c r="T1356" i="1"/>
  <c r="Q1325" i="1"/>
  <c r="H1325" i="1"/>
  <c r="A1326" i="1"/>
  <c r="R1324" i="1"/>
  <c r="S1324" i="1" s="1"/>
  <c r="C1325" i="1"/>
  <c r="Y1324" i="1"/>
  <c r="AA1325" i="1"/>
  <c r="G1270" i="1" l="1"/>
  <c r="M1273" i="1"/>
  <c r="B1269" i="1"/>
  <c r="N1273" i="1"/>
  <c r="J1273" i="1"/>
  <c r="K1273" i="1" s="1"/>
  <c r="I1274" i="1"/>
  <c r="U1272" i="1"/>
  <c r="W1272" i="1" s="1"/>
  <c r="E1272" i="1"/>
  <c r="L1270" i="1"/>
  <c r="O1270" i="1" s="1"/>
  <c r="P1270" i="1" s="1"/>
  <c r="X1270" i="1" s="1"/>
  <c r="B1270" i="1" s="1"/>
  <c r="D1271" i="1"/>
  <c r="F1271" i="1" s="1"/>
  <c r="T1357" i="1"/>
  <c r="C1326" i="1"/>
  <c r="Y1325" i="1"/>
  <c r="AA1326" i="1"/>
  <c r="R1325" i="1"/>
  <c r="S1325" i="1" s="1"/>
  <c r="H1326" i="1"/>
  <c r="A1327" i="1"/>
  <c r="Q1326" i="1"/>
  <c r="G1271" i="1" l="1"/>
  <c r="D1272" i="1"/>
  <c r="F1272" i="1" s="1"/>
  <c r="M1274" i="1"/>
  <c r="N1274" i="1"/>
  <c r="J1274" i="1"/>
  <c r="K1274" i="1" s="1"/>
  <c r="I1275" i="1"/>
  <c r="E1273" i="1"/>
  <c r="U1273" i="1"/>
  <c r="W1273" i="1" s="1"/>
  <c r="L1271" i="1"/>
  <c r="O1271" i="1" s="1"/>
  <c r="P1271" i="1" s="1"/>
  <c r="X1271" i="1" s="1"/>
  <c r="B1271" i="1" s="1"/>
  <c r="R1326" i="1"/>
  <c r="S1326" i="1" s="1"/>
  <c r="Y1326" i="1"/>
  <c r="AA1327" i="1"/>
  <c r="C1327" i="1"/>
  <c r="H1327" i="1"/>
  <c r="Q1327" i="1"/>
  <c r="A1328" i="1"/>
  <c r="T1358" i="1"/>
  <c r="L1272" i="1" l="1"/>
  <c r="O1272" i="1" s="1"/>
  <c r="P1272" i="1" s="1"/>
  <c r="X1272" i="1" s="1"/>
  <c r="G1272" i="1"/>
  <c r="D1273" i="1"/>
  <c r="F1273" i="1" s="1"/>
  <c r="E1274" i="1"/>
  <c r="U1274" i="1"/>
  <c r="W1274" i="1" s="1"/>
  <c r="J1275" i="1"/>
  <c r="K1275" i="1" s="1"/>
  <c r="I1276" i="1"/>
  <c r="M1275" i="1"/>
  <c r="N1275" i="1"/>
  <c r="Q1328" i="1"/>
  <c r="H1328" i="1"/>
  <c r="A1329" i="1"/>
  <c r="C1328" i="1"/>
  <c r="Y1327" i="1"/>
  <c r="R1327" i="1"/>
  <c r="S1327" i="1" s="1"/>
  <c r="AA1328" i="1"/>
  <c r="T1359" i="1"/>
  <c r="M1276" i="1" l="1"/>
  <c r="B1272" i="1"/>
  <c r="J1276" i="1"/>
  <c r="K1276" i="1" s="1"/>
  <c r="I1277" i="1"/>
  <c r="N1276" i="1"/>
  <c r="U1275" i="1"/>
  <c r="W1275" i="1" s="1"/>
  <c r="E1275" i="1"/>
  <c r="D1274" i="1"/>
  <c r="F1274" i="1" s="1"/>
  <c r="L1273" i="1"/>
  <c r="O1273" i="1" s="1"/>
  <c r="P1273" i="1" s="1"/>
  <c r="G1273" i="1"/>
  <c r="Y1328" i="1"/>
  <c r="R1328" i="1"/>
  <c r="S1328" i="1" s="1"/>
  <c r="AA1329" i="1"/>
  <c r="C1329" i="1"/>
  <c r="T1360" i="1"/>
  <c r="A1330" i="1"/>
  <c r="Q1329" i="1"/>
  <c r="H1329" i="1"/>
  <c r="L1274" i="1" l="1"/>
  <c r="O1274" i="1" s="1"/>
  <c r="P1274" i="1" s="1"/>
  <c r="X1274" i="1" s="1"/>
  <c r="B1274" i="1" s="1"/>
  <c r="D1275" i="1"/>
  <c r="F1275" i="1" s="1"/>
  <c r="X1273" i="1"/>
  <c r="B1273" i="1" s="1"/>
  <c r="G1274" i="1"/>
  <c r="M1277" i="1"/>
  <c r="N1277" i="1"/>
  <c r="J1277" i="1"/>
  <c r="K1277" i="1" s="1"/>
  <c r="I1278" i="1"/>
  <c r="U1276" i="1"/>
  <c r="W1276" i="1" s="1"/>
  <c r="E1276" i="1"/>
  <c r="A1331" i="1"/>
  <c r="Q1330" i="1"/>
  <c r="H1330" i="1"/>
  <c r="C1330" i="1"/>
  <c r="Y1329" i="1"/>
  <c r="AA1330" i="1"/>
  <c r="R1329" i="1"/>
  <c r="S1329" i="1" s="1"/>
  <c r="T1361" i="1"/>
  <c r="G1275" i="1" l="1"/>
  <c r="L1275" i="1"/>
  <c r="O1275" i="1" s="1"/>
  <c r="P1275" i="1" s="1"/>
  <c r="X1275" i="1" s="1"/>
  <c r="B1275" i="1" s="1"/>
  <c r="D1276" i="1"/>
  <c r="F1276" i="1" s="1"/>
  <c r="J1278" i="1"/>
  <c r="K1278" i="1" s="1"/>
  <c r="I1279" i="1"/>
  <c r="N1278" i="1"/>
  <c r="M1278" i="1"/>
  <c r="U1277" i="1"/>
  <c r="W1277" i="1" s="1"/>
  <c r="E1277" i="1"/>
  <c r="Q1331" i="1"/>
  <c r="H1331" i="1"/>
  <c r="A1332" i="1"/>
  <c r="T1362" i="1"/>
  <c r="Y1330" i="1"/>
  <c r="R1330" i="1"/>
  <c r="S1330" i="1" s="1"/>
  <c r="AA1331" i="1"/>
  <c r="C1331" i="1"/>
  <c r="G1276" i="1" l="1"/>
  <c r="L1276" i="1"/>
  <c r="O1276" i="1" s="1"/>
  <c r="P1276" i="1" s="1"/>
  <c r="X1276" i="1" s="1"/>
  <c r="B1276" i="1" s="1"/>
  <c r="I1280" i="1"/>
  <c r="M1279" i="1"/>
  <c r="N1279" i="1"/>
  <c r="J1279" i="1"/>
  <c r="K1279" i="1" s="1"/>
  <c r="E1278" i="1"/>
  <c r="U1278" i="1"/>
  <c r="W1278" i="1" s="1"/>
  <c r="D1277" i="1"/>
  <c r="F1277" i="1" s="1"/>
  <c r="C1332" i="1"/>
  <c r="Y1331" i="1"/>
  <c r="R1331" i="1"/>
  <c r="S1331" i="1" s="1"/>
  <c r="AA1332" i="1"/>
  <c r="T1363" i="1"/>
  <c r="Q1332" i="1"/>
  <c r="A1333" i="1"/>
  <c r="H1332" i="1"/>
  <c r="M1280" i="1" l="1"/>
  <c r="L1277" i="1"/>
  <c r="O1277" i="1" s="1"/>
  <c r="P1277" i="1" s="1"/>
  <c r="X1277" i="1" s="1"/>
  <c r="D1278" i="1"/>
  <c r="F1278" i="1" s="1"/>
  <c r="U1279" i="1"/>
  <c r="W1279" i="1" s="1"/>
  <c r="E1279" i="1"/>
  <c r="G1277" i="1"/>
  <c r="N1280" i="1"/>
  <c r="I1281" i="1"/>
  <c r="J1280" i="1"/>
  <c r="K1280" i="1" s="1"/>
  <c r="R1332" i="1"/>
  <c r="S1332" i="1" s="1"/>
  <c r="C1333" i="1"/>
  <c r="Y1332" i="1"/>
  <c r="AA1333" i="1"/>
  <c r="Q1333" i="1"/>
  <c r="H1333" i="1"/>
  <c r="A1334" i="1"/>
  <c r="T1364" i="1"/>
  <c r="B1277" i="1" l="1"/>
  <c r="L1278" i="1"/>
  <c r="O1278" i="1" s="1"/>
  <c r="P1278" i="1" s="1"/>
  <c r="X1278" i="1" s="1"/>
  <c r="B1278" i="1" s="1"/>
  <c r="G1278" i="1"/>
  <c r="D1279" i="1"/>
  <c r="F1279" i="1" s="1"/>
  <c r="E1280" i="1"/>
  <c r="U1280" i="1"/>
  <c r="W1280" i="1" s="1"/>
  <c r="M1281" i="1"/>
  <c r="N1281" i="1"/>
  <c r="I1282" i="1"/>
  <c r="J1281" i="1"/>
  <c r="K1281" i="1" s="1"/>
  <c r="H1334" i="1"/>
  <c r="A1335" i="1"/>
  <c r="Q1334" i="1"/>
  <c r="AA1334" i="1"/>
  <c r="Y1333" i="1"/>
  <c r="R1333" i="1"/>
  <c r="S1333" i="1" s="1"/>
  <c r="C1334" i="1"/>
  <c r="T1365" i="1"/>
  <c r="L1279" i="1" l="1"/>
  <c r="O1279" i="1" s="1"/>
  <c r="P1279" i="1" s="1"/>
  <c r="X1279" i="1" s="1"/>
  <c r="B1279" i="1" s="1"/>
  <c r="G1279" i="1"/>
  <c r="M1282" i="1"/>
  <c r="J1282" i="1"/>
  <c r="K1282" i="1" s="1"/>
  <c r="N1282" i="1"/>
  <c r="I1283" i="1"/>
  <c r="D1280" i="1"/>
  <c r="F1280" i="1" s="1"/>
  <c r="E1281" i="1"/>
  <c r="U1281" i="1"/>
  <c r="W1281" i="1" s="1"/>
  <c r="R1334" i="1"/>
  <c r="S1334" i="1" s="1"/>
  <c r="AA1335" i="1"/>
  <c r="Y1334" i="1"/>
  <c r="C1335" i="1"/>
  <c r="T1366" i="1"/>
  <c r="A1336" i="1"/>
  <c r="Q1335" i="1"/>
  <c r="H1335" i="1"/>
  <c r="L1280" i="1" l="1"/>
  <c r="O1280" i="1" s="1"/>
  <c r="P1280" i="1" s="1"/>
  <c r="X1280" i="1" s="1"/>
  <c r="B1280" i="1" s="1"/>
  <c r="G1280" i="1"/>
  <c r="D1281" i="1"/>
  <c r="F1281" i="1" s="1"/>
  <c r="J1283" i="1"/>
  <c r="K1283" i="1" s="1"/>
  <c r="I1284" i="1"/>
  <c r="N1283" i="1"/>
  <c r="E1282" i="1"/>
  <c r="U1282" i="1"/>
  <c r="W1282" i="1" s="1"/>
  <c r="M1283" i="1"/>
  <c r="T1367" i="1"/>
  <c r="Y1335" i="1"/>
  <c r="R1335" i="1"/>
  <c r="S1335" i="1" s="1"/>
  <c r="AA1336" i="1"/>
  <c r="C1336" i="1"/>
  <c r="Q1336" i="1"/>
  <c r="H1336" i="1"/>
  <c r="A1337" i="1"/>
  <c r="G1281" i="1" l="1"/>
  <c r="L1281" i="1"/>
  <c r="O1281" i="1" s="1"/>
  <c r="P1281" i="1" s="1"/>
  <c r="X1281" i="1" s="1"/>
  <c r="B1281" i="1" s="1"/>
  <c r="M1284" i="1"/>
  <c r="I1285" i="1"/>
  <c r="N1284" i="1"/>
  <c r="J1284" i="1"/>
  <c r="K1284" i="1" s="1"/>
  <c r="E1283" i="1"/>
  <c r="U1283" i="1"/>
  <c r="W1283" i="1" s="1"/>
  <c r="D1282" i="1"/>
  <c r="F1282" i="1" s="1"/>
  <c r="H1337" i="1"/>
  <c r="Q1337" i="1"/>
  <c r="A1338" i="1"/>
  <c r="Y1336" i="1"/>
  <c r="R1336" i="1"/>
  <c r="S1336" i="1" s="1"/>
  <c r="AA1337" i="1"/>
  <c r="C1337" i="1"/>
  <c r="T1368" i="1"/>
  <c r="G1282" i="1" l="1"/>
  <c r="L1282" i="1"/>
  <c r="O1282" i="1" s="1"/>
  <c r="P1282" i="1" s="1"/>
  <c r="X1282" i="1" s="1"/>
  <c r="B1282" i="1" s="1"/>
  <c r="D1283" i="1"/>
  <c r="F1283" i="1" s="1"/>
  <c r="E1284" i="1"/>
  <c r="U1284" i="1"/>
  <c r="W1284" i="1" s="1"/>
  <c r="J1285" i="1"/>
  <c r="K1285" i="1" s="1"/>
  <c r="I1286" i="1"/>
  <c r="N1285" i="1"/>
  <c r="M1285" i="1"/>
  <c r="R1337" i="1"/>
  <c r="S1337" i="1" s="1"/>
  <c r="C1338" i="1"/>
  <c r="AA1338" i="1"/>
  <c r="Y1337" i="1"/>
  <c r="Q1338" i="1"/>
  <c r="H1338" i="1"/>
  <c r="A1339" i="1"/>
  <c r="T1369" i="1"/>
  <c r="G1283" i="1" l="1"/>
  <c r="L1283" i="1"/>
  <c r="O1283" i="1" s="1"/>
  <c r="P1283" i="1" s="1"/>
  <c r="X1283" i="1" s="1"/>
  <c r="B1283" i="1" s="1"/>
  <c r="E1285" i="1"/>
  <c r="U1285" i="1"/>
  <c r="W1285" i="1" s="1"/>
  <c r="J1286" i="1"/>
  <c r="K1286" i="1" s="1"/>
  <c r="N1286" i="1"/>
  <c r="I1287" i="1"/>
  <c r="D1284" i="1"/>
  <c r="F1284" i="1" s="1"/>
  <c r="M1286" i="1"/>
  <c r="Q1339" i="1"/>
  <c r="A1340" i="1"/>
  <c r="H1339" i="1"/>
  <c r="T1370" i="1"/>
  <c r="C1339" i="1"/>
  <c r="Y1338" i="1"/>
  <c r="R1338" i="1"/>
  <c r="S1338" i="1" s="1"/>
  <c r="AA1339" i="1"/>
  <c r="G1284" i="1" l="1"/>
  <c r="L1284" i="1"/>
  <c r="O1284" i="1" s="1"/>
  <c r="P1284" i="1" s="1"/>
  <c r="X1284" i="1" s="1"/>
  <c r="M1287" i="1"/>
  <c r="J1287" i="1"/>
  <c r="K1287" i="1" s="1"/>
  <c r="I1288" i="1"/>
  <c r="N1287" i="1"/>
  <c r="U1286" i="1"/>
  <c r="W1286" i="1" s="1"/>
  <c r="E1286" i="1"/>
  <c r="D1285" i="1"/>
  <c r="F1285" i="1" s="1"/>
  <c r="T1371" i="1"/>
  <c r="H1340" i="1"/>
  <c r="Q1340" i="1"/>
  <c r="A1341" i="1"/>
  <c r="Y1339" i="1"/>
  <c r="R1339" i="1"/>
  <c r="S1339" i="1" s="1"/>
  <c r="AA1340" i="1"/>
  <c r="C1340" i="1"/>
  <c r="G1285" i="1" l="1"/>
  <c r="L1285" i="1"/>
  <c r="O1285" i="1" s="1"/>
  <c r="P1285" i="1" s="1"/>
  <c r="X1285" i="1" s="1"/>
  <c r="B1285" i="1" s="1"/>
  <c r="B1284" i="1"/>
  <c r="D1286" i="1"/>
  <c r="F1286" i="1" s="1"/>
  <c r="I1289" i="1"/>
  <c r="N1288" i="1"/>
  <c r="M1288" i="1"/>
  <c r="J1288" i="1"/>
  <c r="K1288" i="1" s="1"/>
  <c r="E1287" i="1"/>
  <c r="U1287" i="1"/>
  <c r="W1287" i="1" s="1"/>
  <c r="C1341" i="1"/>
  <c r="Y1340" i="1"/>
  <c r="R1340" i="1"/>
  <c r="S1340" i="1" s="1"/>
  <c r="AA1341" i="1"/>
  <c r="H1341" i="1"/>
  <c r="A1342" i="1"/>
  <c r="Q1341" i="1"/>
  <c r="T1372" i="1"/>
  <c r="G1286" i="1" l="1"/>
  <c r="L1286" i="1"/>
  <c r="O1286" i="1" s="1"/>
  <c r="P1286" i="1" s="1"/>
  <c r="X1286" i="1" s="1"/>
  <c r="B1286" i="1" s="1"/>
  <c r="D1287" i="1"/>
  <c r="F1287" i="1" s="1"/>
  <c r="J1289" i="1"/>
  <c r="K1289" i="1" s="1"/>
  <c r="I1290" i="1"/>
  <c r="E1288" i="1"/>
  <c r="U1288" i="1"/>
  <c r="W1288" i="1" s="1"/>
  <c r="T1373" i="1"/>
  <c r="Y1341" i="1"/>
  <c r="R1341" i="1"/>
  <c r="S1341" i="1" s="1"/>
  <c r="C1342" i="1"/>
  <c r="AA1342" i="1"/>
  <c r="H1342" i="1"/>
  <c r="A1343" i="1"/>
  <c r="Q1342" i="1"/>
  <c r="L1287" i="1" l="1"/>
  <c r="O1287" i="1" s="1"/>
  <c r="P1287" i="1" s="1"/>
  <c r="X1287" i="1" s="1"/>
  <c r="G1287" i="1"/>
  <c r="I1291" i="1"/>
  <c r="J1290" i="1"/>
  <c r="K1290" i="1" s="1"/>
  <c r="D1288" i="1"/>
  <c r="F1288" i="1" s="1"/>
  <c r="E1289" i="1"/>
  <c r="U1289" i="1"/>
  <c r="W1289" i="1" s="1"/>
  <c r="Y1342" i="1"/>
  <c r="AA1343" i="1"/>
  <c r="C1343" i="1"/>
  <c r="R1342" i="1"/>
  <c r="S1342" i="1" s="1"/>
  <c r="H1343" i="1"/>
  <c r="Q1343" i="1"/>
  <c r="A1344" i="1"/>
  <c r="T1374" i="1"/>
  <c r="B1287" i="1" l="1"/>
  <c r="L1288" i="1"/>
  <c r="O1288" i="1" s="1"/>
  <c r="P1288" i="1" s="1"/>
  <c r="X1288" i="1" s="1"/>
  <c r="B1288" i="1" s="1"/>
  <c r="G1288" i="1"/>
  <c r="E1290" i="1"/>
  <c r="U1290" i="1"/>
  <c r="W1290" i="1" s="1"/>
  <c r="D1289" i="1"/>
  <c r="F1289" i="1" s="1"/>
  <c r="I1292" i="1"/>
  <c r="J1291" i="1"/>
  <c r="K1291" i="1" s="1"/>
  <c r="T1375" i="1"/>
  <c r="H1344" i="1"/>
  <c r="A1345" i="1"/>
  <c r="Q1344" i="1"/>
  <c r="Y1343" i="1"/>
  <c r="R1343" i="1"/>
  <c r="S1343" i="1" s="1"/>
  <c r="AA1344" i="1"/>
  <c r="C1344" i="1"/>
  <c r="M1289" i="1" l="1"/>
  <c r="M1290" i="1" s="1"/>
  <c r="M1291" i="1" s="1"/>
  <c r="M1292" i="1" s="1"/>
  <c r="G1289" i="1"/>
  <c r="L1289" i="1"/>
  <c r="J1292" i="1"/>
  <c r="K1292" i="1" s="1"/>
  <c r="I1293" i="1"/>
  <c r="D1290" i="1"/>
  <c r="F1290" i="1" s="1"/>
  <c r="U1291" i="1"/>
  <c r="W1291" i="1" s="1"/>
  <c r="E1291" i="1"/>
  <c r="H1345" i="1"/>
  <c r="A1346" i="1"/>
  <c r="Q1345" i="1"/>
  <c r="R1344" i="1"/>
  <c r="S1344" i="1" s="1"/>
  <c r="AA1345" i="1"/>
  <c r="Y1344" i="1"/>
  <c r="C1345" i="1"/>
  <c r="T1376" i="1"/>
  <c r="N1289" i="1" l="1"/>
  <c r="N1290" i="1" s="1"/>
  <c r="N1291" i="1" s="1"/>
  <c r="N1292" i="1" s="1"/>
  <c r="N1293" i="1" s="1"/>
  <c r="M1293" i="1"/>
  <c r="G1290" i="1"/>
  <c r="L1290" i="1"/>
  <c r="D1291" i="1"/>
  <c r="F1291" i="1" s="1"/>
  <c r="J1293" i="1"/>
  <c r="K1293" i="1" s="1"/>
  <c r="I1294" i="1"/>
  <c r="E1292" i="1"/>
  <c r="U1292" i="1"/>
  <c r="W1292" i="1" s="1"/>
  <c r="AA1346" i="1"/>
  <c r="Y1345" i="1"/>
  <c r="R1345" i="1"/>
  <c r="S1345" i="1" s="1"/>
  <c r="C1346" i="1"/>
  <c r="T1377" i="1"/>
  <c r="A1347" i="1"/>
  <c r="Q1346" i="1"/>
  <c r="H1346" i="1"/>
  <c r="O1290" i="1" l="1"/>
  <c r="P1290" i="1" s="1"/>
  <c r="X1290" i="1" s="1"/>
  <c r="B1290" i="1" s="1"/>
  <c r="O1289" i="1"/>
  <c r="P1289" i="1" s="1"/>
  <c r="X1289" i="1" s="1"/>
  <c r="B1289" i="1" s="1"/>
  <c r="L1291" i="1"/>
  <c r="O1291" i="1" s="1"/>
  <c r="P1291" i="1" s="1"/>
  <c r="X1291" i="1" s="1"/>
  <c r="B1291" i="1" s="1"/>
  <c r="G1291" i="1"/>
  <c r="J1294" i="1"/>
  <c r="K1294" i="1" s="1"/>
  <c r="I1295" i="1"/>
  <c r="N1294" i="1"/>
  <c r="M1294" i="1"/>
  <c r="E1293" i="1"/>
  <c r="U1293" i="1"/>
  <c r="W1293" i="1" s="1"/>
  <c r="D1292" i="1"/>
  <c r="F1292" i="1" s="1"/>
  <c r="R1346" i="1"/>
  <c r="S1346" i="1" s="1"/>
  <c r="AA1347" i="1"/>
  <c r="Y1346" i="1"/>
  <c r="C1347" i="1"/>
  <c r="A1348" i="1"/>
  <c r="Q1347" i="1"/>
  <c r="H1347" i="1"/>
  <c r="T1378" i="1"/>
  <c r="M1295" i="1" l="1"/>
  <c r="G1292" i="1"/>
  <c r="L1292" i="1"/>
  <c r="O1292" i="1" s="1"/>
  <c r="P1292" i="1" s="1"/>
  <c r="X1292" i="1" s="1"/>
  <c r="B1292" i="1" s="1"/>
  <c r="D1293" i="1"/>
  <c r="F1293" i="1" s="1"/>
  <c r="I1296" i="1"/>
  <c r="N1295" i="1"/>
  <c r="J1295" i="1"/>
  <c r="K1295" i="1" s="1"/>
  <c r="U1294" i="1"/>
  <c r="W1294" i="1" s="1"/>
  <c r="E1294" i="1"/>
  <c r="C1348" i="1"/>
  <c r="Y1347" i="1"/>
  <c r="R1347" i="1"/>
  <c r="S1347" i="1" s="1"/>
  <c r="AA1348" i="1"/>
  <c r="T1379" i="1"/>
  <c r="H1348" i="1"/>
  <c r="Q1348" i="1"/>
  <c r="A1349" i="1"/>
  <c r="G1293" i="1" l="1"/>
  <c r="L1293" i="1"/>
  <c r="O1293" i="1" s="1"/>
  <c r="P1293" i="1" s="1"/>
  <c r="X1293" i="1" s="1"/>
  <c r="B1293" i="1" s="1"/>
  <c r="U1295" i="1"/>
  <c r="W1295" i="1" s="1"/>
  <c r="E1295" i="1"/>
  <c r="M1296" i="1"/>
  <c r="J1296" i="1"/>
  <c r="K1296" i="1" s="1"/>
  <c r="I1297" i="1"/>
  <c r="N1296" i="1"/>
  <c r="D1294" i="1"/>
  <c r="F1294" i="1" s="1"/>
  <c r="H1349" i="1"/>
  <c r="A1350" i="1"/>
  <c r="Q1349" i="1"/>
  <c r="T1380" i="1"/>
  <c r="Y1348" i="1"/>
  <c r="AA1349" i="1"/>
  <c r="C1349" i="1"/>
  <c r="R1348" i="1"/>
  <c r="S1348" i="1" s="1"/>
  <c r="J1297" i="1" l="1"/>
  <c r="K1297" i="1" s="1"/>
  <c r="I1298" i="1"/>
  <c r="N1297" i="1"/>
  <c r="M1297" i="1"/>
  <c r="G1294" i="1"/>
  <c r="E1296" i="1"/>
  <c r="U1296" i="1"/>
  <c r="W1296" i="1" s="1"/>
  <c r="L1294" i="1"/>
  <c r="O1294" i="1" s="1"/>
  <c r="P1294" i="1" s="1"/>
  <c r="X1294" i="1" s="1"/>
  <c r="B1294" i="1" s="1"/>
  <c r="D1295" i="1"/>
  <c r="F1295" i="1" s="1"/>
  <c r="H1350" i="1"/>
  <c r="A1351" i="1"/>
  <c r="Q1350" i="1"/>
  <c r="T1381" i="1"/>
  <c r="AA1350" i="1"/>
  <c r="Y1349" i="1"/>
  <c r="R1349" i="1"/>
  <c r="S1349" i="1" s="1"/>
  <c r="C1350" i="1"/>
  <c r="M1298" i="1" l="1"/>
  <c r="D1296" i="1"/>
  <c r="F1296" i="1" s="1"/>
  <c r="L1295" i="1"/>
  <c r="O1295" i="1" s="1"/>
  <c r="P1295" i="1" s="1"/>
  <c r="X1295" i="1" s="1"/>
  <c r="B1295" i="1" s="1"/>
  <c r="G1295" i="1"/>
  <c r="J1298" i="1"/>
  <c r="K1298" i="1" s="1"/>
  <c r="I1299" i="1"/>
  <c r="N1298" i="1"/>
  <c r="E1297" i="1"/>
  <c r="U1297" i="1"/>
  <c r="W1297" i="1" s="1"/>
  <c r="C1351" i="1"/>
  <c r="Y1350" i="1"/>
  <c r="R1350" i="1"/>
  <c r="S1350" i="1" s="1"/>
  <c r="AA1351" i="1"/>
  <c r="T1382" i="1"/>
  <c r="A1352" i="1"/>
  <c r="Q1351" i="1"/>
  <c r="H1351" i="1"/>
  <c r="L1296" i="1" l="1"/>
  <c r="O1296" i="1" s="1"/>
  <c r="P1296" i="1" s="1"/>
  <c r="X1296" i="1" s="1"/>
  <c r="B1296" i="1" s="1"/>
  <c r="G1296" i="1"/>
  <c r="E1298" i="1"/>
  <c r="U1298" i="1"/>
  <c r="W1298" i="1" s="1"/>
  <c r="N1299" i="1"/>
  <c r="M1299" i="1"/>
  <c r="J1299" i="1"/>
  <c r="K1299" i="1" s="1"/>
  <c r="I1300" i="1"/>
  <c r="D1297" i="1"/>
  <c r="F1297" i="1" s="1"/>
  <c r="Q1352" i="1"/>
  <c r="H1352" i="1"/>
  <c r="A1353" i="1"/>
  <c r="T1383" i="1"/>
  <c r="C1352" i="1"/>
  <c r="Y1351" i="1"/>
  <c r="R1351" i="1"/>
  <c r="S1351" i="1" s="1"/>
  <c r="AA1352" i="1"/>
  <c r="L1297" i="1" l="1"/>
  <c r="O1297" i="1" s="1"/>
  <c r="P1297" i="1" s="1"/>
  <c r="X1297" i="1" s="1"/>
  <c r="E1299" i="1"/>
  <c r="U1299" i="1"/>
  <c r="W1299" i="1" s="1"/>
  <c r="J1300" i="1"/>
  <c r="K1300" i="1" s="1"/>
  <c r="I1301" i="1"/>
  <c r="N1300" i="1"/>
  <c r="M1300" i="1"/>
  <c r="G1297" i="1"/>
  <c r="D1298" i="1"/>
  <c r="F1298" i="1" s="1"/>
  <c r="R1352" i="1"/>
  <c r="S1352" i="1" s="1"/>
  <c r="AA1353" i="1"/>
  <c r="C1353" i="1"/>
  <c r="Y1352" i="1"/>
  <c r="T1384" i="1"/>
  <c r="H1353" i="1"/>
  <c r="A1354" i="1"/>
  <c r="Q1353" i="1"/>
  <c r="G1298" i="1" l="1"/>
  <c r="L1298" i="1"/>
  <c r="O1298" i="1" s="1"/>
  <c r="P1298" i="1" s="1"/>
  <c r="X1298" i="1" s="1"/>
  <c r="B1298" i="1" s="1"/>
  <c r="B1297" i="1"/>
  <c r="M1301" i="1"/>
  <c r="I1302" i="1"/>
  <c r="N1301" i="1"/>
  <c r="J1301" i="1"/>
  <c r="K1301" i="1" s="1"/>
  <c r="U1300" i="1"/>
  <c r="W1300" i="1" s="1"/>
  <c r="E1300" i="1"/>
  <c r="D1299" i="1"/>
  <c r="F1299" i="1" s="1"/>
  <c r="Y1353" i="1"/>
  <c r="C1354" i="1"/>
  <c r="R1353" i="1"/>
  <c r="S1353" i="1" s="1"/>
  <c r="AA1354" i="1"/>
  <c r="H1354" i="1"/>
  <c r="Q1354" i="1"/>
  <c r="A1355" i="1"/>
  <c r="T1385" i="1"/>
  <c r="G1299" i="1" l="1"/>
  <c r="L1299" i="1"/>
  <c r="O1299" i="1" s="1"/>
  <c r="P1299" i="1" s="1"/>
  <c r="X1299" i="1" s="1"/>
  <c r="B1299" i="1" s="1"/>
  <c r="D1300" i="1"/>
  <c r="F1300" i="1" s="1"/>
  <c r="U1301" i="1"/>
  <c r="W1301" i="1" s="1"/>
  <c r="E1301" i="1"/>
  <c r="M1302" i="1"/>
  <c r="I1303" i="1"/>
  <c r="J1302" i="1"/>
  <c r="K1302" i="1" s="1"/>
  <c r="N1302" i="1"/>
  <c r="A1356" i="1"/>
  <c r="H1355" i="1"/>
  <c r="Q1355" i="1"/>
  <c r="T1386" i="1"/>
  <c r="R1354" i="1"/>
  <c r="S1354" i="1" s="1"/>
  <c r="AA1355" i="1"/>
  <c r="C1355" i="1"/>
  <c r="Y1354" i="1"/>
  <c r="L1300" i="1" l="1"/>
  <c r="O1300" i="1" s="1"/>
  <c r="P1300" i="1" s="1"/>
  <c r="X1300" i="1" s="1"/>
  <c r="G1300" i="1"/>
  <c r="D1301" i="1"/>
  <c r="F1301" i="1" s="1"/>
  <c r="E1302" i="1"/>
  <c r="U1302" i="1"/>
  <c r="W1302" i="1" s="1"/>
  <c r="M1303" i="1"/>
  <c r="J1303" i="1"/>
  <c r="K1303" i="1" s="1"/>
  <c r="I1304" i="1"/>
  <c r="N1303" i="1"/>
  <c r="Y1355" i="1"/>
  <c r="AA1356" i="1"/>
  <c r="R1355" i="1"/>
  <c r="S1355" i="1" s="1"/>
  <c r="C1356" i="1"/>
  <c r="T1387" i="1"/>
  <c r="A1357" i="1"/>
  <c r="Q1356" i="1"/>
  <c r="H1356" i="1"/>
  <c r="B1300" i="1" l="1"/>
  <c r="L1301" i="1"/>
  <c r="O1301" i="1" s="1"/>
  <c r="P1301" i="1" s="1"/>
  <c r="X1301" i="1" s="1"/>
  <c r="B1301" i="1" s="1"/>
  <c r="G1301" i="1"/>
  <c r="M1304" i="1"/>
  <c r="J1304" i="1"/>
  <c r="K1304" i="1" s="1"/>
  <c r="I1305" i="1"/>
  <c r="N1304" i="1"/>
  <c r="D1302" i="1"/>
  <c r="F1302" i="1" s="1"/>
  <c r="E1303" i="1"/>
  <c r="U1303" i="1"/>
  <c r="W1303" i="1" s="1"/>
  <c r="C1357" i="1"/>
  <c r="Y1356" i="1"/>
  <c r="R1356" i="1"/>
  <c r="S1356" i="1" s="1"/>
  <c r="AA1357" i="1"/>
  <c r="A1358" i="1"/>
  <c r="Q1357" i="1"/>
  <c r="H1357" i="1"/>
  <c r="T1388" i="1"/>
  <c r="L1302" i="1" l="1"/>
  <c r="O1302" i="1" s="1"/>
  <c r="P1302" i="1" s="1"/>
  <c r="X1302" i="1" s="1"/>
  <c r="B1302" i="1" s="1"/>
  <c r="G1302" i="1"/>
  <c r="N1305" i="1"/>
  <c r="J1305" i="1"/>
  <c r="K1305" i="1" s="1"/>
  <c r="M1305" i="1"/>
  <c r="I1306" i="1"/>
  <c r="E1304" i="1"/>
  <c r="U1304" i="1"/>
  <c r="W1304" i="1" s="1"/>
  <c r="D1303" i="1"/>
  <c r="F1303" i="1" s="1"/>
  <c r="Q1358" i="1"/>
  <c r="H1358" i="1"/>
  <c r="A1359" i="1"/>
  <c r="T1389" i="1"/>
  <c r="Y1357" i="1"/>
  <c r="R1357" i="1"/>
  <c r="S1357" i="1" s="1"/>
  <c r="AA1358" i="1"/>
  <c r="C1358" i="1"/>
  <c r="L1303" i="1" l="1"/>
  <c r="O1303" i="1" s="1"/>
  <c r="P1303" i="1" s="1"/>
  <c r="X1303" i="1" s="1"/>
  <c r="B1303" i="1" s="1"/>
  <c r="G1303" i="1"/>
  <c r="D1304" i="1"/>
  <c r="F1304" i="1" s="1"/>
  <c r="J1306" i="1"/>
  <c r="K1306" i="1" s="1"/>
  <c r="I1307" i="1"/>
  <c r="N1306" i="1"/>
  <c r="M1306" i="1"/>
  <c r="U1305" i="1"/>
  <c r="W1305" i="1" s="1"/>
  <c r="E1305" i="1"/>
  <c r="Q1359" i="1"/>
  <c r="H1359" i="1"/>
  <c r="A1360" i="1"/>
  <c r="T1390" i="1"/>
  <c r="Y1358" i="1"/>
  <c r="C1359" i="1"/>
  <c r="R1358" i="1"/>
  <c r="S1358" i="1" s="1"/>
  <c r="AA1359" i="1"/>
  <c r="L1304" i="1" l="1"/>
  <c r="O1304" i="1" s="1"/>
  <c r="P1304" i="1" s="1"/>
  <c r="X1304" i="1" s="1"/>
  <c r="B1304" i="1" s="1"/>
  <c r="G1304" i="1"/>
  <c r="M1307" i="1"/>
  <c r="J1307" i="1"/>
  <c r="K1307" i="1" s="1"/>
  <c r="I1308" i="1"/>
  <c r="N1307" i="1"/>
  <c r="E1306" i="1"/>
  <c r="U1306" i="1"/>
  <c r="W1306" i="1" s="1"/>
  <c r="D1305" i="1"/>
  <c r="F1305" i="1" s="1"/>
  <c r="Y1359" i="1"/>
  <c r="R1359" i="1"/>
  <c r="S1359" i="1" s="1"/>
  <c r="C1360" i="1"/>
  <c r="AA1360" i="1"/>
  <c r="T1391" i="1"/>
  <c r="A1361" i="1"/>
  <c r="Q1360" i="1"/>
  <c r="H1360" i="1"/>
  <c r="L1305" i="1" l="1"/>
  <c r="O1305" i="1" s="1"/>
  <c r="P1305" i="1" s="1"/>
  <c r="X1305" i="1" s="1"/>
  <c r="G1305" i="1"/>
  <c r="D1306" i="1"/>
  <c r="F1306" i="1" s="1"/>
  <c r="J1308" i="1"/>
  <c r="K1308" i="1" s="1"/>
  <c r="I1309" i="1"/>
  <c r="N1308" i="1"/>
  <c r="M1308" i="1"/>
  <c r="E1307" i="1"/>
  <c r="U1307" i="1"/>
  <c r="W1307" i="1" s="1"/>
  <c r="R1360" i="1"/>
  <c r="S1360" i="1" s="1"/>
  <c r="AA1361" i="1"/>
  <c r="C1361" i="1"/>
  <c r="Y1360" i="1"/>
  <c r="Q1361" i="1"/>
  <c r="A1362" i="1"/>
  <c r="H1361" i="1"/>
  <c r="T1392" i="1"/>
  <c r="G1306" i="1" l="1"/>
  <c r="L1306" i="1"/>
  <c r="O1306" i="1" s="1"/>
  <c r="P1306" i="1" s="1"/>
  <c r="X1306" i="1" s="1"/>
  <c r="B1306" i="1" s="1"/>
  <c r="B1305" i="1"/>
  <c r="N1309" i="1"/>
  <c r="I1310" i="1"/>
  <c r="M1309" i="1"/>
  <c r="J1309" i="1"/>
  <c r="K1309" i="1" s="1"/>
  <c r="E1308" i="1"/>
  <c r="U1308" i="1"/>
  <c r="W1308" i="1" s="1"/>
  <c r="D1307" i="1"/>
  <c r="F1307" i="1" s="1"/>
  <c r="T1393" i="1"/>
  <c r="Y1361" i="1"/>
  <c r="R1361" i="1"/>
  <c r="S1361" i="1" s="1"/>
  <c r="AA1362" i="1"/>
  <c r="C1362" i="1"/>
  <c r="H1362" i="1"/>
  <c r="Q1362" i="1"/>
  <c r="A1363" i="1"/>
  <c r="M1310" i="1" l="1"/>
  <c r="G1307" i="1"/>
  <c r="E1309" i="1"/>
  <c r="U1309" i="1"/>
  <c r="W1309" i="1" s="1"/>
  <c r="N1310" i="1"/>
  <c r="J1310" i="1"/>
  <c r="K1310" i="1" s="1"/>
  <c r="I1311" i="1"/>
  <c r="D1308" i="1"/>
  <c r="F1308" i="1" s="1"/>
  <c r="L1307" i="1"/>
  <c r="O1307" i="1" s="1"/>
  <c r="P1307" i="1" s="1"/>
  <c r="X1307" i="1" s="1"/>
  <c r="B1307" i="1" s="1"/>
  <c r="A1364" i="1"/>
  <c r="H1363" i="1"/>
  <c r="Q1363" i="1"/>
  <c r="R1362" i="1"/>
  <c r="S1362" i="1" s="1"/>
  <c r="AA1363" i="1"/>
  <c r="Y1362" i="1"/>
  <c r="C1363" i="1"/>
  <c r="T1394" i="1"/>
  <c r="L1308" i="1" l="1"/>
  <c r="O1308" i="1" s="1"/>
  <c r="P1308" i="1" s="1"/>
  <c r="X1308" i="1" s="1"/>
  <c r="B1308" i="1" s="1"/>
  <c r="G1308" i="1"/>
  <c r="M1311" i="1"/>
  <c r="J1311" i="1"/>
  <c r="K1311" i="1" s="1"/>
  <c r="I1312" i="1"/>
  <c r="N1311" i="1"/>
  <c r="E1310" i="1"/>
  <c r="U1310" i="1"/>
  <c r="W1310" i="1" s="1"/>
  <c r="D1309" i="1"/>
  <c r="F1309" i="1" s="1"/>
  <c r="Y1363" i="1"/>
  <c r="AA1364" i="1"/>
  <c r="R1363" i="1"/>
  <c r="S1363" i="1" s="1"/>
  <c r="C1364" i="1"/>
  <c r="T1395" i="1"/>
  <c r="Q1364" i="1"/>
  <c r="H1364" i="1"/>
  <c r="A1365" i="1"/>
  <c r="D1310" i="1" l="1"/>
  <c r="F1310" i="1" s="1"/>
  <c r="M1312" i="1"/>
  <c r="I1313" i="1"/>
  <c r="N1312" i="1"/>
  <c r="J1312" i="1"/>
  <c r="K1312" i="1" s="1"/>
  <c r="E1311" i="1"/>
  <c r="U1311" i="1"/>
  <c r="W1311" i="1" s="1"/>
  <c r="L1309" i="1"/>
  <c r="O1309" i="1" s="1"/>
  <c r="P1309" i="1" s="1"/>
  <c r="X1309" i="1" s="1"/>
  <c r="B1309" i="1" s="1"/>
  <c r="G1309" i="1"/>
  <c r="T1396" i="1"/>
  <c r="AA1365" i="1"/>
  <c r="Y1364" i="1"/>
  <c r="C1365" i="1"/>
  <c r="R1364" i="1"/>
  <c r="S1364" i="1" s="1"/>
  <c r="Q1365" i="1"/>
  <c r="H1365" i="1"/>
  <c r="A1366" i="1"/>
  <c r="G1310" i="1" l="1"/>
  <c r="D1311" i="1"/>
  <c r="F1311" i="1" s="1"/>
  <c r="M1313" i="1"/>
  <c r="J1313" i="1"/>
  <c r="K1313" i="1" s="1"/>
  <c r="I1314" i="1"/>
  <c r="N1313" i="1"/>
  <c r="E1312" i="1"/>
  <c r="U1312" i="1"/>
  <c r="W1312" i="1" s="1"/>
  <c r="L1310" i="1"/>
  <c r="O1310" i="1" s="1"/>
  <c r="P1310" i="1" s="1"/>
  <c r="X1310" i="1" s="1"/>
  <c r="B1310" i="1" s="1"/>
  <c r="Y1365" i="1"/>
  <c r="R1365" i="1"/>
  <c r="S1365" i="1" s="1"/>
  <c r="C1366" i="1"/>
  <c r="AA1366" i="1"/>
  <c r="Q1366" i="1"/>
  <c r="H1366" i="1"/>
  <c r="A1367" i="1"/>
  <c r="T1397" i="1"/>
  <c r="L1311" i="1" l="1"/>
  <c r="O1311" i="1" s="1"/>
  <c r="P1311" i="1" s="1"/>
  <c r="X1311" i="1" s="1"/>
  <c r="B1311" i="1" s="1"/>
  <c r="G1311" i="1"/>
  <c r="D1312" i="1"/>
  <c r="F1312" i="1" s="1"/>
  <c r="M1314" i="1"/>
  <c r="J1314" i="1"/>
  <c r="K1314" i="1" s="1"/>
  <c r="I1315" i="1"/>
  <c r="N1314" i="1"/>
  <c r="E1313" i="1"/>
  <c r="U1313" i="1"/>
  <c r="W1313" i="1" s="1"/>
  <c r="Y1366" i="1"/>
  <c r="AA1367" i="1"/>
  <c r="R1366" i="1"/>
  <c r="S1366" i="1" s="1"/>
  <c r="C1367" i="1"/>
  <c r="Q1367" i="1"/>
  <c r="A1368" i="1"/>
  <c r="H1367" i="1"/>
  <c r="T1398" i="1"/>
  <c r="G1312" i="1" l="1"/>
  <c r="E1314" i="1"/>
  <c r="U1314" i="1"/>
  <c r="W1314" i="1" s="1"/>
  <c r="J1315" i="1"/>
  <c r="K1315" i="1" s="1"/>
  <c r="I1316" i="1"/>
  <c r="N1315" i="1"/>
  <c r="M1315" i="1"/>
  <c r="D1313" i="1"/>
  <c r="F1313" i="1" s="1"/>
  <c r="L1312" i="1"/>
  <c r="O1312" i="1" s="1"/>
  <c r="P1312" i="1" s="1"/>
  <c r="X1312" i="1" s="1"/>
  <c r="B1312" i="1" s="1"/>
  <c r="T1399" i="1"/>
  <c r="Q1368" i="1"/>
  <c r="H1368" i="1"/>
  <c r="A1369" i="1"/>
  <c r="C1368" i="1"/>
  <c r="Y1367" i="1"/>
  <c r="R1367" i="1"/>
  <c r="S1367" i="1" s="1"/>
  <c r="AA1368" i="1"/>
  <c r="M1316" i="1" l="1"/>
  <c r="L1313" i="1"/>
  <c r="O1313" i="1" s="1"/>
  <c r="P1313" i="1" s="1"/>
  <c r="X1313" i="1" s="1"/>
  <c r="B1313" i="1" s="1"/>
  <c r="N1316" i="1"/>
  <c r="J1316" i="1"/>
  <c r="K1316" i="1" s="1"/>
  <c r="I1317" i="1"/>
  <c r="E1315" i="1"/>
  <c r="U1315" i="1"/>
  <c r="W1315" i="1" s="1"/>
  <c r="G1313" i="1"/>
  <c r="D1314" i="1"/>
  <c r="F1314" i="1" s="1"/>
  <c r="Q1369" i="1"/>
  <c r="A1370" i="1"/>
  <c r="H1369" i="1"/>
  <c r="T1400" i="1"/>
  <c r="R1368" i="1"/>
  <c r="S1368" i="1" s="1"/>
  <c r="AA1369" i="1"/>
  <c r="C1369" i="1"/>
  <c r="Y1368" i="1"/>
  <c r="D1315" i="1" l="1"/>
  <c r="F1315" i="1" s="1"/>
  <c r="M1317" i="1"/>
  <c r="I1318" i="1"/>
  <c r="J1317" i="1"/>
  <c r="K1317" i="1" s="1"/>
  <c r="N1317" i="1"/>
  <c r="U1316" i="1"/>
  <c r="W1316" i="1" s="1"/>
  <c r="E1316" i="1"/>
  <c r="L1314" i="1"/>
  <c r="O1314" i="1" s="1"/>
  <c r="P1314" i="1" s="1"/>
  <c r="G1314" i="1"/>
  <c r="H1370" i="1"/>
  <c r="Q1370" i="1"/>
  <c r="A1371" i="1"/>
  <c r="Y1369" i="1"/>
  <c r="R1369" i="1"/>
  <c r="S1369" i="1" s="1"/>
  <c r="C1370" i="1"/>
  <c r="AA1370" i="1"/>
  <c r="T1401" i="1"/>
  <c r="G1315" i="1" l="1"/>
  <c r="L1315" i="1"/>
  <c r="O1315" i="1" s="1"/>
  <c r="P1315" i="1" s="1"/>
  <c r="X1315" i="1" s="1"/>
  <c r="B1315" i="1" s="1"/>
  <c r="I1319" i="1"/>
  <c r="N1318" i="1"/>
  <c r="M1318" i="1"/>
  <c r="J1318" i="1"/>
  <c r="K1318" i="1" s="1"/>
  <c r="X1314" i="1"/>
  <c r="B1314" i="1" s="1"/>
  <c r="U1317" i="1"/>
  <c r="W1317" i="1" s="1"/>
  <c r="E1317" i="1"/>
  <c r="D1316" i="1"/>
  <c r="F1316" i="1" s="1"/>
  <c r="T1402" i="1"/>
  <c r="Y1370" i="1"/>
  <c r="R1370" i="1"/>
  <c r="S1370" i="1" s="1"/>
  <c r="AA1371" i="1"/>
  <c r="C1371" i="1"/>
  <c r="H1371" i="1"/>
  <c r="Q1371" i="1"/>
  <c r="A1372" i="1"/>
  <c r="M1319" i="1" l="1"/>
  <c r="L1316" i="1"/>
  <c r="O1316" i="1" s="1"/>
  <c r="P1316" i="1" s="1"/>
  <c r="X1316" i="1" s="1"/>
  <c r="B1316" i="1" s="1"/>
  <c r="E1318" i="1"/>
  <c r="U1318" i="1"/>
  <c r="W1318" i="1" s="1"/>
  <c r="G1316" i="1"/>
  <c r="D1317" i="1"/>
  <c r="F1317" i="1" s="1"/>
  <c r="N1319" i="1"/>
  <c r="J1319" i="1"/>
  <c r="K1319" i="1" s="1"/>
  <c r="I1320" i="1"/>
  <c r="Q1372" i="1"/>
  <c r="A1373" i="1"/>
  <c r="H1372" i="1"/>
  <c r="T1403" i="1"/>
  <c r="AA1372" i="1"/>
  <c r="C1372" i="1"/>
  <c r="Y1371" i="1"/>
  <c r="R1371" i="1"/>
  <c r="S1371" i="1" s="1"/>
  <c r="G1317" i="1" l="1"/>
  <c r="L1317" i="1"/>
  <c r="O1317" i="1" s="1"/>
  <c r="P1317" i="1" s="1"/>
  <c r="X1317" i="1" s="1"/>
  <c r="B1317" i="1" s="1"/>
  <c r="E1319" i="1"/>
  <c r="U1319" i="1"/>
  <c r="W1319" i="1" s="1"/>
  <c r="J1320" i="1"/>
  <c r="K1320" i="1" s="1"/>
  <c r="I1321" i="1"/>
  <c r="M1320" i="1"/>
  <c r="N1320" i="1"/>
  <c r="D1318" i="1"/>
  <c r="F1318" i="1" s="1"/>
  <c r="R1372" i="1"/>
  <c r="S1372" i="1" s="1"/>
  <c r="AA1373" i="1"/>
  <c r="Y1372" i="1"/>
  <c r="C1373" i="1"/>
  <c r="T1404" i="1"/>
  <c r="Q1373" i="1"/>
  <c r="H1373" i="1"/>
  <c r="A1374" i="1"/>
  <c r="I1322" i="1" l="1"/>
  <c r="J1321" i="1"/>
  <c r="K1321" i="1" s="1"/>
  <c r="U1320" i="1"/>
  <c r="W1320" i="1" s="1"/>
  <c r="E1320" i="1"/>
  <c r="L1318" i="1"/>
  <c r="O1318" i="1" s="1"/>
  <c r="P1318" i="1" s="1"/>
  <c r="D1319" i="1"/>
  <c r="F1319" i="1" s="1"/>
  <c r="G1318" i="1"/>
  <c r="Y1373" i="1"/>
  <c r="C1374" i="1"/>
  <c r="R1373" i="1"/>
  <c r="S1373" i="1" s="1"/>
  <c r="AA1374" i="1"/>
  <c r="H1374" i="1"/>
  <c r="A1375" i="1"/>
  <c r="Q1374" i="1"/>
  <c r="T1405" i="1"/>
  <c r="L1319" i="1" l="1"/>
  <c r="O1319" i="1" s="1"/>
  <c r="P1319" i="1" s="1"/>
  <c r="X1319" i="1" s="1"/>
  <c r="B1319" i="1" s="1"/>
  <c r="G1319" i="1"/>
  <c r="X1318" i="1"/>
  <c r="B1318" i="1" s="1"/>
  <c r="D1320" i="1"/>
  <c r="F1320" i="1" s="1"/>
  <c r="U1321" i="1"/>
  <c r="W1321" i="1" s="1"/>
  <c r="E1321" i="1"/>
  <c r="I1323" i="1"/>
  <c r="J1322" i="1"/>
  <c r="K1322" i="1" s="1"/>
  <c r="R1374" i="1"/>
  <c r="S1374" i="1" s="1"/>
  <c r="AA1375" i="1"/>
  <c r="C1375" i="1"/>
  <c r="Y1374" i="1"/>
  <c r="T1406" i="1"/>
  <c r="A1376" i="1"/>
  <c r="Q1375" i="1"/>
  <c r="H1375" i="1"/>
  <c r="G1320" i="1" l="1"/>
  <c r="L1320" i="1"/>
  <c r="O1320" i="1" s="1"/>
  <c r="P1320" i="1" s="1"/>
  <c r="E1322" i="1"/>
  <c r="U1322" i="1"/>
  <c r="W1322" i="1" s="1"/>
  <c r="J1323" i="1"/>
  <c r="K1323" i="1" s="1"/>
  <c r="I1324" i="1"/>
  <c r="D1321" i="1"/>
  <c r="F1321" i="1" s="1"/>
  <c r="T1407" i="1"/>
  <c r="AA1376" i="1"/>
  <c r="C1376" i="1"/>
  <c r="Y1375" i="1"/>
  <c r="R1375" i="1"/>
  <c r="S1375" i="1" s="1"/>
  <c r="A1377" i="1"/>
  <c r="Q1376" i="1"/>
  <c r="H1376" i="1"/>
  <c r="M1321" i="1" l="1"/>
  <c r="N1321" i="1" s="1"/>
  <c r="N1322" i="1" s="1"/>
  <c r="N1323" i="1" s="1"/>
  <c r="X1320" i="1"/>
  <c r="B1320" i="1" s="1"/>
  <c r="L1321" i="1"/>
  <c r="I1325" i="1"/>
  <c r="J1324" i="1"/>
  <c r="K1324" i="1" s="1"/>
  <c r="E1323" i="1"/>
  <c r="U1323" i="1"/>
  <c r="W1323" i="1" s="1"/>
  <c r="D1322" i="1"/>
  <c r="F1322" i="1" s="1"/>
  <c r="G1321" i="1"/>
  <c r="Y1376" i="1"/>
  <c r="R1376" i="1"/>
  <c r="S1376" i="1" s="1"/>
  <c r="AA1377" i="1"/>
  <c r="C1377" i="1"/>
  <c r="A1378" i="1"/>
  <c r="Q1377" i="1"/>
  <c r="H1377" i="1"/>
  <c r="T1408" i="1"/>
  <c r="M1322" i="1" l="1"/>
  <c r="M1323" i="1" s="1"/>
  <c r="M1324" i="1" s="1"/>
  <c r="M1325" i="1" s="1"/>
  <c r="L1322" i="1"/>
  <c r="O1322" i="1" s="1"/>
  <c r="P1322" i="1" s="1"/>
  <c r="X1322" i="1" s="1"/>
  <c r="B1322" i="1" s="1"/>
  <c r="G1322" i="1"/>
  <c r="D1323" i="1"/>
  <c r="F1323" i="1" s="1"/>
  <c r="E1324" i="1"/>
  <c r="U1324" i="1"/>
  <c r="W1324" i="1" s="1"/>
  <c r="I1326" i="1"/>
  <c r="J1325" i="1"/>
  <c r="K1325" i="1" s="1"/>
  <c r="O1321" i="1"/>
  <c r="P1321" i="1" s="1"/>
  <c r="X1321" i="1" s="1"/>
  <c r="A1379" i="1"/>
  <c r="Q1378" i="1"/>
  <c r="H1378" i="1"/>
  <c r="T1409" i="1"/>
  <c r="Y1377" i="1"/>
  <c r="C1378" i="1"/>
  <c r="R1377" i="1"/>
  <c r="S1377" i="1" s="1"/>
  <c r="AA1378" i="1"/>
  <c r="N1324" i="1"/>
  <c r="G1323" i="1" l="1"/>
  <c r="L1323" i="1"/>
  <c r="O1323" i="1" s="1"/>
  <c r="P1323" i="1" s="1"/>
  <c r="X1323" i="1" s="1"/>
  <c r="B1323" i="1" s="1"/>
  <c r="B1321" i="1"/>
  <c r="U1325" i="1"/>
  <c r="W1325" i="1" s="1"/>
  <c r="E1325" i="1"/>
  <c r="D1324" i="1"/>
  <c r="F1324" i="1" s="1"/>
  <c r="I1327" i="1"/>
  <c r="M1326" i="1"/>
  <c r="J1326" i="1"/>
  <c r="K1326" i="1" s="1"/>
  <c r="T1410" i="1"/>
  <c r="N1325" i="1"/>
  <c r="N1326" i="1" s="1"/>
  <c r="Y1378" i="1"/>
  <c r="C1379" i="1"/>
  <c r="R1378" i="1"/>
  <c r="S1378" i="1" s="1"/>
  <c r="AA1379" i="1"/>
  <c r="Q1379" i="1"/>
  <c r="A1380" i="1"/>
  <c r="H1379" i="1"/>
  <c r="G1324" i="1" l="1"/>
  <c r="J1327" i="1"/>
  <c r="K1327" i="1" s="1"/>
  <c r="I1328" i="1"/>
  <c r="M1327" i="1"/>
  <c r="L1324" i="1"/>
  <c r="O1324" i="1" s="1"/>
  <c r="P1324" i="1" s="1"/>
  <c r="X1324" i="1" s="1"/>
  <c r="N1327" i="1"/>
  <c r="D1325" i="1"/>
  <c r="F1325" i="1" s="1"/>
  <c r="E1326" i="1"/>
  <c r="U1326" i="1"/>
  <c r="W1326" i="1" s="1"/>
  <c r="A1381" i="1"/>
  <c r="Q1380" i="1"/>
  <c r="H1380" i="1"/>
  <c r="AA1380" i="1"/>
  <c r="Y1379" i="1"/>
  <c r="C1380" i="1"/>
  <c r="R1379" i="1"/>
  <c r="S1379" i="1" s="1"/>
  <c r="T1411" i="1"/>
  <c r="N1328" i="1" l="1"/>
  <c r="M1328" i="1"/>
  <c r="G1325" i="1"/>
  <c r="L1325" i="1"/>
  <c r="O1325" i="1" s="1"/>
  <c r="P1325" i="1" s="1"/>
  <c r="X1325" i="1" s="1"/>
  <c r="B1325" i="1" s="1"/>
  <c r="D1326" i="1"/>
  <c r="F1326" i="1" s="1"/>
  <c r="J1328" i="1"/>
  <c r="K1328" i="1" s="1"/>
  <c r="I1329" i="1"/>
  <c r="E1327" i="1"/>
  <c r="U1327" i="1"/>
  <c r="W1327" i="1" s="1"/>
  <c r="B1324" i="1"/>
  <c r="R1380" i="1"/>
  <c r="S1380" i="1" s="1"/>
  <c r="Y1380" i="1"/>
  <c r="AA1381" i="1"/>
  <c r="C1381" i="1"/>
  <c r="T1412" i="1"/>
  <c r="Q1381" i="1"/>
  <c r="H1381" i="1"/>
  <c r="A1382" i="1"/>
  <c r="G1326" i="1" l="1"/>
  <c r="L1326" i="1"/>
  <c r="O1326" i="1" s="1"/>
  <c r="P1326" i="1" s="1"/>
  <c r="X1326" i="1" s="1"/>
  <c r="B1326" i="1" s="1"/>
  <c r="M1329" i="1"/>
  <c r="J1329" i="1"/>
  <c r="K1329" i="1" s="1"/>
  <c r="I1330" i="1"/>
  <c r="E1328" i="1"/>
  <c r="U1328" i="1"/>
  <c r="W1328" i="1" s="1"/>
  <c r="D1327" i="1"/>
  <c r="F1327" i="1" s="1"/>
  <c r="N1329" i="1"/>
  <c r="T1413" i="1"/>
  <c r="Q1382" i="1"/>
  <c r="H1382" i="1"/>
  <c r="A1383" i="1"/>
  <c r="Y1381" i="1"/>
  <c r="C1382" i="1"/>
  <c r="R1381" i="1"/>
  <c r="S1381" i="1" s="1"/>
  <c r="AA1382" i="1"/>
  <c r="G1327" i="1" l="1"/>
  <c r="L1327" i="1"/>
  <c r="O1327" i="1" s="1"/>
  <c r="P1327" i="1" s="1"/>
  <c r="X1327" i="1" s="1"/>
  <c r="B1327" i="1" s="1"/>
  <c r="D1328" i="1"/>
  <c r="F1328" i="1" s="1"/>
  <c r="I1331" i="1"/>
  <c r="M1330" i="1"/>
  <c r="N1330" i="1"/>
  <c r="J1330" i="1"/>
  <c r="K1330" i="1" s="1"/>
  <c r="E1329" i="1"/>
  <c r="U1329" i="1"/>
  <c r="W1329" i="1" s="1"/>
  <c r="R1382" i="1"/>
  <c r="S1382" i="1" s="1"/>
  <c r="AA1383" i="1"/>
  <c r="Y1382" i="1"/>
  <c r="C1383" i="1"/>
  <c r="Q1383" i="1"/>
  <c r="H1383" i="1"/>
  <c r="A1384" i="1"/>
  <c r="T1414" i="1"/>
  <c r="M1331" i="1" l="1"/>
  <c r="G1328" i="1"/>
  <c r="L1328" i="1"/>
  <c r="O1328" i="1" s="1"/>
  <c r="P1328" i="1" s="1"/>
  <c r="X1328" i="1" s="1"/>
  <c r="B1328" i="1" s="1"/>
  <c r="D1329" i="1"/>
  <c r="F1329" i="1" s="1"/>
  <c r="E1330" i="1"/>
  <c r="U1330" i="1"/>
  <c r="W1330" i="1" s="1"/>
  <c r="I1332" i="1"/>
  <c r="N1331" i="1"/>
  <c r="J1331" i="1"/>
  <c r="K1331" i="1" s="1"/>
  <c r="C1384" i="1"/>
  <c r="Y1383" i="1"/>
  <c r="R1383" i="1"/>
  <c r="S1383" i="1" s="1"/>
  <c r="AA1384" i="1"/>
  <c r="T1415" i="1"/>
  <c r="A1385" i="1"/>
  <c r="Q1384" i="1"/>
  <c r="H1384" i="1"/>
  <c r="G1329" i="1" l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I1333" i="1"/>
  <c r="N1332" i="1"/>
  <c r="D1330" i="1"/>
  <c r="F1330" i="1" s="1"/>
  <c r="T1416" i="1"/>
  <c r="Q1385" i="1"/>
  <c r="H1385" i="1"/>
  <c r="A1386" i="1"/>
  <c r="Y1384" i="1"/>
  <c r="C1385" i="1"/>
  <c r="R1384" i="1"/>
  <c r="S1384" i="1" s="1"/>
  <c r="AA1385" i="1"/>
  <c r="L1330" i="1" l="1"/>
  <c r="O1330" i="1" s="1"/>
  <c r="P1330" i="1" s="1"/>
  <c r="X1330" i="1" s="1"/>
  <c r="B1330" i="1" s="1"/>
  <c r="M1333" i="1"/>
  <c r="J1333" i="1"/>
  <c r="K1333" i="1" s="1"/>
  <c r="I1334" i="1"/>
  <c r="N1333" i="1"/>
  <c r="U1332" i="1"/>
  <c r="W1332" i="1" s="1"/>
  <c r="E1332" i="1"/>
  <c r="D1331" i="1"/>
  <c r="F1331" i="1" s="1"/>
  <c r="G1330" i="1"/>
  <c r="A1387" i="1"/>
  <c r="Q1386" i="1"/>
  <c r="H1386" i="1"/>
  <c r="C1386" i="1"/>
  <c r="AA1386" i="1"/>
  <c r="Y1385" i="1"/>
  <c r="R1385" i="1"/>
  <c r="S1385" i="1" s="1"/>
  <c r="T1417" i="1"/>
  <c r="L1331" i="1" l="1"/>
  <c r="O1331" i="1" s="1"/>
  <c r="P1331" i="1" s="1"/>
  <c r="X1331" i="1" s="1"/>
  <c r="B1331" i="1" s="1"/>
  <c r="M1334" i="1"/>
  <c r="J1334" i="1"/>
  <c r="K1334" i="1" s="1"/>
  <c r="I1335" i="1"/>
  <c r="N1334" i="1"/>
  <c r="E1333" i="1"/>
  <c r="U1333" i="1"/>
  <c r="W1333" i="1" s="1"/>
  <c r="D1332" i="1"/>
  <c r="F1332" i="1" s="1"/>
  <c r="G1331" i="1"/>
  <c r="Y1386" i="1"/>
  <c r="AA1387" i="1"/>
  <c r="R1386" i="1"/>
  <c r="S1386" i="1" s="1"/>
  <c r="C1387" i="1"/>
  <c r="Q1387" i="1"/>
  <c r="A1388" i="1"/>
  <c r="H1387" i="1"/>
  <c r="T1418" i="1"/>
  <c r="D1333" i="1" l="1"/>
  <c r="F1333" i="1" s="1"/>
  <c r="J1335" i="1"/>
  <c r="K1335" i="1" s="1"/>
  <c r="M1335" i="1"/>
  <c r="I1336" i="1"/>
  <c r="N1335" i="1"/>
  <c r="E1334" i="1"/>
  <c r="U1334" i="1"/>
  <c r="W1334" i="1" s="1"/>
  <c r="G1332" i="1"/>
  <c r="L1332" i="1"/>
  <c r="O1332" i="1" s="1"/>
  <c r="P1332" i="1" s="1"/>
  <c r="H1388" i="1"/>
  <c r="A1389" i="1"/>
  <c r="Q1388" i="1"/>
  <c r="C1388" i="1"/>
  <c r="Y1387" i="1"/>
  <c r="R1387" i="1"/>
  <c r="S1387" i="1" s="1"/>
  <c r="AA1388" i="1"/>
  <c r="T1419" i="1"/>
  <c r="L1333" i="1" l="1"/>
  <c r="O1333" i="1" s="1"/>
  <c r="P1333" i="1" s="1"/>
  <c r="X1333" i="1" s="1"/>
  <c r="B1333" i="1" s="1"/>
  <c r="G1333" i="1"/>
  <c r="D1334" i="1"/>
  <c r="F1334" i="1" s="1"/>
  <c r="I1337" i="1"/>
  <c r="J1336" i="1"/>
  <c r="K1336" i="1" s="1"/>
  <c r="N1336" i="1"/>
  <c r="M1336" i="1"/>
  <c r="E1335" i="1"/>
  <c r="U1335" i="1"/>
  <c r="W1335" i="1" s="1"/>
  <c r="X1332" i="1"/>
  <c r="B1332" i="1" s="1"/>
  <c r="H1389" i="1"/>
  <c r="Q1389" i="1"/>
  <c r="A1390" i="1"/>
  <c r="T1420" i="1"/>
  <c r="R1388" i="1"/>
  <c r="S1388" i="1" s="1"/>
  <c r="C1389" i="1"/>
  <c r="Y1388" i="1"/>
  <c r="AA1389" i="1"/>
  <c r="G1334" i="1" l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I1338" i="1"/>
  <c r="N1337" i="1"/>
  <c r="M1337" i="1"/>
  <c r="J1337" i="1"/>
  <c r="K1337" i="1" s="1"/>
  <c r="T1421" i="1"/>
  <c r="H1390" i="1"/>
  <c r="A1391" i="1"/>
  <c r="Q1390" i="1"/>
  <c r="C1390" i="1"/>
  <c r="AA1390" i="1"/>
  <c r="Y1389" i="1"/>
  <c r="R1389" i="1"/>
  <c r="S1389" i="1" s="1"/>
  <c r="G1335" i="1" l="1"/>
  <c r="N1338" i="1"/>
  <c r="J1338" i="1"/>
  <c r="K1338" i="1" s="1"/>
  <c r="M1338" i="1"/>
  <c r="I1339" i="1"/>
  <c r="D1336" i="1"/>
  <c r="F1336" i="1" s="1"/>
  <c r="L1335" i="1"/>
  <c r="O1335" i="1" s="1"/>
  <c r="P1335" i="1" s="1"/>
  <c r="E1337" i="1"/>
  <c r="U1337" i="1"/>
  <c r="W1337" i="1" s="1"/>
  <c r="A1392" i="1"/>
  <c r="H1391" i="1"/>
  <c r="Q1391" i="1"/>
  <c r="R1390" i="1"/>
  <c r="S1390" i="1" s="1"/>
  <c r="C1391" i="1"/>
  <c r="Y1390" i="1"/>
  <c r="AA1391" i="1"/>
  <c r="T1422" i="1"/>
  <c r="G1336" i="1" l="1"/>
  <c r="L1336" i="1"/>
  <c r="O1336" i="1" s="1"/>
  <c r="P1336" i="1" s="1"/>
  <c r="X1336" i="1" s="1"/>
  <c r="X1335" i="1"/>
  <c r="B1335" i="1" s="1"/>
  <c r="J1339" i="1"/>
  <c r="K1339" i="1" s="1"/>
  <c r="M1339" i="1"/>
  <c r="I1340" i="1"/>
  <c r="N1339" i="1"/>
  <c r="E1338" i="1"/>
  <c r="U1338" i="1"/>
  <c r="W1338" i="1" s="1"/>
  <c r="D1337" i="1"/>
  <c r="F1337" i="1" s="1"/>
  <c r="Q1392" i="1"/>
  <c r="H1392" i="1"/>
  <c r="A1393" i="1"/>
  <c r="Y1391" i="1"/>
  <c r="AA1392" i="1"/>
  <c r="R1391" i="1"/>
  <c r="S1391" i="1" s="1"/>
  <c r="C1392" i="1"/>
  <c r="T1423" i="1"/>
  <c r="B1336" i="1" l="1"/>
  <c r="L1337" i="1"/>
  <c r="O1337" i="1" s="1"/>
  <c r="P1337" i="1" s="1"/>
  <c r="G1337" i="1"/>
  <c r="E1339" i="1"/>
  <c r="U1339" i="1"/>
  <c r="W1339" i="1" s="1"/>
  <c r="M1340" i="1"/>
  <c r="N1340" i="1"/>
  <c r="J1340" i="1"/>
  <c r="K1340" i="1" s="1"/>
  <c r="I1341" i="1"/>
  <c r="D1338" i="1"/>
  <c r="F1338" i="1" s="1"/>
  <c r="T1424" i="1"/>
  <c r="H1393" i="1"/>
  <c r="A1394" i="1"/>
  <c r="Q1393" i="1"/>
  <c r="Y1392" i="1"/>
  <c r="R1392" i="1"/>
  <c r="S1392" i="1" s="1"/>
  <c r="AA1393" i="1"/>
  <c r="C1393" i="1"/>
  <c r="X1337" i="1" l="1"/>
  <c r="B1337" i="1" s="1"/>
  <c r="L1338" i="1"/>
  <c r="O1338" i="1" s="1"/>
  <c r="P1338" i="1" s="1"/>
  <c r="X1338" i="1" s="1"/>
  <c r="B1338" i="1" s="1"/>
  <c r="G1338" i="1"/>
  <c r="J1341" i="1"/>
  <c r="K1341" i="1" s="1"/>
  <c r="N1341" i="1"/>
  <c r="I1342" i="1"/>
  <c r="E1340" i="1"/>
  <c r="U1340" i="1"/>
  <c r="W1340" i="1" s="1"/>
  <c r="M1341" i="1"/>
  <c r="D1339" i="1"/>
  <c r="F1339" i="1" s="1"/>
  <c r="T1425" i="1"/>
  <c r="AA1394" i="1"/>
  <c r="Y1393" i="1"/>
  <c r="R1393" i="1"/>
  <c r="S1393" i="1" s="1"/>
  <c r="C1394" i="1"/>
  <c r="H1394" i="1"/>
  <c r="Q1394" i="1"/>
  <c r="A1395" i="1"/>
  <c r="G1339" i="1" l="1"/>
  <c r="L1339" i="1"/>
  <c r="O1339" i="1" s="1"/>
  <c r="P1339" i="1" s="1"/>
  <c r="X1339" i="1" s="1"/>
  <c r="B1339" i="1" s="1"/>
  <c r="D1340" i="1"/>
  <c r="F1340" i="1" s="1"/>
  <c r="M1342" i="1"/>
  <c r="J1342" i="1"/>
  <c r="K1342" i="1" s="1"/>
  <c r="I1343" i="1"/>
  <c r="N1342" i="1"/>
  <c r="E1341" i="1"/>
  <c r="U1341" i="1"/>
  <c r="W1341" i="1" s="1"/>
  <c r="Y1394" i="1"/>
  <c r="R1394" i="1"/>
  <c r="S1394" i="1" s="1"/>
  <c r="AA1395" i="1"/>
  <c r="C1395" i="1"/>
  <c r="T1426" i="1"/>
  <c r="Q1395" i="1"/>
  <c r="A1396" i="1"/>
  <c r="H1395" i="1"/>
  <c r="L1340" i="1" l="1"/>
  <c r="O1340" i="1" s="1"/>
  <c r="P1340" i="1" s="1"/>
  <c r="X1340" i="1" s="1"/>
  <c r="B1340" i="1" s="1"/>
  <c r="G1340" i="1"/>
  <c r="D1341" i="1"/>
  <c r="F1341" i="1" s="1"/>
  <c r="N1343" i="1"/>
  <c r="J1343" i="1"/>
  <c r="K1343" i="1" s="1"/>
  <c r="I1344" i="1"/>
  <c r="E1342" i="1"/>
  <c r="U1342" i="1"/>
  <c r="W1342" i="1" s="1"/>
  <c r="M1343" i="1"/>
  <c r="H1396" i="1"/>
  <c r="Q1396" i="1"/>
  <c r="A1397" i="1"/>
  <c r="T1427" i="1"/>
  <c r="C1396" i="1"/>
  <c r="Y1395" i="1"/>
  <c r="R1395" i="1"/>
  <c r="S1395" i="1" s="1"/>
  <c r="AA1396" i="1"/>
  <c r="G1341" i="1" l="1"/>
  <c r="L1341" i="1"/>
  <c r="O1341" i="1" s="1"/>
  <c r="P1341" i="1" s="1"/>
  <c r="X1341" i="1" s="1"/>
  <c r="U1343" i="1"/>
  <c r="W1343" i="1" s="1"/>
  <c r="E1343" i="1"/>
  <c r="M1344" i="1"/>
  <c r="J1344" i="1"/>
  <c r="K1344" i="1" s="1"/>
  <c r="I1345" i="1"/>
  <c r="N1344" i="1"/>
  <c r="D1342" i="1"/>
  <c r="F1342" i="1" s="1"/>
  <c r="H1397" i="1"/>
  <c r="A1398" i="1"/>
  <c r="Q1397" i="1"/>
  <c r="T1428" i="1"/>
  <c r="R1396" i="1"/>
  <c r="S1396" i="1" s="1"/>
  <c r="AA1397" i="1"/>
  <c r="Y1396" i="1"/>
  <c r="C1397" i="1"/>
  <c r="G1342" i="1" l="1"/>
  <c r="B1341" i="1"/>
  <c r="U1344" i="1"/>
  <c r="W1344" i="1" s="1"/>
  <c r="E1344" i="1"/>
  <c r="M1345" i="1"/>
  <c r="N1345" i="1"/>
  <c r="J1345" i="1"/>
  <c r="K1345" i="1" s="1"/>
  <c r="I1346" i="1"/>
  <c r="D1343" i="1"/>
  <c r="F1343" i="1" s="1"/>
  <c r="L1342" i="1"/>
  <c r="O1342" i="1" s="1"/>
  <c r="P1342" i="1" s="1"/>
  <c r="X1342" i="1" s="1"/>
  <c r="B1342" i="1" s="1"/>
  <c r="H1398" i="1"/>
  <c r="A1399" i="1"/>
  <c r="Q1398" i="1"/>
  <c r="T1429" i="1"/>
  <c r="AA1398" i="1"/>
  <c r="C1398" i="1"/>
  <c r="Y1397" i="1"/>
  <c r="R1397" i="1"/>
  <c r="S1397" i="1" s="1"/>
  <c r="U1345" i="1" l="1"/>
  <c r="W1345" i="1" s="1"/>
  <c r="E1345" i="1"/>
  <c r="L1343" i="1"/>
  <c r="O1343" i="1" s="1"/>
  <c r="P1343" i="1" s="1"/>
  <c r="X1343" i="1" s="1"/>
  <c r="B1343" i="1" s="1"/>
  <c r="J1346" i="1"/>
  <c r="K1346" i="1" s="1"/>
  <c r="I1347" i="1"/>
  <c r="N1346" i="1"/>
  <c r="M1346" i="1"/>
  <c r="D1344" i="1"/>
  <c r="F1344" i="1" s="1"/>
  <c r="G1343" i="1"/>
  <c r="R1398" i="1"/>
  <c r="S1398" i="1" s="1"/>
  <c r="AA1399" i="1"/>
  <c r="Y1398" i="1"/>
  <c r="C1399" i="1"/>
  <c r="T1430" i="1"/>
  <c r="Q1399" i="1"/>
  <c r="H1399" i="1"/>
  <c r="A1400" i="1"/>
  <c r="M1347" i="1" l="1"/>
  <c r="J1347" i="1"/>
  <c r="K1347" i="1" s="1"/>
  <c r="I1348" i="1"/>
  <c r="N1347" i="1"/>
  <c r="E1346" i="1"/>
  <c r="U1346" i="1"/>
  <c r="W1346" i="1" s="1"/>
  <c r="L1344" i="1"/>
  <c r="O1344" i="1" s="1"/>
  <c r="P1344" i="1" s="1"/>
  <c r="X1344" i="1" s="1"/>
  <c r="B1344" i="1" s="1"/>
  <c r="D1345" i="1"/>
  <c r="F1345" i="1" s="1"/>
  <c r="G1344" i="1"/>
  <c r="T1431" i="1"/>
  <c r="R1399" i="1"/>
  <c r="S1399" i="1" s="1"/>
  <c r="AA1400" i="1"/>
  <c r="Y1399" i="1"/>
  <c r="C1400" i="1"/>
  <c r="Q1400" i="1"/>
  <c r="H1400" i="1"/>
  <c r="A1401" i="1"/>
  <c r="G1345" i="1" l="1"/>
  <c r="L1345" i="1"/>
  <c r="O1345" i="1" s="1"/>
  <c r="P1345" i="1" s="1"/>
  <c r="X1345" i="1" s="1"/>
  <c r="B1345" i="1" s="1"/>
  <c r="D1346" i="1"/>
  <c r="F1346" i="1" s="1"/>
  <c r="M1348" i="1"/>
  <c r="J1348" i="1"/>
  <c r="K1348" i="1" s="1"/>
  <c r="I1349" i="1"/>
  <c r="N1348" i="1"/>
  <c r="E1347" i="1"/>
  <c r="U1347" i="1"/>
  <c r="W1347" i="1" s="1"/>
  <c r="Y1400" i="1"/>
  <c r="AA1401" i="1"/>
  <c r="R1400" i="1"/>
  <c r="S1400" i="1" s="1"/>
  <c r="C1401" i="1"/>
  <c r="Q1401" i="1"/>
  <c r="A1402" i="1"/>
  <c r="H1401" i="1"/>
  <c r="T1432" i="1"/>
  <c r="L1346" i="1" l="1"/>
  <c r="O1346" i="1" s="1"/>
  <c r="P1346" i="1" s="1"/>
  <c r="X1346" i="1" s="1"/>
  <c r="B1346" i="1" s="1"/>
  <c r="I1350" i="1"/>
  <c r="N1349" i="1"/>
  <c r="J1349" i="1"/>
  <c r="K1349" i="1" s="1"/>
  <c r="M1349" i="1"/>
  <c r="E1348" i="1"/>
  <c r="U1348" i="1"/>
  <c r="W1348" i="1" s="1"/>
  <c r="G1346" i="1"/>
  <c r="D1347" i="1"/>
  <c r="F1347" i="1" s="1"/>
  <c r="AA1402" i="1"/>
  <c r="Y1401" i="1"/>
  <c r="C1402" i="1"/>
  <c r="R1401" i="1"/>
  <c r="S1401" i="1" s="1"/>
  <c r="T1433" i="1"/>
  <c r="Q1402" i="1"/>
  <c r="H1402" i="1"/>
  <c r="A1403" i="1"/>
  <c r="L1347" i="1" l="1"/>
  <c r="O1347" i="1" s="1"/>
  <c r="P1347" i="1" s="1"/>
  <c r="X1347" i="1" s="1"/>
  <c r="B1347" i="1" s="1"/>
  <c r="G1347" i="1"/>
  <c r="D1348" i="1"/>
  <c r="F1348" i="1" s="1"/>
  <c r="E1349" i="1"/>
  <c r="U1349" i="1"/>
  <c r="W1349" i="1" s="1"/>
  <c r="J1350" i="1"/>
  <c r="K1350" i="1" s="1"/>
  <c r="I1351" i="1"/>
  <c r="Y1402" i="1"/>
  <c r="C1403" i="1"/>
  <c r="R1402" i="1"/>
  <c r="S1402" i="1" s="1"/>
  <c r="AA1403" i="1"/>
  <c r="Q1403" i="1"/>
  <c r="H1403" i="1"/>
  <c r="A1404" i="1"/>
  <c r="T1434" i="1"/>
  <c r="G1348" i="1" l="1"/>
  <c r="L1348" i="1"/>
  <c r="O1348" i="1" s="1"/>
  <c r="P1348" i="1" s="1"/>
  <c r="X1348" i="1" s="1"/>
  <c r="B1348" i="1" s="1"/>
  <c r="J1351" i="1"/>
  <c r="K1351" i="1" s="1"/>
  <c r="I1352" i="1"/>
  <c r="D1349" i="1"/>
  <c r="F1349" i="1" s="1"/>
  <c r="E1350" i="1"/>
  <c r="U1350" i="1"/>
  <c r="W1350" i="1" s="1"/>
  <c r="Q1404" i="1"/>
  <c r="A1405" i="1"/>
  <c r="H1404" i="1"/>
  <c r="T1435" i="1"/>
  <c r="R1403" i="1"/>
  <c r="S1403" i="1" s="1"/>
  <c r="AA1404" i="1"/>
  <c r="C1404" i="1"/>
  <c r="Y1403" i="1"/>
  <c r="L1349" i="1" l="1"/>
  <c r="D1350" i="1"/>
  <c r="F1350" i="1" s="1"/>
  <c r="G1349" i="1"/>
  <c r="I1353" i="1"/>
  <c r="J1352" i="1"/>
  <c r="K1352" i="1" s="1"/>
  <c r="E1351" i="1"/>
  <c r="U1351" i="1"/>
  <c r="W1351" i="1" s="1"/>
  <c r="Y1404" i="1"/>
  <c r="AA1405" i="1"/>
  <c r="C1405" i="1"/>
  <c r="R1404" i="1"/>
  <c r="S1404" i="1" s="1"/>
  <c r="T1436" i="1"/>
  <c r="Q1405" i="1"/>
  <c r="H1405" i="1"/>
  <c r="A1406" i="1"/>
  <c r="G1350" i="1" l="1"/>
  <c r="L1350" i="1"/>
  <c r="D1351" i="1"/>
  <c r="F1351" i="1" s="1"/>
  <c r="E1352" i="1"/>
  <c r="U1352" i="1"/>
  <c r="W1352" i="1" s="1"/>
  <c r="J1353" i="1"/>
  <c r="K1353" i="1" s="1"/>
  <c r="I1354" i="1"/>
  <c r="O1349" i="1"/>
  <c r="P1349" i="1" s="1"/>
  <c r="X1349" i="1" s="1"/>
  <c r="B1349" i="1" s="1"/>
  <c r="M1350" i="1"/>
  <c r="C1406" i="1"/>
  <c r="Y1405" i="1"/>
  <c r="AA1406" i="1"/>
  <c r="R1405" i="1"/>
  <c r="S1405" i="1" s="1"/>
  <c r="Q1406" i="1"/>
  <c r="H1406" i="1"/>
  <c r="A1407" i="1"/>
  <c r="T1437" i="1"/>
  <c r="L1351" i="1" l="1"/>
  <c r="G1351" i="1"/>
  <c r="I1355" i="1"/>
  <c r="J1354" i="1"/>
  <c r="K1354" i="1" s="1"/>
  <c r="D1352" i="1"/>
  <c r="F1352" i="1" s="1"/>
  <c r="U1353" i="1"/>
  <c r="W1353" i="1" s="1"/>
  <c r="E1353" i="1"/>
  <c r="M1351" i="1"/>
  <c r="M1352" i="1" s="1"/>
  <c r="M1353" i="1" s="1"/>
  <c r="M1354" i="1" s="1"/>
  <c r="N1350" i="1"/>
  <c r="T1438" i="1"/>
  <c r="A1408" i="1"/>
  <c r="Q1407" i="1"/>
  <c r="H1407" i="1"/>
  <c r="R1406" i="1"/>
  <c r="S1406" i="1" s="1"/>
  <c r="Y1406" i="1"/>
  <c r="AA1407" i="1"/>
  <c r="C1407" i="1"/>
  <c r="M1355" i="1" l="1"/>
  <c r="L1352" i="1"/>
  <c r="G1352" i="1"/>
  <c r="D1353" i="1"/>
  <c r="F1353" i="1" s="1"/>
  <c r="E1354" i="1"/>
  <c r="U1354" i="1"/>
  <c r="W1354" i="1" s="1"/>
  <c r="N1351" i="1"/>
  <c r="O1350" i="1"/>
  <c r="P1350" i="1" s="1"/>
  <c r="X1350" i="1" s="1"/>
  <c r="B1350" i="1" s="1"/>
  <c r="J1355" i="1"/>
  <c r="K1355" i="1" s="1"/>
  <c r="I1356" i="1"/>
  <c r="H1408" i="1"/>
  <c r="Q1408" i="1"/>
  <c r="A1409" i="1"/>
  <c r="T1439" i="1"/>
  <c r="R1407" i="1"/>
  <c r="S1407" i="1" s="1"/>
  <c r="AA1408" i="1"/>
  <c r="C1408" i="1"/>
  <c r="Y1407" i="1"/>
  <c r="G1353" i="1" l="1"/>
  <c r="L1353" i="1"/>
  <c r="N1352" i="1"/>
  <c r="O1351" i="1"/>
  <c r="P1351" i="1" s="1"/>
  <c r="X1351" i="1" s="1"/>
  <c r="B1351" i="1" s="1"/>
  <c r="D1354" i="1"/>
  <c r="F1354" i="1" s="1"/>
  <c r="M1356" i="1"/>
  <c r="J1356" i="1"/>
  <c r="K1356" i="1" s="1"/>
  <c r="I1357" i="1"/>
  <c r="E1355" i="1"/>
  <c r="U1355" i="1"/>
  <c r="W1355" i="1" s="1"/>
  <c r="AA1409" i="1"/>
  <c r="C1409" i="1"/>
  <c r="Y1408" i="1"/>
  <c r="R1408" i="1"/>
  <c r="S1408" i="1" s="1"/>
  <c r="T1440" i="1"/>
  <c r="Q1409" i="1"/>
  <c r="H1409" i="1"/>
  <c r="A1410" i="1"/>
  <c r="L1354" i="1" l="1"/>
  <c r="G1354" i="1"/>
  <c r="U1356" i="1"/>
  <c r="W1356" i="1" s="1"/>
  <c r="E1356" i="1"/>
  <c r="D1355" i="1"/>
  <c r="F1355" i="1" s="1"/>
  <c r="I1358" i="1"/>
  <c r="J1357" i="1"/>
  <c r="K1357" i="1" s="1"/>
  <c r="M1357" i="1"/>
  <c r="N1353" i="1"/>
  <c r="O1352" i="1"/>
  <c r="P1352" i="1" s="1"/>
  <c r="X1352" i="1" s="1"/>
  <c r="B1352" i="1" s="1"/>
  <c r="T1441" i="1"/>
  <c r="Q1410" i="1"/>
  <c r="H1410" i="1"/>
  <c r="A1411" i="1"/>
  <c r="Y1409" i="1"/>
  <c r="R1409" i="1"/>
  <c r="S1409" i="1" s="1"/>
  <c r="C1410" i="1"/>
  <c r="AA1410" i="1"/>
  <c r="L1355" i="1" l="1"/>
  <c r="E1357" i="1"/>
  <c r="U1357" i="1"/>
  <c r="W1357" i="1" s="1"/>
  <c r="G1355" i="1"/>
  <c r="J1358" i="1"/>
  <c r="K1358" i="1" s="1"/>
  <c r="I1359" i="1"/>
  <c r="N1354" i="1"/>
  <c r="O1353" i="1"/>
  <c r="P1353" i="1" s="1"/>
  <c r="M1358" i="1"/>
  <c r="D1356" i="1"/>
  <c r="F1356" i="1" s="1"/>
  <c r="Y1410" i="1"/>
  <c r="R1410" i="1"/>
  <c r="S1410" i="1" s="1"/>
  <c r="AA1411" i="1"/>
  <c r="C1411" i="1"/>
  <c r="H1411" i="1"/>
  <c r="Q1411" i="1"/>
  <c r="A1412" i="1"/>
  <c r="T1442" i="1"/>
  <c r="X1353" i="1" l="1"/>
  <c r="B1353" i="1" s="1"/>
  <c r="M1359" i="1"/>
  <c r="J1359" i="1"/>
  <c r="K1359" i="1" s="1"/>
  <c r="I1360" i="1"/>
  <c r="E1358" i="1"/>
  <c r="U1358" i="1"/>
  <c r="W1358" i="1" s="1"/>
  <c r="L1356" i="1"/>
  <c r="G1356" i="1"/>
  <c r="N1355" i="1"/>
  <c r="O1354" i="1"/>
  <c r="P1354" i="1" s="1"/>
  <c r="D1357" i="1"/>
  <c r="F1357" i="1" s="1"/>
  <c r="T1443" i="1"/>
  <c r="R1411" i="1"/>
  <c r="S1411" i="1" s="1"/>
  <c r="C1412" i="1"/>
  <c r="Y1411" i="1"/>
  <c r="AA1412" i="1"/>
  <c r="Q1412" i="1"/>
  <c r="H1412" i="1"/>
  <c r="A1413" i="1"/>
  <c r="G1357" i="1" l="1"/>
  <c r="L1357" i="1"/>
  <c r="M1360" i="1"/>
  <c r="J1360" i="1"/>
  <c r="K1360" i="1" s="1"/>
  <c r="I1361" i="1"/>
  <c r="X1354" i="1"/>
  <c r="B1354" i="1" s="1"/>
  <c r="N1356" i="1"/>
  <c r="N1357" i="1" s="1"/>
  <c r="N1358" i="1" s="1"/>
  <c r="N1359" i="1" s="1"/>
  <c r="N1360" i="1" s="1"/>
  <c r="O1355" i="1"/>
  <c r="P1355" i="1" s="1"/>
  <c r="X1355" i="1" s="1"/>
  <c r="B1355" i="1" s="1"/>
  <c r="E1359" i="1"/>
  <c r="U1359" i="1"/>
  <c r="W1359" i="1" s="1"/>
  <c r="D1358" i="1"/>
  <c r="F1358" i="1" s="1"/>
  <c r="H1413" i="1"/>
  <c r="A1414" i="1"/>
  <c r="Q1413" i="1"/>
  <c r="Y1412" i="1"/>
  <c r="R1412" i="1"/>
  <c r="S1412" i="1" s="1"/>
  <c r="AA1413" i="1"/>
  <c r="C1413" i="1"/>
  <c r="T1444" i="1"/>
  <c r="O1356" i="1" l="1"/>
  <c r="P1356" i="1" s="1"/>
  <c r="X1356" i="1" s="1"/>
  <c r="B1356" i="1" s="1"/>
  <c r="L1358" i="1"/>
  <c r="O1358" i="1" s="1"/>
  <c r="P1358" i="1" s="1"/>
  <c r="X1358" i="1" s="1"/>
  <c r="B1358" i="1" s="1"/>
  <c r="G1358" i="1"/>
  <c r="M1361" i="1"/>
  <c r="I1362" i="1"/>
  <c r="N1361" i="1"/>
  <c r="J1361" i="1"/>
  <c r="K1361" i="1" s="1"/>
  <c r="E1360" i="1"/>
  <c r="U1360" i="1"/>
  <c r="W1360" i="1" s="1"/>
  <c r="D1359" i="1"/>
  <c r="F1359" i="1" s="1"/>
  <c r="O1357" i="1"/>
  <c r="P1357" i="1" s="1"/>
  <c r="T1445" i="1"/>
  <c r="Y1413" i="1"/>
  <c r="C1414" i="1"/>
  <c r="R1413" i="1"/>
  <c r="S1413" i="1" s="1"/>
  <c r="AA1414" i="1"/>
  <c r="H1414" i="1"/>
  <c r="A1415" i="1"/>
  <c r="Q1414" i="1"/>
  <c r="D1360" i="1" l="1"/>
  <c r="F1360" i="1" s="1"/>
  <c r="M1362" i="1"/>
  <c r="J1362" i="1"/>
  <c r="K1362" i="1" s="1"/>
  <c r="I1363" i="1"/>
  <c r="N1362" i="1"/>
  <c r="U1361" i="1"/>
  <c r="W1361" i="1" s="1"/>
  <c r="E1361" i="1"/>
  <c r="L1359" i="1"/>
  <c r="O1359" i="1" s="1"/>
  <c r="P1359" i="1" s="1"/>
  <c r="X1359" i="1" s="1"/>
  <c r="B1359" i="1" s="1"/>
  <c r="X1357" i="1"/>
  <c r="B1357" i="1" s="1"/>
  <c r="G1359" i="1"/>
  <c r="H1415" i="1"/>
  <c r="Q1415" i="1"/>
  <c r="A1416" i="1"/>
  <c r="T1446" i="1"/>
  <c r="R1414" i="1"/>
  <c r="S1414" i="1" s="1"/>
  <c r="C1415" i="1"/>
  <c r="Y1414" i="1"/>
  <c r="AA1415" i="1"/>
  <c r="G1360" i="1" l="1"/>
  <c r="L1360" i="1"/>
  <c r="O1360" i="1" s="1"/>
  <c r="P1360" i="1" s="1"/>
  <c r="X1360" i="1" s="1"/>
  <c r="B1360" i="1" s="1"/>
  <c r="E1362" i="1"/>
  <c r="U1362" i="1"/>
  <c r="W1362" i="1" s="1"/>
  <c r="J1363" i="1"/>
  <c r="K1363" i="1" s="1"/>
  <c r="I1364" i="1"/>
  <c r="M1363" i="1"/>
  <c r="N1363" i="1"/>
  <c r="D1361" i="1"/>
  <c r="F1361" i="1" s="1"/>
  <c r="T1447" i="1"/>
  <c r="Q1416" i="1"/>
  <c r="A1417" i="1"/>
  <c r="H1416" i="1"/>
  <c r="R1415" i="1"/>
  <c r="S1415" i="1" s="1"/>
  <c r="AA1416" i="1"/>
  <c r="Y1415" i="1"/>
  <c r="C1416" i="1"/>
  <c r="L1361" i="1" l="1"/>
  <c r="O1361" i="1" s="1"/>
  <c r="P1361" i="1" s="1"/>
  <c r="X1361" i="1" s="1"/>
  <c r="B1361" i="1" s="1"/>
  <c r="M1364" i="1"/>
  <c r="J1364" i="1"/>
  <c r="K1364" i="1" s="1"/>
  <c r="I1365" i="1"/>
  <c r="N1364" i="1"/>
  <c r="E1363" i="1"/>
  <c r="U1363" i="1"/>
  <c r="W1363" i="1" s="1"/>
  <c r="G1361" i="1"/>
  <c r="D1362" i="1"/>
  <c r="F1362" i="1" s="1"/>
  <c r="A1418" i="1"/>
  <c r="Q1417" i="1"/>
  <c r="H1417" i="1"/>
  <c r="Y1416" i="1"/>
  <c r="AA1417" i="1"/>
  <c r="R1416" i="1"/>
  <c r="S1416" i="1" s="1"/>
  <c r="C1417" i="1"/>
  <c r="T1448" i="1"/>
  <c r="D1363" i="1" l="1"/>
  <c r="F1363" i="1" s="1"/>
  <c r="M1365" i="1"/>
  <c r="J1365" i="1"/>
  <c r="K1365" i="1" s="1"/>
  <c r="I1366" i="1"/>
  <c r="N1365" i="1"/>
  <c r="E1364" i="1"/>
  <c r="U1364" i="1"/>
  <c r="W1364" i="1" s="1"/>
  <c r="G1362" i="1"/>
  <c r="L1362" i="1"/>
  <c r="O1362" i="1" s="1"/>
  <c r="P1362" i="1" s="1"/>
  <c r="T1449" i="1"/>
  <c r="Q1418" i="1"/>
  <c r="H1418" i="1"/>
  <c r="A1419" i="1"/>
  <c r="AA1418" i="1"/>
  <c r="Y1417" i="1"/>
  <c r="R1417" i="1"/>
  <c r="S1417" i="1" s="1"/>
  <c r="C1418" i="1"/>
  <c r="L1363" i="1" l="1"/>
  <c r="O1363" i="1" s="1"/>
  <c r="P1363" i="1" s="1"/>
  <c r="X1363" i="1" s="1"/>
  <c r="G1363" i="1"/>
  <c r="D1364" i="1"/>
  <c r="F1364" i="1" s="1"/>
  <c r="M1366" i="1"/>
  <c r="J1366" i="1"/>
  <c r="K1366" i="1" s="1"/>
  <c r="I1367" i="1"/>
  <c r="N1366" i="1"/>
  <c r="E1365" i="1"/>
  <c r="U1365" i="1"/>
  <c r="W1365" i="1" s="1"/>
  <c r="X1362" i="1"/>
  <c r="B1362" i="1" s="1"/>
  <c r="T1450" i="1"/>
  <c r="Y1418" i="1"/>
  <c r="R1418" i="1"/>
  <c r="S1418" i="1" s="1"/>
  <c r="AA1419" i="1"/>
  <c r="C1419" i="1"/>
  <c r="A1420" i="1"/>
  <c r="Q1419" i="1"/>
  <c r="H1419" i="1"/>
  <c r="B1363" i="1" l="1"/>
  <c r="G1364" i="1"/>
  <c r="L1364" i="1"/>
  <c r="O1364" i="1" s="1"/>
  <c r="P1364" i="1" s="1"/>
  <c r="X1364" i="1" s="1"/>
  <c r="B1364" i="1" s="1"/>
  <c r="D1365" i="1"/>
  <c r="F1365" i="1" s="1"/>
  <c r="E1366" i="1"/>
  <c r="U1366" i="1"/>
  <c r="W1366" i="1" s="1"/>
  <c r="J1367" i="1"/>
  <c r="K1367" i="1" s="1"/>
  <c r="I1368" i="1"/>
  <c r="M1367" i="1"/>
  <c r="N1367" i="1"/>
  <c r="R1419" i="1"/>
  <c r="S1419" i="1" s="1"/>
  <c r="AA1420" i="1"/>
  <c r="C1420" i="1"/>
  <c r="Y1419" i="1"/>
  <c r="Q1420" i="1"/>
  <c r="H1420" i="1"/>
  <c r="A1421" i="1"/>
  <c r="T1451" i="1"/>
  <c r="M1368" i="1" l="1"/>
  <c r="G1365" i="1"/>
  <c r="I1369" i="1"/>
  <c r="J1368" i="1"/>
  <c r="K1368" i="1" s="1"/>
  <c r="N1368" i="1"/>
  <c r="E1367" i="1"/>
  <c r="U1367" i="1"/>
  <c r="W1367" i="1" s="1"/>
  <c r="D1366" i="1"/>
  <c r="F1366" i="1" s="1"/>
  <c r="L1365" i="1"/>
  <c r="O1365" i="1" s="1"/>
  <c r="P1365" i="1" s="1"/>
  <c r="T1452" i="1"/>
  <c r="Q1421" i="1"/>
  <c r="H1421" i="1"/>
  <c r="A1422" i="1"/>
  <c r="Y1420" i="1"/>
  <c r="AA1421" i="1"/>
  <c r="C1421" i="1"/>
  <c r="R1420" i="1"/>
  <c r="S1420" i="1" s="1"/>
  <c r="L1366" i="1" l="1"/>
  <c r="O1366" i="1" s="1"/>
  <c r="P1366" i="1" s="1"/>
  <c r="X1366" i="1" s="1"/>
  <c r="B1366" i="1" s="1"/>
  <c r="G1366" i="1"/>
  <c r="D1367" i="1"/>
  <c r="F1367" i="1" s="1"/>
  <c r="U1368" i="1"/>
  <c r="W1368" i="1" s="1"/>
  <c r="E1368" i="1"/>
  <c r="X1365" i="1"/>
  <c r="B1365" i="1" s="1"/>
  <c r="N1369" i="1"/>
  <c r="I1370" i="1"/>
  <c r="J1369" i="1"/>
  <c r="K1369" i="1" s="1"/>
  <c r="M1369" i="1"/>
  <c r="Q1422" i="1"/>
  <c r="H1422" i="1"/>
  <c r="A1423" i="1"/>
  <c r="T1453" i="1"/>
  <c r="Y1421" i="1"/>
  <c r="R1421" i="1"/>
  <c r="S1421" i="1" s="1"/>
  <c r="C1422" i="1"/>
  <c r="AA1422" i="1"/>
  <c r="L1367" i="1" l="1"/>
  <c r="O1367" i="1" s="1"/>
  <c r="P1367" i="1" s="1"/>
  <c r="X1367" i="1" s="1"/>
  <c r="G1367" i="1"/>
  <c r="D1368" i="1"/>
  <c r="F1368" i="1" s="1"/>
  <c r="U1369" i="1"/>
  <c r="W1369" i="1" s="1"/>
  <c r="E1369" i="1"/>
  <c r="N1370" i="1"/>
  <c r="M1370" i="1"/>
  <c r="J1370" i="1"/>
  <c r="K1370" i="1" s="1"/>
  <c r="I1371" i="1"/>
  <c r="R1422" i="1"/>
  <c r="S1422" i="1" s="1"/>
  <c r="AA1423" i="1"/>
  <c r="C1423" i="1"/>
  <c r="Y1422" i="1"/>
  <c r="T1454" i="1"/>
  <c r="A1424" i="1"/>
  <c r="Q1423" i="1"/>
  <c r="H1423" i="1"/>
  <c r="M1371" i="1" l="1"/>
  <c r="B1367" i="1"/>
  <c r="G1368" i="1"/>
  <c r="L1368" i="1"/>
  <c r="O1368" i="1" s="1"/>
  <c r="P1368" i="1" s="1"/>
  <c r="X1368" i="1" s="1"/>
  <c r="B1368" i="1" s="1"/>
  <c r="D1369" i="1"/>
  <c r="F1369" i="1" s="1"/>
  <c r="J1371" i="1"/>
  <c r="K1371" i="1" s="1"/>
  <c r="I1372" i="1"/>
  <c r="N1371" i="1"/>
  <c r="E1370" i="1"/>
  <c r="U1370" i="1"/>
  <c r="W1370" i="1" s="1"/>
  <c r="R1423" i="1"/>
  <c r="S1423" i="1" s="1"/>
  <c r="AA1424" i="1"/>
  <c r="C1424" i="1"/>
  <c r="Y1423" i="1"/>
  <c r="Q1424" i="1"/>
  <c r="H1424" i="1"/>
  <c r="A1425" i="1"/>
  <c r="T1455" i="1"/>
  <c r="G1369" i="1" l="1"/>
  <c r="L1369" i="1"/>
  <c r="O1369" i="1" s="1"/>
  <c r="P1369" i="1" s="1"/>
  <c r="X1369" i="1" s="1"/>
  <c r="B1369" i="1" s="1"/>
  <c r="E1371" i="1"/>
  <c r="U1371" i="1"/>
  <c r="W1371" i="1" s="1"/>
  <c r="M1372" i="1"/>
  <c r="J1372" i="1"/>
  <c r="K1372" i="1" s="1"/>
  <c r="I1373" i="1"/>
  <c r="N1372" i="1"/>
  <c r="D1370" i="1"/>
  <c r="F1370" i="1" s="1"/>
  <c r="AA1425" i="1"/>
  <c r="Y1424" i="1"/>
  <c r="C1425" i="1"/>
  <c r="R1424" i="1"/>
  <c r="S1424" i="1" s="1"/>
  <c r="T1456" i="1"/>
  <c r="Q1425" i="1"/>
  <c r="H1425" i="1"/>
  <c r="A1426" i="1"/>
  <c r="L1370" i="1" l="1"/>
  <c r="O1370" i="1" s="1"/>
  <c r="P1370" i="1" s="1"/>
  <c r="X1370" i="1" s="1"/>
  <c r="G1370" i="1"/>
  <c r="N1373" i="1"/>
  <c r="M1373" i="1"/>
  <c r="I1374" i="1"/>
  <c r="J1373" i="1"/>
  <c r="K1373" i="1" s="1"/>
  <c r="U1372" i="1"/>
  <c r="W1372" i="1" s="1"/>
  <c r="E1372" i="1"/>
  <c r="D1371" i="1"/>
  <c r="F1371" i="1" s="1"/>
  <c r="H1426" i="1"/>
  <c r="A1427" i="1"/>
  <c r="Q1426" i="1"/>
  <c r="AA1426" i="1"/>
  <c r="Y1425" i="1"/>
  <c r="R1425" i="1"/>
  <c r="S1425" i="1" s="1"/>
  <c r="C1426" i="1"/>
  <c r="T1457" i="1"/>
  <c r="L1371" i="1" l="1"/>
  <c r="O1371" i="1" s="1"/>
  <c r="P1371" i="1" s="1"/>
  <c r="X1371" i="1" s="1"/>
  <c r="B1371" i="1" s="1"/>
  <c r="B1370" i="1"/>
  <c r="U1373" i="1"/>
  <c r="W1373" i="1" s="1"/>
  <c r="E1373" i="1"/>
  <c r="N1374" i="1"/>
  <c r="J1374" i="1"/>
  <c r="K1374" i="1" s="1"/>
  <c r="I1375" i="1"/>
  <c r="D1372" i="1"/>
  <c r="F1372" i="1" s="1"/>
  <c r="M1374" i="1"/>
  <c r="G1371" i="1"/>
  <c r="T1458" i="1"/>
  <c r="A1428" i="1"/>
  <c r="H1427" i="1"/>
  <c r="Q1427" i="1"/>
  <c r="Y1426" i="1"/>
  <c r="AA1427" i="1"/>
  <c r="R1426" i="1"/>
  <c r="S1426" i="1" s="1"/>
  <c r="C1427" i="1"/>
  <c r="L1372" i="1" l="1"/>
  <c r="O1372" i="1" s="1"/>
  <c r="P1372" i="1" s="1"/>
  <c r="X1372" i="1" s="1"/>
  <c r="B1372" i="1" s="1"/>
  <c r="G1372" i="1"/>
  <c r="E1374" i="1"/>
  <c r="U1374" i="1"/>
  <c r="W1374" i="1" s="1"/>
  <c r="M1375" i="1"/>
  <c r="I1376" i="1"/>
  <c r="N1375" i="1"/>
  <c r="J1375" i="1"/>
  <c r="K1375" i="1" s="1"/>
  <c r="D1373" i="1"/>
  <c r="F1373" i="1" s="1"/>
  <c r="Q1428" i="1"/>
  <c r="H1428" i="1"/>
  <c r="A1429" i="1"/>
  <c r="R1427" i="1"/>
  <c r="S1427" i="1" s="1"/>
  <c r="AA1428" i="1"/>
  <c r="C1428" i="1"/>
  <c r="Y1427" i="1"/>
  <c r="T1459" i="1"/>
  <c r="G1373" i="1" l="1"/>
  <c r="J1376" i="1"/>
  <c r="K1376" i="1" s="1"/>
  <c r="I1377" i="1"/>
  <c r="N1376" i="1"/>
  <c r="M1376" i="1"/>
  <c r="E1375" i="1"/>
  <c r="U1375" i="1"/>
  <c r="W1375" i="1" s="1"/>
  <c r="L1373" i="1"/>
  <c r="O1373" i="1" s="1"/>
  <c r="P1373" i="1" s="1"/>
  <c r="X1373" i="1" s="1"/>
  <c r="B1373" i="1" s="1"/>
  <c r="D1374" i="1"/>
  <c r="F1374" i="1" s="1"/>
  <c r="Q1429" i="1"/>
  <c r="A1430" i="1"/>
  <c r="H1429" i="1"/>
  <c r="T1460" i="1"/>
  <c r="Y1428" i="1"/>
  <c r="AA1429" i="1"/>
  <c r="R1428" i="1"/>
  <c r="S1428" i="1" s="1"/>
  <c r="C1429" i="1"/>
  <c r="M1377" i="1" l="1"/>
  <c r="G1374" i="1"/>
  <c r="D1375" i="1"/>
  <c r="F1375" i="1" s="1"/>
  <c r="L1374" i="1"/>
  <c r="O1374" i="1" s="1"/>
  <c r="P1374" i="1" s="1"/>
  <c r="X1374" i="1" s="1"/>
  <c r="B1374" i="1" s="1"/>
  <c r="I1378" i="1"/>
  <c r="N1377" i="1"/>
  <c r="J1377" i="1"/>
  <c r="K1377" i="1" s="1"/>
  <c r="U1376" i="1"/>
  <c r="W1376" i="1" s="1"/>
  <c r="E1376" i="1"/>
  <c r="Q1430" i="1"/>
  <c r="H1430" i="1"/>
  <c r="A1431" i="1"/>
  <c r="T1461" i="1"/>
  <c r="AA1430" i="1"/>
  <c r="Y1429" i="1"/>
  <c r="R1429" i="1"/>
  <c r="S1429" i="1" s="1"/>
  <c r="C1430" i="1"/>
  <c r="L1375" i="1" l="1"/>
  <c r="O1375" i="1" s="1"/>
  <c r="P1375" i="1" s="1"/>
  <c r="X1375" i="1" s="1"/>
  <c r="B1375" i="1" s="1"/>
  <c r="E1377" i="1"/>
  <c r="U1377" i="1"/>
  <c r="W1377" i="1" s="1"/>
  <c r="M1378" i="1"/>
  <c r="I1379" i="1"/>
  <c r="J1378" i="1"/>
  <c r="K1378" i="1" s="1"/>
  <c r="N1378" i="1"/>
  <c r="D1376" i="1"/>
  <c r="F1376" i="1" s="1"/>
  <c r="G1375" i="1"/>
  <c r="Q1431" i="1"/>
  <c r="H1431" i="1"/>
  <c r="A1432" i="1"/>
  <c r="Y1430" i="1"/>
  <c r="AA1431" i="1"/>
  <c r="C1431" i="1"/>
  <c r="R1430" i="1"/>
  <c r="S1430" i="1" s="1"/>
  <c r="T1462" i="1"/>
  <c r="G1376" i="1" l="1"/>
  <c r="E1378" i="1"/>
  <c r="U1378" i="1"/>
  <c r="W1378" i="1" s="1"/>
  <c r="M1379" i="1"/>
  <c r="J1379" i="1"/>
  <c r="K1379" i="1" s="1"/>
  <c r="I1380" i="1"/>
  <c r="N1379" i="1"/>
  <c r="L1376" i="1"/>
  <c r="O1376" i="1" s="1"/>
  <c r="P1376" i="1" s="1"/>
  <c r="X1376" i="1" s="1"/>
  <c r="B1376" i="1" s="1"/>
  <c r="D1377" i="1"/>
  <c r="F1377" i="1" s="1"/>
  <c r="C1432" i="1"/>
  <c r="Y1431" i="1"/>
  <c r="R1431" i="1"/>
  <c r="S1431" i="1" s="1"/>
  <c r="AA1432" i="1"/>
  <c r="T1463" i="1"/>
  <c r="H1432" i="1"/>
  <c r="Q1432" i="1"/>
  <c r="A1433" i="1"/>
  <c r="E1379" i="1" l="1"/>
  <c r="U1379" i="1"/>
  <c r="W1379" i="1" s="1"/>
  <c r="J1380" i="1"/>
  <c r="K1380" i="1" s="1"/>
  <c r="I1381" i="1"/>
  <c r="L1377" i="1"/>
  <c r="O1377" i="1" s="1"/>
  <c r="P1377" i="1" s="1"/>
  <c r="G1377" i="1"/>
  <c r="D1378" i="1"/>
  <c r="F1378" i="1" s="1"/>
  <c r="Q1433" i="1"/>
  <c r="H1433" i="1"/>
  <c r="A1434" i="1"/>
  <c r="R1432" i="1"/>
  <c r="S1432" i="1" s="1"/>
  <c r="AA1433" i="1"/>
  <c r="C1433" i="1"/>
  <c r="Y1432" i="1"/>
  <c r="T1464" i="1"/>
  <c r="L1378" i="1" l="1"/>
  <c r="O1378" i="1" s="1"/>
  <c r="P1378" i="1" s="1"/>
  <c r="X1378" i="1" s="1"/>
  <c r="B1378" i="1" s="1"/>
  <c r="X1377" i="1"/>
  <c r="B1377" i="1" s="1"/>
  <c r="I1382" i="1"/>
  <c r="J1381" i="1"/>
  <c r="K1381" i="1" s="1"/>
  <c r="U1380" i="1"/>
  <c r="W1380" i="1" s="1"/>
  <c r="E1380" i="1"/>
  <c r="G1378" i="1"/>
  <c r="D1379" i="1"/>
  <c r="F1379" i="1" s="1"/>
  <c r="Q1434" i="1"/>
  <c r="H1434" i="1"/>
  <c r="A1435" i="1"/>
  <c r="T1465" i="1"/>
  <c r="Y1433" i="1"/>
  <c r="R1433" i="1"/>
  <c r="S1433" i="1" s="1"/>
  <c r="C1434" i="1"/>
  <c r="AA1434" i="1"/>
  <c r="U1381" i="1" l="1"/>
  <c r="W1381" i="1" s="1"/>
  <c r="E1381" i="1"/>
  <c r="J1382" i="1"/>
  <c r="K1382" i="1" s="1"/>
  <c r="I1383" i="1"/>
  <c r="L1379" i="1"/>
  <c r="D1380" i="1"/>
  <c r="F1380" i="1" s="1"/>
  <c r="G1379" i="1"/>
  <c r="T1466" i="1"/>
  <c r="Q1435" i="1"/>
  <c r="A1436" i="1"/>
  <c r="H1435" i="1"/>
  <c r="R1434" i="1"/>
  <c r="S1434" i="1" s="1"/>
  <c r="AA1435" i="1"/>
  <c r="Y1434" i="1"/>
  <c r="C1435" i="1"/>
  <c r="G1380" i="1" l="1"/>
  <c r="L1380" i="1"/>
  <c r="M1380" i="1"/>
  <c r="O1379" i="1"/>
  <c r="P1379" i="1" s="1"/>
  <c r="X1379" i="1" s="1"/>
  <c r="B1379" i="1" s="1"/>
  <c r="J1383" i="1"/>
  <c r="K1383" i="1" s="1"/>
  <c r="I1384" i="1"/>
  <c r="E1382" i="1"/>
  <c r="U1382" i="1"/>
  <c r="W1382" i="1" s="1"/>
  <c r="D1381" i="1"/>
  <c r="F1381" i="1" s="1"/>
  <c r="T1467" i="1"/>
  <c r="AA1436" i="1"/>
  <c r="Y1435" i="1"/>
  <c r="C1436" i="1"/>
  <c r="R1435" i="1"/>
  <c r="S1435" i="1" s="1"/>
  <c r="Q1436" i="1"/>
  <c r="H1436" i="1"/>
  <c r="A1437" i="1"/>
  <c r="D1382" i="1" l="1"/>
  <c r="F1382" i="1" s="1"/>
  <c r="J1384" i="1"/>
  <c r="K1384" i="1" s="1"/>
  <c r="I1385" i="1"/>
  <c r="E1383" i="1"/>
  <c r="U1383" i="1"/>
  <c r="W1383" i="1" s="1"/>
  <c r="G1381" i="1"/>
  <c r="L1381" i="1"/>
  <c r="N1380" i="1"/>
  <c r="M1381" i="1"/>
  <c r="M1382" i="1" s="1"/>
  <c r="M1383" i="1" s="1"/>
  <c r="M1384" i="1" s="1"/>
  <c r="Q1437" i="1"/>
  <c r="H1437" i="1"/>
  <c r="A1438" i="1"/>
  <c r="T1468" i="1"/>
  <c r="C1437" i="1"/>
  <c r="Y1436" i="1"/>
  <c r="R1436" i="1"/>
  <c r="S1436" i="1" s="1"/>
  <c r="AA1437" i="1"/>
  <c r="M1385" i="1" l="1"/>
  <c r="L1382" i="1"/>
  <c r="G1382" i="1"/>
  <c r="D1383" i="1"/>
  <c r="F1383" i="1" s="1"/>
  <c r="E1384" i="1"/>
  <c r="U1384" i="1"/>
  <c r="W1384" i="1" s="1"/>
  <c r="N1381" i="1"/>
  <c r="N1382" i="1" s="1"/>
  <c r="N1383" i="1" s="1"/>
  <c r="N1384" i="1" s="1"/>
  <c r="N1385" i="1" s="1"/>
  <c r="O1380" i="1"/>
  <c r="P1380" i="1" s="1"/>
  <c r="X1380" i="1" s="1"/>
  <c r="B1380" i="1" s="1"/>
  <c r="J1385" i="1"/>
  <c r="K1385" i="1" s="1"/>
  <c r="I1386" i="1"/>
  <c r="Q1438" i="1"/>
  <c r="H1438" i="1"/>
  <c r="A1439" i="1"/>
  <c r="T1469" i="1"/>
  <c r="Y1437" i="1"/>
  <c r="R1437" i="1"/>
  <c r="S1437" i="1" s="1"/>
  <c r="AA1438" i="1"/>
  <c r="C1438" i="1"/>
  <c r="G1383" i="1" l="1"/>
  <c r="L1383" i="1"/>
  <c r="O1383" i="1" s="1"/>
  <c r="P1383" i="1" s="1"/>
  <c r="X1383" i="1" s="1"/>
  <c r="B1383" i="1" s="1"/>
  <c r="O1382" i="1"/>
  <c r="P1382" i="1" s="1"/>
  <c r="X1382" i="1" s="1"/>
  <c r="B1382" i="1" s="1"/>
  <c r="D1384" i="1"/>
  <c r="F1384" i="1" s="1"/>
  <c r="O1381" i="1"/>
  <c r="P1381" i="1" s="1"/>
  <c r="M1386" i="1"/>
  <c r="J1386" i="1"/>
  <c r="K1386" i="1" s="1"/>
  <c r="I1387" i="1"/>
  <c r="N1386" i="1"/>
  <c r="E1385" i="1"/>
  <c r="U1385" i="1"/>
  <c r="W1385" i="1" s="1"/>
  <c r="AA1439" i="1"/>
  <c r="Y1438" i="1"/>
  <c r="R1438" i="1"/>
  <c r="S1438" i="1" s="1"/>
  <c r="C1439" i="1"/>
  <c r="T1470" i="1"/>
  <c r="Q1439" i="1"/>
  <c r="A1440" i="1"/>
  <c r="H1439" i="1"/>
  <c r="G1384" i="1" l="1"/>
  <c r="L1384" i="1"/>
  <c r="O1384" i="1" s="1"/>
  <c r="P1384" i="1" s="1"/>
  <c r="X1384" i="1" s="1"/>
  <c r="B1384" i="1" s="1"/>
  <c r="E1386" i="1"/>
  <c r="U1386" i="1"/>
  <c r="W1386" i="1" s="1"/>
  <c r="N1387" i="1"/>
  <c r="I1388" i="1"/>
  <c r="M1387" i="1"/>
  <c r="J1387" i="1"/>
  <c r="K1387" i="1" s="1"/>
  <c r="X1381" i="1"/>
  <c r="B1381" i="1" s="1"/>
  <c r="D1385" i="1"/>
  <c r="F1385" i="1" s="1"/>
  <c r="H1440" i="1"/>
  <c r="Q1440" i="1"/>
  <c r="A1441" i="1"/>
  <c r="T1471" i="1"/>
  <c r="Y1439" i="1"/>
  <c r="R1439" i="1"/>
  <c r="S1439" i="1" s="1"/>
  <c r="C1440" i="1"/>
  <c r="AA1440" i="1"/>
  <c r="M1388" i="1" l="1"/>
  <c r="L1385" i="1"/>
  <c r="O1385" i="1" s="1"/>
  <c r="P1385" i="1" s="1"/>
  <c r="X1385" i="1" s="1"/>
  <c r="B1385" i="1" s="1"/>
  <c r="G1385" i="1"/>
  <c r="E1387" i="1"/>
  <c r="U1387" i="1"/>
  <c r="W1387" i="1" s="1"/>
  <c r="J1388" i="1"/>
  <c r="K1388" i="1" s="1"/>
  <c r="N1388" i="1"/>
  <c r="I1389" i="1"/>
  <c r="D1386" i="1"/>
  <c r="F1386" i="1" s="1"/>
  <c r="H1441" i="1"/>
  <c r="Q1441" i="1"/>
  <c r="A1442" i="1"/>
  <c r="R1440" i="1"/>
  <c r="S1440" i="1" s="1"/>
  <c r="AA1441" i="1"/>
  <c r="C1441" i="1"/>
  <c r="Y1440" i="1"/>
  <c r="T1472" i="1"/>
  <c r="G1386" i="1" l="1"/>
  <c r="L1386" i="1"/>
  <c r="O1386" i="1" s="1"/>
  <c r="P1386" i="1" s="1"/>
  <c r="X1386" i="1" s="1"/>
  <c r="B1386" i="1" s="1"/>
  <c r="N1389" i="1"/>
  <c r="M1389" i="1"/>
  <c r="J1389" i="1"/>
  <c r="K1389" i="1" s="1"/>
  <c r="I1390" i="1"/>
  <c r="U1388" i="1"/>
  <c r="W1388" i="1" s="1"/>
  <c r="E1388" i="1"/>
  <c r="D1387" i="1"/>
  <c r="F1387" i="1" s="1"/>
  <c r="Y1441" i="1"/>
  <c r="AA1442" i="1"/>
  <c r="R1441" i="1"/>
  <c r="S1441" i="1" s="1"/>
  <c r="C1442" i="1"/>
  <c r="T1473" i="1"/>
  <c r="A1443" i="1"/>
  <c r="Q1442" i="1"/>
  <c r="H1442" i="1"/>
  <c r="L1387" i="1" l="1"/>
  <c r="O1387" i="1" s="1"/>
  <c r="P1387" i="1" s="1"/>
  <c r="X1387" i="1" s="1"/>
  <c r="B1387" i="1" s="1"/>
  <c r="G1387" i="1"/>
  <c r="D1388" i="1"/>
  <c r="F1388" i="1" s="1"/>
  <c r="I1391" i="1"/>
  <c r="J1390" i="1"/>
  <c r="K1390" i="1" s="1"/>
  <c r="N1390" i="1"/>
  <c r="E1389" i="1"/>
  <c r="U1389" i="1"/>
  <c r="W1389" i="1" s="1"/>
  <c r="M1390" i="1"/>
  <c r="R1442" i="1"/>
  <c r="S1442" i="1" s="1"/>
  <c r="AA1443" i="1"/>
  <c r="C1443" i="1"/>
  <c r="Y1442" i="1"/>
  <c r="H1443" i="1"/>
  <c r="Q1443" i="1"/>
  <c r="A1444" i="1"/>
  <c r="T1474" i="1"/>
  <c r="G1388" i="1" l="1"/>
  <c r="U1390" i="1"/>
  <c r="W1390" i="1" s="1"/>
  <c r="E1390" i="1"/>
  <c r="D1389" i="1"/>
  <c r="F1389" i="1" s="1"/>
  <c r="J1391" i="1"/>
  <c r="K1391" i="1" s="1"/>
  <c r="I1392" i="1"/>
  <c r="N1391" i="1"/>
  <c r="M1391" i="1"/>
  <c r="L1388" i="1"/>
  <c r="O1388" i="1" s="1"/>
  <c r="P1388" i="1" s="1"/>
  <c r="X1388" i="1" s="1"/>
  <c r="B1388" i="1" s="1"/>
  <c r="C1444" i="1"/>
  <c r="Y1443" i="1"/>
  <c r="R1443" i="1"/>
  <c r="S1443" i="1" s="1"/>
  <c r="AA1444" i="1"/>
  <c r="T1475" i="1"/>
  <c r="Q1444" i="1"/>
  <c r="H1444" i="1"/>
  <c r="A1445" i="1"/>
  <c r="L1389" i="1" l="1"/>
  <c r="O1389" i="1" s="1"/>
  <c r="P1389" i="1" s="1"/>
  <c r="X1389" i="1" s="1"/>
  <c r="B1389" i="1" s="1"/>
  <c r="G1389" i="1"/>
  <c r="J1392" i="1"/>
  <c r="K1392" i="1" s="1"/>
  <c r="N1392" i="1"/>
  <c r="M1392" i="1"/>
  <c r="I1393" i="1"/>
  <c r="E1391" i="1"/>
  <c r="U1391" i="1"/>
  <c r="W1391" i="1" s="1"/>
  <c r="D1390" i="1"/>
  <c r="F1390" i="1" s="1"/>
  <c r="Q1445" i="1"/>
  <c r="H1445" i="1"/>
  <c r="A1446" i="1"/>
  <c r="T1476" i="1"/>
  <c r="C1445" i="1"/>
  <c r="Y1444" i="1"/>
  <c r="R1444" i="1"/>
  <c r="S1444" i="1" s="1"/>
  <c r="AA1445" i="1"/>
  <c r="L1390" i="1" l="1"/>
  <c r="O1390" i="1" s="1"/>
  <c r="P1390" i="1" s="1"/>
  <c r="X1390" i="1" s="1"/>
  <c r="B1390" i="1" s="1"/>
  <c r="G1390" i="1"/>
  <c r="D1391" i="1"/>
  <c r="F1391" i="1" s="1"/>
  <c r="J1393" i="1"/>
  <c r="K1393" i="1" s="1"/>
  <c r="I1394" i="1"/>
  <c r="N1393" i="1"/>
  <c r="M1393" i="1"/>
  <c r="E1392" i="1"/>
  <c r="U1392" i="1"/>
  <c r="W1392" i="1" s="1"/>
  <c r="T1477" i="1"/>
  <c r="AA1446" i="1"/>
  <c r="Y1445" i="1"/>
  <c r="R1445" i="1"/>
  <c r="S1445" i="1" s="1"/>
  <c r="C1446" i="1"/>
  <c r="H1446" i="1"/>
  <c r="Q1446" i="1"/>
  <c r="A1447" i="1"/>
  <c r="M1394" i="1" l="1"/>
  <c r="G1391" i="1"/>
  <c r="L1391" i="1"/>
  <c r="O1391" i="1" s="1"/>
  <c r="P1391" i="1" s="1"/>
  <c r="X1391" i="1" s="1"/>
  <c r="B1391" i="1" s="1"/>
  <c r="D1392" i="1"/>
  <c r="F1392" i="1" s="1"/>
  <c r="J1394" i="1"/>
  <c r="K1394" i="1" s="1"/>
  <c r="I1395" i="1"/>
  <c r="N1394" i="1"/>
  <c r="E1393" i="1"/>
  <c r="U1393" i="1"/>
  <c r="W1393" i="1" s="1"/>
  <c r="Q1447" i="1"/>
  <c r="A1448" i="1"/>
  <c r="H1447" i="1"/>
  <c r="C1447" i="1"/>
  <c r="Y1446" i="1"/>
  <c r="R1446" i="1"/>
  <c r="S1446" i="1" s="1"/>
  <c r="AA1447" i="1"/>
  <c r="T1478" i="1"/>
  <c r="G1392" i="1" l="1"/>
  <c r="L1392" i="1"/>
  <c r="O1392" i="1" s="1"/>
  <c r="P1392" i="1" s="1"/>
  <c r="X1392" i="1" s="1"/>
  <c r="B1392" i="1" s="1"/>
  <c r="M1395" i="1"/>
  <c r="J1395" i="1"/>
  <c r="K1395" i="1" s="1"/>
  <c r="I1396" i="1"/>
  <c r="N1395" i="1"/>
  <c r="E1394" i="1"/>
  <c r="U1394" i="1"/>
  <c r="W1394" i="1" s="1"/>
  <c r="D1393" i="1"/>
  <c r="F1393" i="1" s="1"/>
  <c r="Y1447" i="1"/>
  <c r="R1447" i="1"/>
  <c r="S1447" i="1" s="1"/>
  <c r="AA1448" i="1"/>
  <c r="C1448" i="1"/>
  <c r="Q1448" i="1"/>
  <c r="H1448" i="1"/>
  <c r="A1449" i="1"/>
  <c r="T1479" i="1"/>
  <c r="G1393" i="1" l="1"/>
  <c r="D1394" i="1"/>
  <c r="F1394" i="1" s="1"/>
  <c r="N1396" i="1"/>
  <c r="M1396" i="1"/>
  <c r="J1396" i="1"/>
  <c r="K1396" i="1" s="1"/>
  <c r="I1397" i="1"/>
  <c r="E1395" i="1"/>
  <c r="U1395" i="1"/>
  <c r="W1395" i="1" s="1"/>
  <c r="L1393" i="1"/>
  <c r="O1393" i="1" s="1"/>
  <c r="P1393" i="1" s="1"/>
  <c r="X1393" i="1" s="1"/>
  <c r="B1393" i="1" s="1"/>
  <c r="T1480" i="1"/>
  <c r="Q1449" i="1"/>
  <c r="H1449" i="1"/>
  <c r="A1450" i="1"/>
  <c r="R1448" i="1"/>
  <c r="S1448" i="1" s="1"/>
  <c r="AA1449" i="1"/>
  <c r="C1449" i="1"/>
  <c r="Y1448" i="1"/>
  <c r="L1394" i="1" l="1"/>
  <c r="O1394" i="1" s="1"/>
  <c r="P1394" i="1" s="1"/>
  <c r="X1394" i="1" s="1"/>
  <c r="B1394" i="1" s="1"/>
  <c r="G1394" i="1"/>
  <c r="D1395" i="1"/>
  <c r="F1395" i="1" s="1"/>
  <c r="E1396" i="1"/>
  <c r="U1396" i="1"/>
  <c r="W1396" i="1" s="1"/>
  <c r="M1397" i="1"/>
  <c r="I1398" i="1"/>
  <c r="J1397" i="1"/>
  <c r="K1397" i="1" s="1"/>
  <c r="N1397" i="1"/>
  <c r="H1450" i="1"/>
  <c r="A1451" i="1"/>
  <c r="Q1450" i="1"/>
  <c r="T1481" i="1"/>
  <c r="AA1450" i="1"/>
  <c r="Y1449" i="1"/>
  <c r="R1449" i="1"/>
  <c r="S1449" i="1" s="1"/>
  <c r="C1450" i="1"/>
  <c r="G1395" i="1" l="1"/>
  <c r="L1395" i="1"/>
  <c r="O1395" i="1" s="1"/>
  <c r="P1395" i="1" s="1"/>
  <c r="X1395" i="1" s="1"/>
  <c r="B1395" i="1" s="1"/>
  <c r="M1398" i="1"/>
  <c r="J1398" i="1"/>
  <c r="K1398" i="1" s="1"/>
  <c r="I1399" i="1"/>
  <c r="N1398" i="1"/>
  <c r="E1397" i="1"/>
  <c r="U1397" i="1"/>
  <c r="W1397" i="1" s="1"/>
  <c r="D1396" i="1"/>
  <c r="F1396" i="1" s="1"/>
  <c r="R1450" i="1"/>
  <c r="S1450" i="1" s="1"/>
  <c r="AA1451" i="1"/>
  <c r="C1451" i="1"/>
  <c r="Y1450" i="1"/>
  <c r="T1482" i="1"/>
  <c r="A1452" i="1"/>
  <c r="Q1451" i="1"/>
  <c r="H1451" i="1"/>
  <c r="L1396" i="1" l="1"/>
  <c r="O1396" i="1" s="1"/>
  <c r="P1396" i="1" s="1"/>
  <c r="X1396" i="1" s="1"/>
  <c r="G1396" i="1"/>
  <c r="D1397" i="1"/>
  <c r="F1397" i="1" s="1"/>
  <c r="J1399" i="1"/>
  <c r="K1399" i="1" s="1"/>
  <c r="I1400" i="1"/>
  <c r="M1399" i="1"/>
  <c r="N1399" i="1"/>
  <c r="E1398" i="1"/>
  <c r="U1398" i="1"/>
  <c r="W1398" i="1" s="1"/>
  <c r="AA1452" i="1"/>
  <c r="Y1451" i="1"/>
  <c r="C1452" i="1"/>
  <c r="R1451" i="1"/>
  <c r="S1451" i="1" s="1"/>
  <c r="Q1452" i="1"/>
  <c r="H1452" i="1"/>
  <c r="A1453" i="1"/>
  <c r="T1483" i="1"/>
  <c r="L1397" i="1" l="1"/>
  <c r="O1397" i="1" s="1"/>
  <c r="P1397" i="1" s="1"/>
  <c r="X1397" i="1" s="1"/>
  <c r="B1397" i="1" s="1"/>
  <c r="B1396" i="1"/>
  <c r="M1400" i="1"/>
  <c r="G1397" i="1"/>
  <c r="D1398" i="1"/>
  <c r="F1398" i="1" s="1"/>
  <c r="J1400" i="1"/>
  <c r="K1400" i="1" s="1"/>
  <c r="I1401" i="1"/>
  <c r="N1400" i="1"/>
  <c r="E1399" i="1"/>
  <c r="U1399" i="1"/>
  <c r="W1399" i="1" s="1"/>
  <c r="Y1452" i="1"/>
  <c r="AA1453" i="1"/>
  <c r="C1453" i="1"/>
  <c r="R1452" i="1"/>
  <c r="S1452" i="1" s="1"/>
  <c r="T1484" i="1"/>
  <c r="Q1453" i="1"/>
  <c r="H1453" i="1"/>
  <c r="A1454" i="1"/>
  <c r="G1398" i="1" l="1"/>
  <c r="L1398" i="1"/>
  <c r="O1398" i="1" s="1"/>
  <c r="P1398" i="1" s="1"/>
  <c r="X1398" i="1" s="1"/>
  <c r="B1398" i="1" s="1"/>
  <c r="M1401" i="1"/>
  <c r="J1401" i="1"/>
  <c r="K1401" i="1" s="1"/>
  <c r="I1402" i="1"/>
  <c r="N1401" i="1"/>
  <c r="E1400" i="1"/>
  <c r="U1400" i="1"/>
  <c r="W1400" i="1" s="1"/>
  <c r="D1399" i="1"/>
  <c r="F1399" i="1" s="1"/>
  <c r="Y1453" i="1"/>
  <c r="C1454" i="1"/>
  <c r="R1453" i="1"/>
  <c r="S1453" i="1" s="1"/>
  <c r="AA1454" i="1"/>
  <c r="T1485" i="1"/>
  <c r="Q1454" i="1"/>
  <c r="A1455" i="1"/>
  <c r="H1454" i="1"/>
  <c r="L1399" i="1" l="1"/>
  <c r="O1399" i="1" s="1"/>
  <c r="P1399" i="1" s="1"/>
  <c r="X1399" i="1" s="1"/>
  <c r="B1399" i="1" s="1"/>
  <c r="D1400" i="1"/>
  <c r="F1400" i="1" s="1"/>
  <c r="M1402" i="1"/>
  <c r="J1402" i="1"/>
  <c r="K1402" i="1" s="1"/>
  <c r="N1402" i="1"/>
  <c r="I1403" i="1"/>
  <c r="E1401" i="1"/>
  <c r="U1401" i="1"/>
  <c r="W1401" i="1" s="1"/>
  <c r="G1399" i="1"/>
  <c r="Q1455" i="1"/>
  <c r="A1456" i="1"/>
  <c r="H1455" i="1"/>
  <c r="AA1455" i="1"/>
  <c r="Y1454" i="1"/>
  <c r="C1455" i="1"/>
  <c r="R1454" i="1"/>
  <c r="S1454" i="1" s="1"/>
  <c r="T1486" i="1"/>
  <c r="G1400" i="1" l="1"/>
  <c r="L1400" i="1"/>
  <c r="O1400" i="1" s="1"/>
  <c r="P1400" i="1" s="1"/>
  <c r="X1400" i="1" s="1"/>
  <c r="B1400" i="1" s="1"/>
  <c r="D1401" i="1"/>
  <c r="F1401" i="1" s="1"/>
  <c r="E1402" i="1"/>
  <c r="U1402" i="1"/>
  <c r="W1402" i="1" s="1"/>
  <c r="I1404" i="1"/>
  <c r="N1403" i="1"/>
  <c r="J1403" i="1"/>
  <c r="K1403" i="1" s="1"/>
  <c r="M1403" i="1"/>
  <c r="Y1455" i="1"/>
  <c r="R1455" i="1"/>
  <c r="S1455" i="1" s="1"/>
  <c r="AA1456" i="1"/>
  <c r="C1456" i="1"/>
  <c r="T1487" i="1"/>
  <c r="Q1456" i="1"/>
  <c r="H1456" i="1"/>
  <c r="A1457" i="1"/>
  <c r="G1401" i="1" l="1"/>
  <c r="E1403" i="1"/>
  <c r="U1403" i="1"/>
  <c r="W1403" i="1" s="1"/>
  <c r="D1402" i="1"/>
  <c r="F1402" i="1" s="1"/>
  <c r="I1405" i="1"/>
  <c r="N1404" i="1"/>
  <c r="M1404" i="1"/>
  <c r="J1404" i="1"/>
  <c r="K1404" i="1" s="1"/>
  <c r="L1401" i="1"/>
  <c r="O1401" i="1" s="1"/>
  <c r="P1401" i="1" s="1"/>
  <c r="Q1457" i="1"/>
  <c r="A1458" i="1"/>
  <c r="H1457" i="1"/>
  <c r="R1456" i="1"/>
  <c r="S1456" i="1" s="1"/>
  <c r="AA1457" i="1"/>
  <c r="C1457" i="1"/>
  <c r="Y1456" i="1"/>
  <c r="T1488" i="1"/>
  <c r="G1402" i="1" l="1"/>
  <c r="L1402" i="1"/>
  <c r="O1402" i="1" s="1"/>
  <c r="P1402" i="1" s="1"/>
  <c r="X1402" i="1" s="1"/>
  <c r="B1402" i="1" s="1"/>
  <c r="M1405" i="1"/>
  <c r="J1405" i="1"/>
  <c r="K1405" i="1" s="1"/>
  <c r="N1405" i="1"/>
  <c r="I1406" i="1"/>
  <c r="X1401" i="1"/>
  <c r="B1401" i="1" s="1"/>
  <c r="U1404" i="1"/>
  <c r="W1404" i="1" s="1"/>
  <c r="E1404" i="1"/>
  <c r="D1403" i="1"/>
  <c r="F1403" i="1" s="1"/>
  <c r="H1458" i="1"/>
  <c r="Q1458" i="1"/>
  <c r="A1459" i="1"/>
  <c r="Y1457" i="1"/>
  <c r="R1457" i="1"/>
  <c r="S1457" i="1" s="1"/>
  <c r="AA1458" i="1"/>
  <c r="C1458" i="1"/>
  <c r="T1489" i="1"/>
  <c r="L1403" i="1" l="1"/>
  <c r="O1403" i="1" s="1"/>
  <c r="P1403" i="1" s="1"/>
  <c r="X1403" i="1" s="1"/>
  <c r="G1403" i="1"/>
  <c r="J1406" i="1"/>
  <c r="K1406" i="1" s="1"/>
  <c r="N1406" i="1"/>
  <c r="I1407" i="1"/>
  <c r="U1405" i="1"/>
  <c r="W1405" i="1" s="1"/>
  <c r="E1405" i="1"/>
  <c r="D1404" i="1"/>
  <c r="F1404" i="1" s="1"/>
  <c r="M1406" i="1"/>
  <c r="R1458" i="1"/>
  <c r="S1458" i="1" s="1"/>
  <c r="AA1459" i="1"/>
  <c r="C1459" i="1"/>
  <c r="Y1458" i="1"/>
  <c r="T1490" i="1"/>
  <c r="H1459" i="1"/>
  <c r="A1460" i="1"/>
  <c r="Q1459" i="1"/>
  <c r="B1403" i="1" l="1"/>
  <c r="G1404" i="1"/>
  <c r="L1404" i="1"/>
  <c r="O1404" i="1" s="1"/>
  <c r="P1404" i="1" s="1"/>
  <c r="M1407" i="1"/>
  <c r="J1407" i="1"/>
  <c r="K1407" i="1" s="1"/>
  <c r="I1408" i="1"/>
  <c r="N1407" i="1"/>
  <c r="D1405" i="1"/>
  <c r="F1405" i="1" s="1"/>
  <c r="E1406" i="1"/>
  <c r="U1406" i="1"/>
  <c r="W1406" i="1" s="1"/>
  <c r="Y1459" i="1"/>
  <c r="C1460" i="1"/>
  <c r="R1459" i="1"/>
  <c r="S1459" i="1" s="1"/>
  <c r="AA1460" i="1"/>
  <c r="T1491" i="1"/>
  <c r="H1460" i="1"/>
  <c r="Q1460" i="1"/>
  <c r="A1461" i="1"/>
  <c r="L1405" i="1" l="1"/>
  <c r="O1405" i="1" s="1"/>
  <c r="P1405" i="1" s="1"/>
  <c r="X1405" i="1" s="1"/>
  <c r="B1405" i="1" s="1"/>
  <c r="M1408" i="1"/>
  <c r="N1408" i="1"/>
  <c r="I1409" i="1"/>
  <c r="J1408" i="1"/>
  <c r="K1408" i="1" s="1"/>
  <c r="U1407" i="1"/>
  <c r="W1407" i="1" s="1"/>
  <c r="E1407" i="1"/>
  <c r="D1406" i="1"/>
  <c r="F1406" i="1" s="1"/>
  <c r="X1404" i="1"/>
  <c r="B1404" i="1" s="1"/>
  <c r="G1405" i="1"/>
  <c r="Q1461" i="1"/>
  <c r="A1462" i="1"/>
  <c r="H1461" i="1"/>
  <c r="Y1460" i="1"/>
  <c r="AA1461" i="1"/>
  <c r="C1461" i="1"/>
  <c r="R1460" i="1"/>
  <c r="S1460" i="1" s="1"/>
  <c r="T1492" i="1"/>
  <c r="D1407" i="1" l="1"/>
  <c r="F1407" i="1" s="1"/>
  <c r="U1408" i="1"/>
  <c r="W1408" i="1" s="1"/>
  <c r="E1408" i="1"/>
  <c r="M1409" i="1"/>
  <c r="I1410" i="1"/>
  <c r="N1409" i="1"/>
  <c r="J1409" i="1"/>
  <c r="K1409" i="1" s="1"/>
  <c r="G1406" i="1"/>
  <c r="L1406" i="1"/>
  <c r="O1406" i="1" s="1"/>
  <c r="P1406" i="1" s="1"/>
  <c r="X1406" i="1" s="1"/>
  <c r="B1406" i="1" s="1"/>
  <c r="C1462" i="1"/>
  <c r="Y1461" i="1"/>
  <c r="R1461" i="1"/>
  <c r="S1461" i="1" s="1"/>
  <c r="AA1462" i="1"/>
  <c r="A1463" i="1"/>
  <c r="Q1462" i="1"/>
  <c r="H1462" i="1"/>
  <c r="T1493" i="1"/>
  <c r="G1407" i="1" l="1"/>
  <c r="L1407" i="1"/>
  <c r="O1407" i="1" s="1"/>
  <c r="P1407" i="1" s="1"/>
  <c r="X1407" i="1" s="1"/>
  <c r="B1407" i="1" s="1"/>
  <c r="M1410" i="1"/>
  <c r="I1411" i="1"/>
  <c r="J1410" i="1"/>
  <c r="K1410" i="1" s="1"/>
  <c r="N1410" i="1"/>
  <c r="D1408" i="1"/>
  <c r="F1408" i="1" s="1"/>
  <c r="E1409" i="1"/>
  <c r="U1409" i="1"/>
  <c r="W1409" i="1" s="1"/>
  <c r="R1462" i="1"/>
  <c r="S1462" i="1" s="1"/>
  <c r="AA1463" i="1"/>
  <c r="C1463" i="1"/>
  <c r="Y1462" i="1"/>
  <c r="T1494" i="1"/>
  <c r="A1464" i="1"/>
  <c r="Q1463" i="1"/>
  <c r="H1463" i="1"/>
  <c r="L1408" i="1" l="1"/>
  <c r="O1408" i="1" s="1"/>
  <c r="P1408" i="1" s="1"/>
  <c r="X1408" i="1" s="1"/>
  <c r="B1408" i="1" s="1"/>
  <c r="G1408" i="1"/>
  <c r="D1409" i="1"/>
  <c r="F1409" i="1" s="1"/>
  <c r="U1410" i="1"/>
  <c r="W1410" i="1" s="1"/>
  <c r="E1410" i="1"/>
  <c r="N1411" i="1"/>
  <c r="I1412" i="1"/>
  <c r="J1411" i="1"/>
  <c r="K1411" i="1" s="1"/>
  <c r="M1411" i="1"/>
  <c r="Q1464" i="1"/>
  <c r="H1464" i="1"/>
  <c r="A1465" i="1"/>
  <c r="Y1463" i="1"/>
  <c r="C1464" i="1"/>
  <c r="R1463" i="1"/>
  <c r="S1463" i="1" s="1"/>
  <c r="AA1464" i="1"/>
  <c r="T1495" i="1"/>
  <c r="G1409" i="1" l="1"/>
  <c r="L1409" i="1"/>
  <c r="O1409" i="1" s="1"/>
  <c r="P1409" i="1" s="1"/>
  <c r="X1409" i="1" s="1"/>
  <c r="B1409" i="1" s="1"/>
  <c r="U1411" i="1"/>
  <c r="W1411" i="1" s="1"/>
  <c r="E1411" i="1"/>
  <c r="J1412" i="1"/>
  <c r="K1412" i="1" s="1"/>
  <c r="I1413" i="1"/>
  <c r="D1410" i="1"/>
  <c r="F1410" i="1" s="1"/>
  <c r="Q1465" i="1"/>
  <c r="A1466" i="1"/>
  <c r="H1465" i="1"/>
  <c r="R1464" i="1"/>
  <c r="S1464" i="1" s="1"/>
  <c r="C1465" i="1"/>
  <c r="Y1464" i="1"/>
  <c r="AA1465" i="1"/>
  <c r="T1496" i="1"/>
  <c r="G1410" i="1" l="1"/>
  <c r="L1410" i="1"/>
  <c r="O1410" i="1" s="1"/>
  <c r="P1410" i="1" s="1"/>
  <c r="X1410" i="1" s="1"/>
  <c r="B1410" i="1" s="1"/>
  <c r="J1413" i="1"/>
  <c r="K1413" i="1" s="1"/>
  <c r="I1414" i="1"/>
  <c r="E1412" i="1"/>
  <c r="U1412" i="1"/>
  <c r="W1412" i="1" s="1"/>
  <c r="D1411" i="1"/>
  <c r="F1411" i="1" s="1"/>
  <c r="Y1465" i="1"/>
  <c r="AA1466" i="1"/>
  <c r="R1465" i="1"/>
  <c r="S1465" i="1" s="1"/>
  <c r="C1466" i="1"/>
  <c r="T1497" i="1"/>
  <c r="Q1466" i="1"/>
  <c r="H1466" i="1"/>
  <c r="A1467" i="1"/>
  <c r="L1411" i="1" l="1"/>
  <c r="D1412" i="1"/>
  <c r="F1412" i="1" s="1"/>
  <c r="J1414" i="1"/>
  <c r="K1414" i="1" s="1"/>
  <c r="I1415" i="1"/>
  <c r="E1413" i="1"/>
  <c r="U1413" i="1"/>
  <c r="W1413" i="1" s="1"/>
  <c r="G1411" i="1"/>
  <c r="Y1466" i="1"/>
  <c r="R1466" i="1"/>
  <c r="S1466" i="1" s="1"/>
  <c r="AA1467" i="1"/>
  <c r="C1467" i="1"/>
  <c r="Q1467" i="1"/>
  <c r="H1467" i="1"/>
  <c r="A1468" i="1"/>
  <c r="T1498" i="1"/>
  <c r="G1412" i="1" l="1"/>
  <c r="L1412" i="1"/>
  <c r="E1414" i="1"/>
  <c r="U1414" i="1"/>
  <c r="W1414" i="1" s="1"/>
  <c r="I1416" i="1"/>
  <c r="J1415" i="1"/>
  <c r="K1415" i="1" s="1"/>
  <c r="D1413" i="1"/>
  <c r="F1413" i="1" s="1"/>
  <c r="O1411" i="1"/>
  <c r="P1411" i="1" s="1"/>
  <c r="M1412" i="1"/>
  <c r="Y1467" i="1"/>
  <c r="C1468" i="1"/>
  <c r="R1467" i="1"/>
  <c r="S1467" i="1" s="1"/>
  <c r="AA1468" i="1"/>
  <c r="T1499" i="1"/>
  <c r="Q1468" i="1"/>
  <c r="H1468" i="1"/>
  <c r="A1469" i="1"/>
  <c r="L1413" i="1" l="1"/>
  <c r="G1413" i="1"/>
  <c r="E1415" i="1"/>
  <c r="U1415" i="1"/>
  <c r="W1415" i="1" s="1"/>
  <c r="J1416" i="1"/>
  <c r="K1416" i="1" s="1"/>
  <c r="I1417" i="1"/>
  <c r="M1413" i="1"/>
  <c r="M1414" i="1" s="1"/>
  <c r="M1415" i="1" s="1"/>
  <c r="M1416" i="1" s="1"/>
  <c r="N1412" i="1"/>
  <c r="X1411" i="1"/>
  <c r="B1411" i="1" s="1"/>
  <c r="D1414" i="1"/>
  <c r="F1414" i="1" s="1"/>
  <c r="T1500" i="1"/>
  <c r="H1469" i="1"/>
  <c r="Q1469" i="1"/>
  <c r="A1470" i="1"/>
  <c r="Y1468" i="1"/>
  <c r="AA1469" i="1"/>
  <c r="C1469" i="1"/>
  <c r="R1468" i="1"/>
  <c r="S1468" i="1" s="1"/>
  <c r="L1414" i="1" l="1"/>
  <c r="G1414" i="1"/>
  <c r="E1416" i="1"/>
  <c r="U1416" i="1"/>
  <c r="W1416" i="1" s="1"/>
  <c r="D1415" i="1"/>
  <c r="F1415" i="1" s="1"/>
  <c r="I1418" i="1"/>
  <c r="M1417" i="1"/>
  <c r="J1417" i="1"/>
  <c r="K1417" i="1" s="1"/>
  <c r="N1413" i="1"/>
  <c r="N1414" i="1" s="1"/>
  <c r="N1415" i="1" s="1"/>
  <c r="N1416" i="1" s="1"/>
  <c r="N1417" i="1" s="1"/>
  <c r="O1412" i="1"/>
  <c r="P1412" i="1" s="1"/>
  <c r="X1412" i="1" s="1"/>
  <c r="B1412" i="1" s="1"/>
  <c r="AA1470" i="1"/>
  <c r="C1470" i="1"/>
  <c r="Y1469" i="1"/>
  <c r="R1469" i="1"/>
  <c r="S1469" i="1" s="1"/>
  <c r="T1501" i="1"/>
  <c r="A1471" i="1"/>
  <c r="H1470" i="1"/>
  <c r="Q1470" i="1"/>
  <c r="O1413" i="1" l="1"/>
  <c r="P1413" i="1" s="1"/>
  <c r="X1413" i="1" s="1"/>
  <c r="B1413" i="1" s="1"/>
  <c r="G1415" i="1"/>
  <c r="M1418" i="1"/>
  <c r="N1418" i="1"/>
  <c r="I1419" i="1"/>
  <c r="J1418" i="1"/>
  <c r="K1418" i="1" s="1"/>
  <c r="L1415" i="1"/>
  <c r="O1415" i="1" s="1"/>
  <c r="P1415" i="1" s="1"/>
  <c r="X1415" i="1" s="1"/>
  <c r="B1415" i="1" s="1"/>
  <c r="O1414" i="1"/>
  <c r="P1414" i="1" s="1"/>
  <c r="X1414" i="1" s="1"/>
  <c r="B1414" i="1" s="1"/>
  <c r="U1417" i="1"/>
  <c r="W1417" i="1" s="1"/>
  <c r="E1417" i="1"/>
  <c r="D1416" i="1"/>
  <c r="F1416" i="1" s="1"/>
  <c r="H1471" i="1"/>
  <c r="Q1471" i="1"/>
  <c r="A1472" i="1"/>
  <c r="AA1471" i="1"/>
  <c r="R1470" i="1"/>
  <c r="S1470" i="1" s="1"/>
  <c r="C1471" i="1"/>
  <c r="Y1470" i="1"/>
  <c r="T1502" i="1"/>
  <c r="G1416" i="1" l="1"/>
  <c r="L1416" i="1"/>
  <c r="O1416" i="1" s="1"/>
  <c r="P1416" i="1" s="1"/>
  <c r="X1416" i="1" s="1"/>
  <c r="B1416" i="1" s="1"/>
  <c r="E1418" i="1"/>
  <c r="U1418" i="1"/>
  <c r="W1418" i="1" s="1"/>
  <c r="I1420" i="1"/>
  <c r="M1419" i="1"/>
  <c r="N1419" i="1"/>
  <c r="J1419" i="1"/>
  <c r="K1419" i="1" s="1"/>
  <c r="D1417" i="1"/>
  <c r="F1417" i="1" s="1"/>
  <c r="A1473" i="1"/>
  <c r="Q1472" i="1"/>
  <c r="H1472" i="1"/>
  <c r="AA1472" i="1"/>
  <c r="U1472" i="1"/>
  <c r="W1472" i="1" s="1"/>
  <c r="R1471" i="1"/>
  <c r="S1471" i="1" s="1"/>
  <c r="C1472" i="1"/>
  <c r="T1503" i="1"/>
  <c r="M1420" i="1" l="1"/>
  <c r="U1419" i="1"/>
  <c r="W1419" i="1" s="1"/>
  <c r="E1419" i="1"/>
  <c r="J1420" i="1"/>
  <c r="K1420" i="1" s="1"/>
  <c r="I1421" i="1"/>
  <c r="N1420" i="1"/>
  <c r="L1417" i="1"/>
  <c r="O1417" i="1" s="1"/>
  <c r="P1417" i="1" s="1"/>
  <c r="G1417" i="1"/>
  <c r="D1418" i="1"/>
  <c r="F1418" i="1" s="1"/>
  <c r="Y1472" i="1"/>
  <c r="AA1473" i="1"/>
  <c r="R1472" i="1"/>
  <c r="S1472" i="1" s="1"/>
  <c r="C1473" i="1"/>
  <c r="Q1473" i="1"/>
  <c r="H1473" i="1"/>
  <c r="A1474" i="1"/>
  <c r="T1504" i="1"/>
  <c r="X1417" i="1" l="1"/>
  <c r="B1417" i="1" s="1"/>
  <c r="M1421" i="1"/>
  <c r="N1421" i="1"/>
  <c r="J1421" i="1"/>
  <c r="K1421" i="1" s="1"/>
  <c r="I1422" i="1"/>
  <c r="E1420" i="1"/>
  <c r="U1420" i="1"/>
  <c r="W1420" i="1" s="1"/>
  <c r="L1418" i="1"/>
  <c r="O1418" i="1" s="1"/>
  <c r="P1418" i="1" s="1"/>
  <c r="X1418" i="1" s="1"/>
  <c r="B1418" i="1" s="1"/>
  <c r="D1419" i="1"/>
  <c r="F1419" i="1" s="1"/>
  <c r="G1418" i="1"/>
  <c r="Q1474" i="1"/>
  <c r="A1475" i="1"/>
  <c r="H1474" i="1"/>
  <c r="C1474" i="1"/>
  <c r="Y1473" i="1"/>
  <c r="R1473" i="1"/>
  <c r="S1473" i="1" s="1"/>
  <c r="AA1474" i="1"/>
  <c r="T1505" i="1"/>
  <c r="L1419" i="1" l="1"/>
  <c r="O1419" i="1" s="1"/>
  <c r="P1419" i="1" s="1"/>
  <c r="X1419" i="1" s="1"/>
  <c r="B1419" i="1" s="1"/>
  <c r="G1419" i="1"/>
  <c r="D1420" i="1"/>
  <c r="F1420" i="1" s="1"/>
  <c r="I1423" i="1"/>
  <c r="N1422" i="1"/>
  <c r="M1422" i="1"/>
  <c r="J1422" i="1"/>
  <c r="K1422" i="1" s="1"/>
  <c r="U1421" i="1"/>
  <c r="W1421" i="1" s="1"/>
  <c r="E1421" i="1"/>
  <c r="T1506" i="1"/>
  <c r="Y1474" i="1"/>
  <c r="AA1475" i="1"/>
  <c r="R1474" i="1"/>
  <c r="S1474" i="1" s="1"/>
  <c r="C1475" i="1"/>
  <c r="H1475" i="1"/>
  <c r="Q1475" i="1"/>
  <c r="A1476" i="1"/>
  <c r="M1423" i="1" l="1"/>
  <c r="L1420" i="1"/>
  <c r="O1420" i="1" s="1"/>
  <c r="P1420" i="1" s="1"/>
  <c r="X1420" i="1" s="1"/>
  <c r="B1420" i="1" s="1"/>
  <c r="G1420" i="1"/>
  <c r="J1423" i="1"/>
  <c r="K1423" i="1" s="1"/>
  <c r="I1424" i="1"/>
  <c r="N1423" i="1"/>
  <c r="U1422" i="1"/>
  <c r="W1422" i="1" s="1"/>
  <c r="E1422" i="1"/>
  <c r="D1421" i="1"/>
  <c r="F1421" i="1" s="1"/>
  <c r="T1507" i="1"/>
  <c r="H1476" i="1"/>
  <c r="A1477" i="1"/>
  <c r="Q1476" i="1"/>
  <c r="R1475" i="1"/>
  <c r="S1475" i="1" s="1"/>
  <c r="C1476" i="1"/>
  <c r="AA1476" i="1"/>
  <c r="Y1475" i="1"/>
  <c r="L1421" i="1" l="1"/>
  <c r="O1421" i="1" s="1"/>
  <c r="P1421" i="1" s="1"/>
  <c r="X1421" i="1" s="1"/>
  <c r="G1421" i="1"/>
  <c r="D1422" i="1"/>
  <c r="F1422" i="1" s="1"/>
  <c r="M1424" i="1"/>
  <c r="I1425" i="1"/>
  <c r="N1424" i="1"/>
  <c r="J1424" i="1"/>
  <c r="K1424" i="1" s="1"/>
  <c r="E1423" i="1"/>
  <c r="U1423" i="1"/>
  <c r="W1423" i="1" s="1"/>
  <c r="Y1476" i="1"/>
  <c r="R1476" i="1"/>
  <c r="S1476" i="1" s="1"/>
  <c r="AA1477" i="1"/>
  <c r="C1477" i="1"/>
  <c r="H1477" i="1"/>
  <c r="A1478" i="1"/>
  <c r="Q1477" i="1"/>
  <c r="T1508" i="1"/>
  <c r="L1422" i="1" l="1"/>
  <c r="O1422" i="1" s="1"/>
  <c r="P1422" i="1" s="1"/>
  <c r="X1422" i="1" s="1"/>
  <c r="B1422" i="1" s="1"/>
  <c r="G1422" i="1"/>
  <c r="B1421" i="1"/>
  <c r="E1424" i="1"/>
  <c r="U1424" i="1"/>
  <c r="W1424" i="1" s="1"/>
  <c r="M1425" i="1"/>
  <c r="J1425" i="1"/>
  <c r="K1425" i="1" s="1"/>
  <c r="I1426" i="1"/>
  <c r="N1425" i="1"/>
  <c r="D1423" i="1"/>
  <c r="F1423" i="1" s="1"/>
  <c r="A1479" i="1"/>
  <c r="H1478" i="1"/>
  <c r="Q1478" i="1"/>
  <c r="T1509" i="1"/>
  <c r="C1478" i="1"/>
  <c r="Y1477" i="1"/>
  <c r="R1477" i="1"/>
  <c r="S1477" i="1" s="1"/>
  <c r="AA1478" i="1"/>
  <c r="G1423" i="1" l="1"/>
  <c r="I1427" i="1"/>
  <c r="N1426" i="1"/>
  <c r="J1426" i="1"/>
  <c r="K1426" i="1" s="1"/>
  <c r="E1425" i="1"/>
  <c r="U1425" i="1"/>
  <c r="W1425" i="1" s="1"/>
  <c r="M1426" i="1"/>
  <c r="L1423" i="1"/>
  <c r="O1423" i="1" s="1"/>
  <c r="P1423" i="1" s="1"/>
  <c r="X1423" i="1" s="1"/>
  <c r="B1423" i="1" s="1"/>
  <c r="D1424" i="1"/>
  <c r="F1424" i="1" s="1"/>
  <c r="T1510" i="1"/>
  <c r="Q1479" i="1"/>
  <c r="H1479" i="1"/>
  <c r="A1480" i="1"/>
  <c r="R1478" i="1"/>
  <c r="S1478" i="1" s="1"/>
  <c r="Y1478" i="1"/>
  <c r="C1479" i="1"/>
  <c r="AA1479" i="1"/>
  <c r="D1425" i="1" l="1"/>
  <c r="F1425" i="1" s="1"/>
  <c r="E1426" i="1"/>
  <c r="U1426" i="1"/>
  <c r="W1426" i="1" s="1"/>
  <c r="L1424" i="1"/>
  <c r="O1424" i="1" s="1"/>
  <c r="P1424" i="1" s="1"/>
  <c r="X1424" i="1" s="1"/>
  <c r="B1424" i="1" s="1"/>
  <c r="G1424" i="1"/>
  <c r="M1427" i="1"/>
  <c r="I1428" i="1"/>
  <c r="N1427" i="1"/>
  <c r="J1427" i="1"/>
  <c r="K1427" i="1" s="1"/>
  <c r="AA1480" i="1"/>
  <c r="Y1479" i="1"/>
  <c r="R1479" i="1"/>
  <c r="S1479" i="1" s="1"/>
  <c r="C1480" i="1"/>
  <c r="H1480" i="1"/>
  <c r="A1481" i="1"/>
  <c r="Q1480" i="1"/>
  <c r="T1511" i="1"/>
  <c r="G1425" i="1" l="1"/>
  <c r="L1425" i="1"/>
  <c r="O1425" i="1" s="1"/>
  <c r="P1425" i="1" s="1"/>
  <c r="X1425" i="1" s="1"/>
  <c r="B1425" i="1" s="1"/>
  <c r="D1426" i="1"/>
  <c r="F1426" i="1" s="1"/>
  <c r="E1427" i="1"/>
  <c r="U1427" i="1"/>
  <c r="W1427" i="1" s="1"/>
  <c r="N1428" i="1"/>
  <c r="M1428" i="1"/>
  <c r="J1428" i="1"/>
  <c r="K1428" i="1" s="1"/>
  <c r="I1429" i="1"/>
  <c r="AA1481" i="1"/>
  <c r="C1481" i="1"/>
  <c r="Y1480" i="1"/>
  <c r="R1480" i="1"/>
  <c r="S1480" i="1" s="1"/>
  <c r="T1512" i="1"/>
  <c r="A1482" i="1"/>
  <c r="Q1481" i="1"/>
  <c r="H1481" i="1"/>
  <c r="L1426" i="1" l="1"/>
  <c r="O1426" i="1" s="1"/>
  <c r="P1426" i="1" s="1"/>
  <c r="X1426" i="1" s="1"/>
  <c r="B1426" i="1" s="1"/>
  <c r="G1426" i="1"/>
  <c r="U1428" i="1"/>
  <c r="W1428" i="1" s="1"/>
  <c r="E1428" i="1"/>
  <c r="D1427" i="1"/>
  <c r="F1427" i="1" s="1"/>
  <c r="J1429" i="1"/>
  <c r="K1429" i="1" s="1"/>
  <c r="I1430" i="1"/>
  <c r="N1429" i="1"/>
  <c r="M1429" i="1"/>
  <c r="Y1481" i="1"/>
  <c r="R1481" i="1"/>
  <c r="S1481" i="1" s="1"/>
  <c r="C1482" i="1"/>
  <c r="AA1482" i="1"/>
  <c r="A1483" i="1"/>
  <c r="Q1482" i="1"/>
  <c r="H1482" i="1"/>
  <c r="T1513" i="1"/>
  <c r="L1427" i="1" l="1"/>
  <c r="O1427" i="1" s="1"/>
  <c r="P1427" i="1" s="1"/>
  <c r="X1427" i="1" s="1"/>
  <c r="B1427" i="1" s="1"/>
  <c r="G1427" i="1"/>
  <c r="U1429" i="1"/>
  <c r="W1429" i="1" s="1"/>
  <c r="E1429" i="1"/>
  <c r="M1430" i="1"/>
  <c r="N1430" i="1"/>
  <c r="J1430" i="1"/>
  <c r="K1430" i="1" s="1"/>
  <c r="I1431" i="1"/>
  <c r="D1428" i="1"/>
  <c r="F1428" i="1" s="1"/>
  <c r="Y1482" i="1"/>
  <c r="C1483" i="1"/>
  <c r="R1482" i="1"/>
  <c r="S1482" i="1" s="1"/>
  <c r="AA1483" i="1"/>
  <c r="T1514" i="1"/>
  <c r="H1483" i="1"/>
  <c r="Q1483" i="1"/>
  <c r="A1484" i="1"/>
  <c r="L1428" i="1" l="1"/>
  <c r="O1428" i="1" s="1"/>
  <c r="P1428" i="1" s="1"/>
  <c r="X1428" i="1" s="1"/>
  <c r="B1428" i="1" s="1"/>
  <c r="E1430" i="1"/>
  <c r="U1430" i="1"/>
  <c r="W1430" i="1" s="1"/>
  <c r="M1431" i="1"/>
  <c r="D1429" i="1"/>
  <c r="F1429" i="1" s="1"/>
  <c r="J1431" i="1"/>
  <c r="K1431" i="1" s="1"/>
  <c r="N1431" i="1"/>
  <c r="I1432" i="1"/>
  <c r="G1428" i="1"/>
  <c r="T1515" i="1"/>
  <c r="H1484" i="1"/>
  <c r="A1485" i="1"/>
  <c r="Q1484" i="1"/>
  <c r="R1483" i="1"/>
  <c r="S1483" i="1" s="1"/>
  <c r="AA1484" i="1"/>
  <c r="Y1483" i="1"/>
  <c r="C1484" i="1"/>
  <c r="L1429" i="1" l="1"/>
  <c r="O1429" i="1" s="1"/>
  <c r="P1429" i="1" s="1"/>
  <c r="X1429" i="1" s="1"/>
  <c r="B1429" i="1" s="1"/>
  <c r="G1429" i="1"/>
  <c r="E1431" i="1"/>
  <c r="U1431" i="1"/>
  <c r="W1431" i="1" s="1"/>
  <c r="M1432" i="1"/>
  <c r="N1432" i="1"/>
  <c r="J1432" i="1"/>
  <c r="K1432" i="1" s="1"/>
  <c r="I1433" i="1"/>
  <c r="D1430" i="1"/>
  <c r="F1430" i="1" s="1"/>
  <c r="Y1484" i="1"/>
  <c r="AA1485" i="1"/>
  <c r="C1485" i="1"/>
  <c r="R1484" i="1"/>
  <c r="S1484" i="1" s="1"/>
  <c r="T1516" i="1"/>
  <c r="A1486" i="1"/>
  <c r="H1485" i="1"/>
  <c r="Q1485" i="1"/>
  <c r="J1433" i="1" l="1"/>
  <c r="K1433" i="1" s="1"/>
  <c r="I1434" i="1"/>
  <c r="N1433" i="1"/>
  <c r="U1432" i="1"/>
  <c r="W1432" i="1" s="1"/>
  <c r="E1432" i="1"/>
  <c r="M1433" i="1"/>
  <c r="G1430" i="1"/>
  <c r="D1431" i="1"/>
  <c r="F1431" i="1" s="1"/>
  <c r="L1430" i="1"/>
  <c r="O1430" i="1" s="1"/>
  <c r="P1430" i="1" s="1"/>
  <c r="Q1486" i="1"/>
  <c r="H1486" i="1"/>
  <c r="A1487" i="1"/>
  <c r="Y1485" i="1"/>
  <c r="C1486" i="1"/>
  <c r="R1485" i="1"/>
  <c r="S1485" i="1" s="1"/>
  <c r="AA1486" i="1"/>
  <c r="T1517" i="1"/>
  <c r="D1432" i="1" l="1"/>
  <c r="F1432" i="1" s="1"/>
  <c r="L1431" i="1"/>
  <c r="O1431" i="1" s="1"/>
  <c r="P1431" i="1" s="1"/>
  <c r="X1431" i="1" s="1"/>
  <c r="B1431" i="1" s="1"/>
  <c r="X1430" i="1"/>
  <c r="B1430" i="1" s="1"/>
  <c r="G1431" i="1"/>
  <c r="M1434" i="1"/>
  <c r="J1434" i="1"/>
  <c r="K1434" i="1" s="1"/>
  <c r="I1435" i="1"/>
  <c r="N1434" i="1"/>
  <c r="U1433" i="1"/>
  <c r="W1433" i="1" s="1"/>
  <c r="E1433" i="1"/>
  <c r="R1486" i="1"/>
  <c r="S1486" i="1" s="1"/>
  <c r="AA1487" i="1"/>
  <c r="C1487" i="1"/>
  <c r="Y1486" i="1"/>
  <c r="Q1487" i="1"/>
  <c r="H1487" i="1"/>
  <c r="A1488" i="1"/>
  <c r="T1518" i="1"/>
  <c r="G1432" i="1" l="1"/>
  <c r="L1432" i="1"/>
  <c r="O1432" i="1" s="1"/>
  <c r="P1432" i="1" s="1"/>
  <c r="X1432" i="1" s="1"/>
  <c r="B1432" i="1" s="1"/>
  <c r="D1433" i="1"/>
  <c r="F1433" i="1" s="1"/>
  <c r="M1435" i="1"/>
  <c r="J1435" i="1"/>
  <c r="K1435" i="1" s="1"/>
  <c r="I1436" i="1"/>
  <c r="N1435" i="1"/>
  <c r="U1434" i="1"/>
  <c r="W1434" i="1" s="1"/>
  <c r="E1434" i="1"/>
  <c r="T1519" i="1"/>
  <c r="AA1488" i="1"/>
  <c r="Y1487" i="1"/>
  <c r="R1487" i="1"/>
  <c r="S1487" i="1" s="1"/>
  <c r="C1488" i="1"/>
  <c r="H1488" i="1"/>
  <c r="A1489" i="1"/>
  <c r="Q1488" i="1"/>
  <c r="L1433" i="1" l="1"/>
  <c r="O1433" i="1" s="1"/>
  <c r="P1433" i="1" s="1"/>
  <c r="X1433" i="1" s="1"/>
  <c r="B1433" i="1" s="1"/>
  <c r="G1433" i="1"/>
  <c r="E1435" i="1"/>
  <c r="U1435" i="1"/>
  <c r="W1435" i="1" s="1"/>
  <c r="I1437" i="1"/>
  <c r="N1436" i="1"/>
  <c r="M1436" i="1"/>
  <c r="J1436" i="1"/>
  <c r="K1436" i="1" s="1"/>
  <c r="D1434" i="1"/>
  <c r="F1434" i="1" s="1"/>
  <c r="AA1489" i="1"/>
  <c r="Y1488" i="1"/>
  <c r="C1489" i="1"/>
  <c r="R1488" i="1"/>
  <c r="S1488" i="1" s="1"/>
  <c r="T1520" i="1"/>
  <c r="A1490" i="1"/>
  <c r="Q1489" i="1"/>
  <c r="H1489" i="1"/>
  <c r="M1437" i="1" l="1"/>
  <c r="L1434" i="1"/>
  <c r="O1434" i="1" s="1"/>
  <c r="P1434" i="1" s="1"/>
  <c r="X1434" i="1" s="1"/>
  <c r="B1434" i="1" s="1"/>
  <c r="E1436" i="1"/>
  <c r="U1436" i="1"/>
  <c r="W1436" i="1" s="1"/>
  <c r="J1437" i="1"/>
  <c r="K1437" i="1" s="1"/>
  <c r="N1437" i="1"/>
  <c r="I1438" i="1"/>
  <c r="G1434" i="1"/>
  <c r="D1435" i="1"/>
  <c r="F1435" i="1" s="1"/>
  <c r="Y1489" i="1"/>
  <c r="C1490" i="1"/>
  <c r="R1489" i="1"/>
  <c r="S1489" i="1" s="1"/>
  <c r="AA1490" i="1"/>
  <c r="T1521" i="1"/>
  <c r="H1490" i="1"/>
  <c r="Q1490" i="1"/>
  <c r="A1491" i="1"/>
  <c r="L1435" i="1" l="1"/>
  <c r="O1435" i="1" s="1"/>
  <c r="P1435" i="1" s="1"/>
  <c r="X1435" i="1" s="1"/>
  <c r="B1435" i="1" s="1"/>
  <c r="I1439" i="1"/>
  <c r="J1438" i="1"/>
  <c r="K1438" i="1" s="1"/>
  <c r="N1438" i="1"/>
  <c r="M1438" i="1"/>
  <c r="E1437" i="1"/>
  <c r="U1437" i="1"/>
  <c r="W1437" i="1" s="1"/>
  <c r="G1435" i="1"/>
  <c r="D1436" i="1"/>
  <c r="F1436" i="1" s="1"/>
  <c r="Y1490" i="1"/>
  <c r="R1490" i="1"/>
  <c r="S1490" i="1" s="1"/>
  <c r="AA1491" i="1"/>
  <c r="C1491" i="1"/>
  <c r="H1491" i="1"/>
  <c r="A1492" i="1"/>
  <c r="Q1491" i="1"/>
  <c r="T1522" i="1"/>
  <c r="M1439" i="1" l="1"/>
  <c r="D1437" i="1"/>
  <c r="F1437" i="1" s="1"/>
  <c r="E1438" i="1"/>
  <c r="U1438" i="1"/>
  <c r="W1438" i="1" s="1"/>
  <c r="G1436" i="1"/>
  <c r="L1436" i="1"/>
  <c r="O1436" i="1" s="1"/>
  <c r="P1436" i="1" s="1"/>
  <c r="I1440" i="1"/>
  <c r="N1439" i="1"/>
  <c r="J1439" i="1"/>
  <c r="K1439" i="1" s="1"/>
  <c r="H1492" i="1"/>
  <c r="A1493" i="1"/>
  <c r="Q1492" i="1"/>
  <c r="T1523" i="1"/>
  <c r="R1491" i="1"/>
  <c r="S1491" i="1" s="1"/>
  <c r="AA1492" i="1"/>
  <c r="Y1491" i="1"/>
  <c r="C1492" i="1"/>
  <c r="L1437" i="1" l="1"/>
  <c r="O1437" i="1" s="1"/>
  <c r="P1437" i="1" s="1"/>
  <c r="X1437" i="1" s="1"/>
  <c r="B1437" i="1" s="1"/>
  <c r="G1437" i="1"/>
  <c r="J1440" i="1"/>
  <c r="K1440" i="1" s="1"/>
  <c r="I1441" i="1"/>
  <c r="N1440" i="1"/>
  <c r="M1440" i="1"/>
  <c r="X1436" i="1"/>
  <c r="B1436" i="1" s="1"/>
  <c r="D1438" i="1"/>
  <c r="F1438" i="1" s="1"/>
  <c r="E1439" i="1"/>
  <c r="U1439" i="1"/>
  <c r="W1439" i="1" s="1"/>
  <c r="R1492" i="1"/>
  <c r="S1492" i="1" s="1"/>
  <c r="AA1493" i="1"/>
  <c r="Y1492" i="1"/>
  <c r="C1493" i="1"/>
  <c r="H1493" i="1"/>
  <c r="A1494" i="1"/>
  <c r="Q1493" i="1"/>
  <c r="T1524" i="1"/>
  <c r="M1441" i="1" l="1"/>
  <c r="L1438" i="1"/>
  <c r="O1438" i="1" s="1"/>
  <c r="P1438" i="1" s="1"/>
  <c r="X1438" i="1" s="1"/>
  <c r="B1438" i="1" s="1"/>
  <c r="G1438" i="1"/>
  <c r="D1439" i="1"/>
  <c r="F1439" i="1" s="1"/>
  <c r="J1441" i="1"/>
  <c r="K1441" i="1" s="1"/>
  <c r="I1442" i="1"/>
  <c r="N1441" i="1"/>
  <c r="U1440" i="1"/>
  <c r="W1440" i="1" s="1"/>
  <c r="E1440" i="1"/>
  <c r="R1493" i="1"/>
  <c r="S1493" i="1" s="1"/>
  <c r="C1494" i="1"/>
  <c r="Y1493" i="1"/>
  <c r="AA1494" i="1"/>
  <c r="T1525" i="1"/>
  <c r="H1494" i="1"/>
  <c r="A1495" i="1"/>
  <c r="Q1494" i="1"/>
  <c r="L1439" i="1" l="1"/>
  <c r="O1439" i="1" s="1"/>
  <c r="P1439" i="1" s="1"/>
  <c r="X1439" i="1" s="1"/>
  <c r="B1439" i="1" s="1"/>
  <c r="G1439" i="1"/>
  <c r="J1442" i="1"/>
  <c r="K1442" i="1" s="1"/>
  <c r="I1443" i="1"/>
  <c r="E1441" i="1"/>
  <c r="U1441" i="1"/>
  <c r="W1441" i="1" s="1"/>
  <c r="D1440" i="1"/>
  <c r="F1440" i="1" s="1"/>
  <c r="H1495" i="1"/>
  <c r="Q1495" i="1"/>
  <c r="A1496" i="1"/>
  <c r="T1526" i="1"/>
  <c r="R1494" i="1"/>
  <c r="S1494" i="1" s="1"/>
  <c r="AA1495" i="1"/>
  <c r="Y1494" i="1"/>
  <c r="C1495" i="1"/>
  <c r="L1440" i="1" l="1"/>
  <c r="O1440" i="1" s="1"/>
  <c r="P1440" i="1" s="1"/>
  <c r="X1440" i="1" s="1"/>
  <c r="B1440" i="1" s="1"/>
  <c r="G1440" i="1"/>
  <c r="D1441" i="1"/>
  <c r="F1441" i="1" s="1"/>
  <c r="I1444" i="1"/>
  <c r="J1443" i="1"/>
  <c r="K1443" i="1" s="1"/>
  <c r="U1442" i="1"/>
  <c r="W1442" i="1" s="1"/>
  <c r="E1442" i="1"/>
  <c r="AA1496" i="1"/>
  <c r="Y1495" i="1"/>
  <c r="R1495" i="1"/>
  <c r="S1495" i="1" s="1"/>
  <c r="C1496" i="1"/>
  <c r="T1527" i="1"/>
  <c r="Q1496" i="1"/>
  <c r="H1496" i="1"/>
  <c r="A1497" i="1"/>
  <c r="L1441" i="1" l="1"/>
  <c r="M1442" i="1" s="1"/>
  <c r="G1441" i="1"/>
  <c r="U1443" i="1"/>
  <c r="W1443" i="1" s="1"/>
  <c r="E1443" i="1"/>
  <c r="I1445" i="1"/>
  <c r="J1444" i="1"/>
  <c r="K1444" i="1" s="1"/>
  <c r="D1442" i="1"/>
  <c r="F1442" i="1" s="1"/>
  <c r="A1498" i="1"/>
  <c r="Q1497" i="1"/>
  <c r="H1497" i="1"/>
  <c r="T1528" i="1"/>
  <c r="C1497" i="1"/>
  <c r="Y1496" i="1"/>
  <c r="R1496" i="1"/>
  <c r="S1496" i="1" s="1"/>
  <c r="AA1497" i="1"/>
  <c r="O1441" i="1" l="1"/>
  <c r="P1441" i="1" s="1"/>
  <c r="X1441" i="1" s="1"/>
  <c r="B1441" i="1" s="1"/>
  <c r="L1442" i="1"/>
  <c r="M1443" i="1"/>
  <c r="M1444" i="1" s="1"/>
  <c r="M1445" i="1" s="1"/>
  <c r="N1442" i="1"/>
  <c r="N1443" i="1" s="1"/>
  <c r="N1444" i="1" s="1"/>
  <c r="N1445" i="1" s="1"/>
  <c r="E1444" i="1"/>
  <c r="U1444" i="1"/>
  <c r="W1444" i="1" s="1"/>
  <c r="J1445" i="1"/>
  <c r="K1445" i="1" s="1"/>
  <c r="I1446" i="1"/>
  <c r="D1443" i="1"/>
  <c r="F1443" i="1" s="1"/>
  <c r="G1442" i="1"/>
  <c r="R1497" i="1"/>
  <c r="S1497" i="1" s="1"/>
  <c r="C1498" i="1"/>
  <c r="AA1498" i="1"/>
  <c r="Y1497" i="1"/>
  <c r="T1529" i="1"/>
  <c r="H1498" i="1"/>
  <c r="A1499" i="1"/>
  <c r="Q1498" i="1"/>
  <c r="D1444" i="1" l="1"/>
  <c r="F1444" i="1" s="1"/>
  <c r="J1446" i="1"/>
  <c r="K1446" i="1" s="1"/>
  <c r="I1447" i="1"/>
  <c r="N1446" i="1"/>
  <c r="L1443" i="1"/>
  <c r="O1443" i="1" s="1"/>
  <c r="P1443" i="1" s="1"/>
  <c r="X1443" i="1" s="1"/>
  <c r="M1446" i="1"/>
  <c r="U1445" i="1"/>
  <c r="W1445" i="1" s="1"/>
  <c r="E1445" i="1"/>
  <c r="G1443" i="1"/>
  <c r="O1442" i="1"/>
  <c r="P1442" i="1" s="1"/>
  <c r="X1442" i="1" s="1"/>
  <c r="B1442" i="1" s="1"/>
  <c r="C1499" i="1"/>
  <c r="Y1498" i="1"/>
  <c r="R1498" i="1"/>
  <c r="S1498" i="1" s="1"/>
  <c r="AA1499" i="1"/>
  <c r="T1530" i="1"/>
  <c r="H1499" i="1"/>
  <c r="Q1499" i="1"/>
  <c r="A1500" i="1"/>
  <c r="N1447" i="1" l="1"/>
  <c r="M1447" i="1"/>
  <c r="I1448" i="1"/>
  <c r="J1447" i="1"/>
  <c r="K1447" i="1" s="1"/>
  <c r="E1446" i="1"/>
  <c r="U1446" i="1"/>
  <c r="W1446" i="1" s="1"/>
  <c r="D1445" i="1"/>
  <c r="F1445" i="1" s="1"/>
  <c r="G1444" i="1"/>
  <c r="L1444" i="1"/>
  <c r="O1444" i="1" s="1"/>
  <c r="P1444" i="1" s="1"/>
  <c r="X1444" i="1" s="1"/>
  <c r="B1444" i="1" s="1"/>
  <c r="R1499" i="1"/>
  <c r="S1499" i="1" s="1"/>
  <c r="C1500" i="1"/>
  <c r="Y1499" i="1"/>
  <c r="AA1500" i="1"/>
  <c r="T1531" i="1"/>
  <c r="H1500" i="1"/>
  <c r="A1501" i="1"/>
  <c r="Q1500" i="1"/>
  <c r="B1443" i="1"/>
  <c r="G1445" i="1" l="1"/>
  <c r="L1445" i="1"/>
  <c r="O1445" i="1" s="1"/>
  <c r="P1445" i="1" s="1"/>
  <c r="D1446" i="1"/>
  <c r="F1446" i="1" s="1"/>
  <c r="E1447" i="1"/>
  <c r="U1447" i="1"/>
  <c r="W1447" i="1" s="1"/>
  <c r="J1448" i="1"/>
  <c r="K1448" i="1" s="1"/>
  <c r="I1449" i="1"/>
  <c r="N1448" i="1"/>
  <c r="M1448" i="1"/>
  <c r="H1501" i="1"/>
  <c r="Q1501" i="1"/>
  <c r="A1502" i="1"/>
  <c r="AA1501" i="1"/>
  <c r="R1500" i="1"/>
  <c r="S1500" i="1" s="1"/>
  <c r="C1501" i="1"/>
  <c r="Y1500" i="1"/>
  <c r="T1532" i="1"/>
  <c r="G1446" i="1" l="1"/>
  <c r="L1446" i="1"/>
  <c r="O1446" i="1" s="1"/>
  <c r="P1446" i="1" s="1"/>
  <c r="X1446" i="1" s="1"/>
  <c r="B1446" i="1" s="1"/>
  <c r="U1448" i="1"/>
  <c r="W1448" i="1" s="1"/>
  <c r="E1448" i="1"/>
  <c r="D1447" i="1"/>
  <c r="F1447" i="1" s="1"/>
  <c r="X1445" i="1"/>
  <c r="B1445" i="1" s="1"/>
  <c r="M1449" i="1"/>
  <c r="J1449" i="1"/>
  <c r="K1449" i="1" s="1"/>
  <c r="I1450" i="1"/>
  <c r="N1449" i="1"/>
  <c r="H1502" i="1"/>
  <c r="A1503" i="1"/>
  <c r="Q1502" i="1"/>
  <c r="T1533" i="1"/>
  <c r="R1501" i="1"/>
  <c r="S1501" i="1" s="1"/>
  <c r="AA1502" i="1"/>
  <c r="Y1501" i="1"/>
  <c r="C1502" i="1"/>
  <c r="M1450" i="1" l="1"/>
  <c r="G1447" i="1"/>
  <c r="L1447" i="1"/>
  <c r="O1447" i="1" s="1"/>
  <c r="P1447" i="1" s="1"/>
  <c r="X1447" i="1" s="1"/>
  <c r="B1447" i="1" s="1"/>
  <c r="N1450" i="1"/>
  <c r="J1450" i="1"/>
  <c r="K1450" i="1" s="1"/>
  <c r="I1451" i="1"/>
  <c r="D1448" i="1"/>
  <c r="F1448" i="1" s="1"/>
  <c r="E1449" i="1"/>
  <c r="U1449" i="1"/>
  <c r="W1449" i="1" s="1"/>
  <c r="T1534" i="1"/>
  <c r="AA1503" i="1"/>
  <c r="R1502" i="1"/>
  <c r="S1502" i="1" s="1"/>
  <c r="C1503" i="1"/>
  <c r="Y1502" i="1"/>
  <c r="A1504" i="1"/>
  <c r="Q1503" i="1"/>
  <c r="H1503" i="1"/>
  <c r="G1448" i="1" l="1"/>
  <c r="L1448" i="1"/>
  <c r="O1448" i="1" s="1"/>
  <c r="P1448" i="1" s="1"/>
  <c r="X1448" i="1" s="1"/>
  <c r="M1451" i="1"/>
  <c r="J1451" i="1"/>
  <c r="K1451" i="1" s="1"/>
  <c r="I1452" i="1"/>
  <c r="N1451" i="1"/>
  <c r="E1450" i="1"/>
  <c r="U1450" i="1"/>
  <c r="W1450" i="1" s="1"/>
  <c r="D1449" i="1"/>
  <c r="F1449" i="1" s="1"/>
  <c r="H1504" i="1"/>
  <c r="Q1504" i="1"/>
  <c r="A1505" i="1"/>
  <c r="T1535" i="1"/>
  <c r="Y1503" i="1"/>
  <c r="C1504" i="1"/>
  <c r="AA1504" i="1"/>
  <c r="R1503" i="1"/>
  <c r="S1503" i="1" s="1"/>
  <c r="B1448" i="1" l="1"/>
  <c r="D1450" i="1"/>
  <c r="F1450" i="1" s="1"/>
  <c r="J1452" i="1"/>
  <c r="K1452" i="1" s="1"/>
  <c r="I1453" i="1"/>
  <c r="N1452" i="1"/>
  <c r="M1452" i="1"/>
  <c r="E1451" i="1"/>
  <c r="U1451" i="1"/>
  <c r="W1451" i="1" s="1"/>
  <c r="G1449" i="1"/>
  <c r="L1449" i="1"/>
  <c r="O1449" i="1" s="1"/>
  <c r="P1449" i="1" s="1"/>
  <c r="X1449" i="1" s="1"/>
  <c r="B1449" i="1" s="1"/>
  <c r="T1536" i="1"/>
  <c r="H1505" i="1"/>
  <c r="Q1505" i="1"/>
  <c r="A1506" i="1"/>
  <c r="Y1504" i="1"/>
  <c r="AA1505" i="1"/>
  <c r="R1504" i="1"/>
  <c r="S1504" i="1" s="1"/>
  <c r="C1505" i="1"/>
  <c r="G1450" i="1" l="1"/>
  <c r="M1453" i="1"/>
  <c r="L1450" i="1"/>
  <c r="O1450" i="1" s="1"/>
  <c r="P1450" i="1" s="1"/>
  <c r="X1450" i="1" s="1"/>
  <c r="B1450" i="1" s="1"/>
  <c r="D1451" i="1"/>
  <c r="F1451" i="1" s="1"/>
  <c r="I1454" i="1"/>
  <c r="J1453" i="1"/>
  <c r="K1453" i="1" s="1"/>
  <c r="N1453" i="1"/>
  <c r="E1452" i="1"/>
  <c r="U1452" i="1"/>
  <c r="W1452" i="1" s="1"/>
  <c r="H1506" i="1"/>
  <c r="A1507" i="1"/>
  <c r="Q1506" i="1"/>
  <c r="T1537" i="1"/>
  <c r="R1505" i="1"/>
  <c r="S1505" i="1" s="1"/>
  <c r="C1506" i="1"/>
  <c r="AA1506" i="1"/>
  <c r="Y1505" i="1"/>
  <c r="G1451" i="1" l="1"/>
  <c r="L1451" i="1"/>
  <c r="O1451" i="1" s="1"/>
  <c r="P1451" i="1" s="1"/>
  <c r="X1451" i="1" s="1"/>
  <c r="B1451" i="1" s="1"/>
  <c r="E1453" i="1"/>
  <c r="U1453" i="1"/>
  <c r="W1453" i="1" s="1"/>
  <c r="M1454" i="1"/>
  <c r="J1454" i="1"/>
  <c r="K1454" i="1" s="1"/>
  <c r="I1455" i="1"/>
  <c r="N1454" i="1"/>
  <c r="D1452" i="1"/>
  <c r="F1452" i="1" s="1"/>
  <c r="Y1506" i="1"/>
  <c r="AA1507" i="1"/>
  <c r="R1506" i="1"/>
  <c r="S1506" i="1" s="1"/>
  <c r="C1507" i="1"/>
  <c r="H1507" i="1"/>
  <c r="Q1507" i="1"/>
  <c r="A1508" i="1"/>
  <c r="T1538" i="1"/>
  <c r="L1452" i="1" l="1"/>
  <c r="O1452" i="1" s="1"/>
  <c r="P1452" i="1" s="1"/>
  <c r="X1452" i="1" s="1"/>
  <c r="B1452" i="1" s="1"/>
  <c r="M1455" i="1"/>
  <c r="N1455" i="1"/>
  <c r="J1455" i="1"/>
  <c r="K1455" i="1" s="1"/>
  <c r="I1456" i="1"/>
  <c r="E1454" i="1"/>
  <c r="U1454" i="1"/>
  <c r="W1454" i="1" s="1"/>
  <c r="G1452" i="1"/>
  <c r="D1453" i="1"/>
  <c r="F1453" i="1" s="1"/>
  <c r="T1539" i="1"/>
  <c r="H1508" i="1"/>
  <c r="A1509" i="1"/>
  <c r="Q1508" i="1"/>
  <c r="R1507" i="1"/>
  <c r="S1507" i="1" s="1"/>
  <c r="C1508" i="1"/>
  <c r="Y1507" i="1"/>
  <c r="AA1508" i="1"/>
  <c r="D1454" i="1" l="1"/>
  <c r="F1454" i="1" s="1"/>
  <c r="J1456" i="1"/>
  <c r="K1456" i="1" s="1"/>
  <c r="I1457" i="1"/>
  <c r="N1456" i="1"/>
  <c r="E1455" i="1"/>
  <c r="U1455" i="1"/>
  <c r="W1455" i="1" s="1"/>
  <c r="L1453" i="1"/>
  <c r="O1453" i="1" s="1"/>
  <c r="P1453" i="1" s="1"/>
  <c r="X1453" i="1" s="1"/>
  <c r="B1453" i="1" s="1"/>
  <c r="G1453" i="1"/>
  <c r="M1456" i="1"/>
  <c r="R1508" i="1"/>
  <c r="S1508" i="1" s="1"/>
  <c r="AA1509" i="1"/>
  <c r="Y1508" i="1"/>
  <c r="C1509" i="1"/>
  <c r="T1540" i="1"/>
  <c r="A1510" i="1"/>
  <c r="Q1509" i="1"/>
  <c r="H1509" i="1"/>
  <c r="L1454" i="1" l="1"/>
  <c r="O1454" i="1" s="1"/>
  <c r="P1454" i="1" s="1"/>
  <c r="X1454" i="1" s="1"/>
  <c r="B1454" i="1" s="1"/>
  <c r="G1454" i="1"/>
  <c r="D1455" i="1"/>
  <c r="F1455" i="1" s="1"/>
  <c r="M1457" i="1"/>
  <c r="J1457" i="1"/>
  <c r="K1457" i="1" s="1"/>
  <c r="I1458" i="1"/>
  <c r="N1457" i="1"/>
  <c r="E1456" i="1"/>
  <c r="U1456" i="1"/>
  <c r="W1456" i="1" s="1"/>
  <c r="T1541" i="1"/>
  <c r="R1509" i="1"/>
  <c r="S1509" i="1" s="1"/>
  <c r="C1510" i="1"/>
  <c r="Y1509" i="1"/>
  <c r="AA1510" i="1"/>
  <c r="A1511" i="1"/>
  <c r="Q1510" i="1"/>
  <c r="H1510" i="1"/>
  <c r="L1455" i="1" l="1"/>
  <c r="O1455" i="1" s="1"/>
  <c r="P1455" i="1" s="1"/>
  <c r="X1455" i="1" s="1"/>
  <c r="B1455" i="1" s="1"/>
  <c r="G1455" i="1"/>
  <c r="D1456" i="1"/>
  <c r="F1456" i="1" s="1"/>
  <c r="M1458" i="1"/>
  <c r="J1458" i="1"/>
  <c r="K1458" i="1" s="1"/>
  <c r="N1458" i="1"/>
  <c r="I1459" i="1"/>
  <c r="E1457" i="1"/>
  <c r="U1457" i="1"/>
  <c r="W1457" i="1" s="1"/>
  <c r="H1511" i="1"/>
  <c r="Q1511" i="1"/>
  <c r="A1512" i="1"/>
  <c r="T1542" i="1"/>
  <c r="R1510" i="1"/>
  <c r="S1510" i="1" s="1"/>
  <c r="AA1511" i="1"/>
  <c r="Y1510" i="1"/>
  <c r="C1511" i="1"/>
  <c r="G1456" i="1" l="1"/>
  <c r="E1458" i="1"/>
  <c r="U1458" i="1"/>
  <c r="W1458" i="1" s="1"/>
  <c r="D1457" i="1"/>
  <c r="F1457" i="1" s="1"/>
  <c r="M1459" i="1"/>
  <c r="L1456" i="1"/>
  <c r="O1456" i="1" s="1"/>
  <c r="P1456" i="1" s="1"/>
  <c r="X1456" i="1" s="1"/>
  <c r="B1456" i="1" s="1"/>
  <c r="J1459" i="1"/>
  <c r="K1459" i="1" s="1"/>
  <c r="I1460" i="1"/>
  <c r="N1459" i="1"/>
  <c r="T1543" i="1"/>
  <c r="H1512" i="1"/>
  <c r="A1513" i="1"/>
  <c r="Q1512" i="1"/>
  <c r="Y1511" i="1"/>
  <c r="C1512" i="1"/>
  <c r="R1511" i="1"/>
  <c r="S1511" i="1" s="1"/>
  <c r="AA1512" i="1"/>
  <c r="L1457" i="1" l="1"/>
  <c r="O1457" i="1" s="1"/>
  <c r="P1457" i="1" s="1"/>
  <c r="X1457" i="1" s="1"/>
  <c r="B1457" i="1" s="1"/>
  <c r="G1457" i="1"/>
  <c r="E1459" i="1"/>
  <c r="U1459" i="1"/>
  <c r="W1459" i="1" s="1"/>
  <c r="N1460" i="1"/>
  <c r="M1460" i="1"/>
  <c r="J1460" i="1"/>
  <c r="K1460" i="1" s="1"/>
  <c r="I1461" i="1"/>
  <c r="D1458" i="1"/>
  <c r="F1458" i="1" s="1"/>
  <c r="A1514" i="1"/>
  <c r="Q1513" i="1"/>
  <c r="H1513" i="1"/>
  <c r="Y1512" i="1"/>
  <c r="R1512" i="1"/>
  <c r="S1512" i="1" s="1"/>
  <c r="AA1513" i="1"/>
  <c r="C1513" i="1"/>
  <c r="T1544" i="1"/>
  <c r="G1458" i="1" l="1"/>
  <c r="D1459" i="1"/>
  <c r="F1459" i="1" s="1"/>
  <c r="J1461" i="1"/>
  <c r="K1461" i="1" s="1"/>
  <c r="I1462" i="1"/>
  <c r="N1461" i="1"/>
  <c r="M1461" i="1"/>
  <c r="L1458" i="1"/>
  <c r="O1458" i="1" s="1"/>
  <c r="P1458" i="1" s="1"/>
  <c r="X1458" i="1" s="1"/>
  <c r="B1458" i="1" s="1"/>
  <c r="E1460" i="1"/>
  <c r="U1460" i="1"/>
  <c r="W1460" i="1" s="1"/>
  <c r="R1513" i="1"/>
  <c r="S1513" i="1" s="1"/>
  <c r="C1514" i="1"/>
  <c r="Y1513" i="1"/>
  <c r="AA1514" i="1"/>
  <c r="H1514" i="1"/>
  <c r="Q1514" i="1"/>
  <c r="A1515" i="1"/>
  <c r="T1545" i="1"/>
  <c r="L1459" i="1" l="1"/>
  <c r="O1459" i="1" s="1"/>
  <c r="P1459" i="1" s="1"/>
  <c r="X1459" i="1" s="1"/>
  <c r="B1459" i="1" s="1"/>
  <c r="G1459" i="1"/>
  <c r="M1462" i="1"/>
  <c r="I1463" i="1"/>
  <c r="N1462" i="1"/>
  <c r="J1462" i="1"/>
  <c r="K1462" i="1" s="1"/>
  <c r="E1461" i="1"/>
  <c r="U1461" i="1"/>
  <c r="W1461" i="1" s="1"/>
  <c r="D1460" i="1"/>
  <c r="F1460" i="1" s="1"/>
  <c r="C1515" i="1"/>
  <c r="Y1514" i="1"/>
  <c r="R1514" i="1"/>
  <c r="S1514" i="1" s="1"/>
  <c r="AA1515" i="1"/>
  <c r="H1515" i="1"/>
  <c r="Q1515" i="1"/>
  <c r="A1516" i="1"/>
  <c r="T1546" i="1"/>
  <c r="L1460" i="1" l="1"/>
  <c r="O1460" i="1" s="1"/>
  <c r="P1460" i="1" s="1"/>
  <c r="X1460" i="1" s="1"/>
  <c r="B1460" i="1" s="1"/>
  <c r="D1461" i="1"/>
  <c r="F1461" i="1" s="1"/>
  <c r="E1462" i="1"/>
  <c r="U1462" i="1"/>
  <c r="W1462" i="1" s="1"/>
  <c r="M1463" i="1"/>
  <c r="J1463" i="1"/>
  <c r="K1463" i="1" s="1"/>
  <c r="I1464" i="1"/>
  <c r="N1463" i="1"/>
  <c r="G1460" i="1"/>
  <c r="R1515" i="1"/>
  <c r="S1515" i="1" s="1"/>
  <c r="C1516" i="1"/>
  <c r="Y1515" i="1"/>
  <c r="AA1516" i="1"/>
  <c r="T1547" i="1"/>
  <c r="H1516" i="1"/>
  <c r="A1517" i="1"/>
  <c r="Q1516" i="1"/>
  <c r="L1461" i="1" l="1"/>
  <c r="O1461" i="1" s="1"/>
  <c r="P1461" i="1" s="1"/>
  <c r="X1461" i="1" s="1"/>
  <c r="G1461" i="1"/>
  <c r="J1464" i="1"/>
  <c r="K1464" i="1" s="1"/>
  <c r="I1465" i="1"/>
  <c r="M1464" i="1"/>
  <c r="N1464" i="1"/>
  <c r="U1463" i="1"/>
  <c r="W1463" i="1" s="1"/>
  <c r="E1463" i="1"/>
  <c r="D1462" i="1"/>
  <c r="F1462" i="1" s="1"/>
  <c r="T1548" i="1"/>
  <c r="R1516" i="1"/>
  <c r="S1516" i="1" s="1"/>
  <c r="AA1517" i="1"/>
  <c r="Y1516" i="1"/>
  <c r="C1517" i="1"/>
  <c r="H1517" i="1"/>
  <c r="Q1517" i="1"/>
  <c r="A1518" i="1"/>
  <c r="M1465" i="1" l="1"/>
  <c r="G1462" i="1"/>
  <c r="L1462" i="1"/>
  <c r="O1462" i="1" s="1"/>
  <c r="P1462" i="1" s="1"/>
  <c r="X1462" i="1" s="1"/>
  <c r="B1462" i="1" s="1"/>
  <c r="B1461" i="1"/>
  <c r="D1463" i="1"/>
  <c r="F1463" i="1" s="1"/>
  <c r="J1465" i="1"/>
  <c r="K1465" i="1" s="1"/>
  <c r="I1466" i="1"/>
  <c r="N1465" i="1"/>
  <c r="U1464" i="1"/>
  <c r="W1464" i="1" s="1"/>
  <c r="E1464" i="1"/>
  <c r="A1519" i="1"/>
  <c r="H1518" i="1"/>
  <c r="Q1518" i="1"/>
  <c r="R1517" i="1"/>
  <c r="S1517" i="1" s="1"/>
  <c r="AA1518" i="1"/>
  <c r="C1518" i="1"/>
  <c r="Y1517" i="1"/>
  <c r="T1549" i="1"/>
  <c r="L1463" i="1" l="1"/>
  <c r="O1463" i="1" s="1"/>
  <c r="P1463" i="1" s="1"/>
  <c r="X1463" i="1" s="1"/>
  <c r="B1463" i="1" s="1"/>
  <c r="G1463" i="1"/>
  <c r="U1465" i="1"/>
  <c r="W1465" i="1" s="1"/>
  <c r="E1465" i="1"/>
  <c r="D1464" i="1"/>
  <c r="F1464" i="1" s="1"/>
  <c r="I1467" i="1"/>
  <c r="J1466" i="1"/>
  <c r="K1466" i="1" s="1"/>
  <c r="N1466" i="1"/>
  <c r="M1466" i="1"/>
  <c r="T1550" i="1"/>
  <c r="Q1519" i="1"/>
  <c r="H1519" i="1"/>
  <c r="A1520" i="1"/>
  <c r="R1518" i="1"/>
  <c r="S1518" i="1" s="1"/>
  <c r="C1519" i="1"/>
  <c r="AA1519" i="1"/>
  <c r="Y1518" i="1"/>
  <c r="G1464" i="1" l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I1468" i="1"/>
  <c r="N1467" i="1"/>
  <c r="D1465" i="1"/>
  <c r="F1465" i="1" s="1"/>
  <c r="M1467" i="1"/>
  <c r="Q1520" i="1"/>
  <c r="H1520" i="1"/>
  <c r="A1521" i="1"/>
  <c r="R1519" i="1"/>
  <c r="S1519" i="1" s="1"/>
  <c r="AA1520" i="1"/>
  <c r="Y1519" i="1"/>
  <c r="C1520" i="1"/>
  <c r="T1551" i="1"/>
  <c r="G1465" i="1" l="1"/>
  <c r="L1465" i="1"/>
  <c r="O1465" i="1" s="1"/>
  <c r="P1465" i="1" s="1"/>
  <c r="X1465" i="1" s="1"/>
  <c r="B1465" i="1" s="1"/>
  <c r="M1468" i="1"/>
  <c r="J1468" i="1"/>
  <c r="K1468" i="1" s="1"/>
  <c r="I1469" i="1"/>
  <c r="N1468" i="1"/>
  <c r="E1467" i="1"/>
  <c r="U1467" i="1"/>
  <c r="W1467" i="1" s="1"/>
  <c r="D1466" i="1"/>
  <c r="F1466" i="1" s="1"/>
  <c r="T1552" i="1"/>
  <c r="C1521" i="1"/>
  <c r="Y1520" i="1"/>
  <c r="R1520" i="1"/>
  <c r="S1520" i="1" s="1"/>
  <c r="AA1521" i="1"/>
  <c r="H1521" i="1"/>
  <c r="Q1521" i="1"/>
  <c r="A1522" i="1"/>
  <c r="L1466" i="1" l="1"/>
  <c r="O1466" i="1" s="1"/>
  <c r="P1466" i="1" s="1"/>
  <c r="X1466" i="1" s="1"/>
  <c r="B1466" i="1" s="1"/>
  <c r="D1467" i="1"/>
  <c r="F1467" i="1" s="1"/>
  <c r="J1469" i="1"/>
  <c r="K1469" i="1" s="1"/>
  <c r="I1470" i="1"/>
  <c r="N1469" i="1"/>
  <c r="M1469" i="1"/>
  <c r="U1468" i="1"/>
  <c r="W1468" i="1" s="1"/>
  <c r="E1468" i="1"/>
  <c r="G1466" i="1"/>
  <c r="Q1522" i="1"/>
  <c r="A1523" i="1"/>
  <c r="H1522" i="1"/>
  <c r="Y1521" i="1"/>
  <c r="R1521" i="1"/>
  <c r="S1521" i="1" s="1"/>
  <c r="C1522" i="1"/>
  <c r="AA1522" i="1"/>
  <c r="T1553" i="1"/>
  <c r="L1467" i="1" l="1"/>
  <c r="O1467" i="1" s="1"/>
  <c r="P1467" i="1" s="1"/>
  <c r="X1467" i="1" s="1"/>
  <c r="B1467" i="1" s="1"/>
  <c r="G1467" i="1"/>
  <c r="E1469" i="1"/>
  <c r="U1469" i="1"/>
  <c r="W1469" i="1" s="1"/>
  <c r="D1468" i="1"/>
  <c r="F1468" i="1" s="1"/>
  <c r="N1470" i="1"/>
  <c r="J1470" i="1"/>
  <c r="K1470" i="1" s="1"/>
  <c r="I1471" i="1"/>
  <c r="M1470" i="1"/>
  <c r="T1554" i="1"/>
  <c r="Q1523" i="1"/>
  <c r="A1524" i="1"/>
  <c r="H1523" i="1"/>
  <c r="R1522" i="1"/>
  <c r="S1522" i="1" s="1"/>
  <c r="C1523" i="1"/>
  <c r="AA1523" i="1"/>
  <c r="Y1522" i="1"/>
  <c r="G1468" i="1" l="1"/>
  <c r="L1468" i="1"/>
  <c r="O1468" i="1" s="1"/>
  <c r="P1468" i="1" s="1"/>
  <c r="X1468" i="1" s="1"/>
  <c r="B1468" i="1" s="1"/>
  <c r="M1471" i="1"/>
  <c r="I1472" i="1"/>
  <c r="N1471" i="1"/>
  <c r="J1471" i="1"/>
  <c r="K1471" i="1" s="1"/>
  <c r="E1470" i="1"/>
  <c r="U1470" i="1"/>
  <c r="W1470" i="1" s="1"/>
  <c r="D1469" i="1"/>
  <c r="F1469" i="1" s="1"/>
  <c r="H1524" i="1"/>
  <c r="Q1524" i="1"/>
  <c r="A1525" i="1"/>
  <c r="T1555" i="1"/>
  <c r="Y1523" i="1"/>
  <c r="AA1524" i="1"/>
  <c r="R1523" i="1"/>
  <c r="S1523" i="1" s="1"/>
  <c r="C1524" i="1"/>
  <c r="L1469" i="1" l="1"/>
  <c r="O1469" i="1" s="1"/>
  <c r="P1469" i="1" s="1"/>
  <c r="X1469" i="1" s="1"/>
  <c r="B1469" i="1" s="1"/>
  <c r="D1470" i="1"/>
  <c r="F1470" i="1" s="1"/>
  <c r="E1471" i="1"/>
  <c r="U1471" i="1"/>
  <c r="W1471" i="1" s="1"/>
  <c r="J1472" i="1"/>
  <c r="K1472" i="1" s="1"/>
  <c r="E1472" i="1" s="1"/>
  <c r="I1473" i="1"/>
  <c r="G1469" i="1"/>
  <c r="A1526" i="1"/>
  <c r="Q1525" i="1"/>
  <c r="H1525" i="1"/>
  <c r="T1556" i="1"/>
  <c r="R1524" i="1"/>
  <c r="S1524" i="1" s="1"/>
  <c r="C1525" i="1"/>
  <c r="Y1524" i="1"/>
  <c r="AA1525" i="1"/>
  <c r="G1470" i="1" l="1"/>
  <c r="L1470" i="1"/>
  <c r="O1470" i="1" s="1"/>
  <c r="P1470" i="1" s="1"/>
  <c r="X1470" i="1" s="1"/>
  <c r="B1470" i="1" s="1"/>
  <c r="J1473" i="1"/>
  <c r="K1473" i="1" s="1"/>
  <c r="I1474" i="1"/>
  <c r="D1471" i="1"/>
  <c r="F1471" i="1" s="1"/>
  <c r="C1526" i="1"/>
  <c r="AA1526" i="1"/>
  <c r="Y1525" i="1"/>
  <c r="R1525" i="1"/>
  <c r="S1525" i="1" s="1"/>
  <c r="T1557" i="1"/>
  <c r="H1526" i="1"/>
  <c r="A1527" i="1"/>
  <c r="Q1526" i="1"/>
  <c r="D1472" i="1" l="1"/>
  <c r="F1472" i="1" s="1"/>
  <c r="L1471" i="1"/>
  <c r="G1471" i="1"/>
  <c r="J1474" i="1"/>
  <c r="K1474" i="1" s="1"/>
  <c r="I1475" i="1"/>
  <c r="E1473" i="1"/>
  <c r="U1473" i="1"/>
  <c r="W1473" i="1" s="1"/>
  <c r="H1527" i="1"/>
  <c r="Q1527" i="1"/>
  <c r="A1528" i="1"/>
  <c r="T1558" i="1"/>
  <c r="R1526" i="1"/>
  <c r="S1526" i="1" s="1"/>
  <c r="C1527" i="1"/>
  <c r="Y1526" i="1"/>
  <c r="AA1527" i="1"/>
  <c r="L1472" i="1" l="1"/>
  <c r="G1472" i="1"/>
  <c r="J1475" i="1"/>
  <c r="K1475" i="1" s="1"/>
  <c r="I1476" i="1"/>
  <c r="E1474" i="1"/>
  <c r="U1474" i="1"/>
  <c r="W1474" i="1" s="1"/>
  <c r="D1473" i="1"/>
  <c r="F1473" i="1" s="1"/>
  <c r="O1471" i="1"/>
  <c r="P1471" i="1" s="1"/>
  <c r="M1472" i="1"/>
  <c r="H1528" i="1"/>
  <c r="Q1528" i="1"/>
  <c r="A1529" i="1"/>
  <c r="T1559" i="1"/>
  <c r="C1528" i="1"/>
  <c r="AA1528" i="1"/>
  <c r="Y1527" i="1"/>
  <c r="R1527" i="1"/>
  <c r="S1527" i="1" s="1"/>
  <c r="G1473" i="1" l="1"/>
  <c r="L1473" i="1"/>
  <c r="X1471" i="1"/>
  <c r="Y1471" i="1" s="1"/>
  <c r="D1474" i="1"/>
  <c r="F1474" i="1" s="1"/>
  <c r="I1477" i="1"/>
  <c r="J1476" i="1"/>
  <c r="K1476" i="1" s="1"/>
  <c r="N1472" i="1"/>
  <c r="M1473" i="1"/>
  <c r="M1474" i="1" s="1"/>
  <c r="M1475" i="1" s="1"/>
  <c r="M1476" i="1" s="1"/>
  <c r="U1475" i="1"/>
  <c r="W1475" i="1" s="1"/>
  <c r="E1475" i="1"/>
  <c r="Y1528" i="1"/>
  <c r="R1528" i="1"/>
  <c r="S1528" i="1" s="1"/>
  <c r="AA1529" i="1"/>
  <c r="C1529" i="1"/>
  <c r="T1560" i="1"/>
  <c r="Q1529" i="1"/>
  <c r="H1529" i="1"/>
  <c r="A1530" i="1"/>
  <c r="L1474" i="1" l="1"/>
  <c r="M1477" i="1"/>
  <c r="G1474" i="1"/>
  <c r="D1475" i="1"/>
  <c r="F1475" i="1" s="1"/>
  <c r="N1473" i="1"/>
  <c r="O1472" i="1"/>
  <c r="P1472" i="1" s="1"/>
  <c r="B1471" i="1"/>
  <c r="E1476" i="1"/>
  <c r="U1476" i="1"/>
  <c r="W1476" i="1" s="1"/>
  <c r="J1477" i="1"/>
  <c r="K1477" i="1" s="1"/>
  <c r="I1478" i="1"/>
  <c r="A1531" i="1"/>
  <c r="Q1530" i="1"/>
  <c r="H1530" i="1"/>
  <c r="T1561" i="1"/>
  <c r="C1530" i="1"/>
  <c r="Y1529" i="1"/>
  <c r="AA1530" i="1"/>
  <c r="R1529" i="1"/>
  <c r="S1529" i="1" s="1"/>
  <c r="L1475" i="1" l="1"/>
  <c r="D1476" i="1"/>
  <c r="F1476" i="1" s="1"/>
  <c r="N1474" i="1"/>
  <c r="O1473" i="1"/>
  <c r="P1473" i="1" s="1"/>
  <c r="X1473" i="1" s="1"/>
  <c r="B1473" i="1" s="1"/>
  <c r="X1472" i="1"/>
  <c r="B1472" i="1" s="1"/>
  <c r="M1478" i="1"/>
  <c r="I1479" i="1"/>
  <c r="J1478" i="1"/>
  <c r="K1478" i="1" s="1"/>
  <c r="G1475" i="1"/>
  <c r="E1477" i="1"/>
  <c r="U1477" i="1"/>
  <c r="W1477" i="1" s="1"/>
  <c r="Y1530" i="1"/>
  <c r="C1531" i="1"/>
  <c r="R1530" i="1"/>
  <c r="S1530" i="1" s="1"/>
  <c r="AA1531" i="1"/>
  <c r="T1562" i="1"/>
  <c r="Q1531" i="1"/>
  <c r="A1532" i="1"/>
  <c r="H1531" i="1"/>
  <c r="G1476" i="1" l="1"/>
  <c r="L1476" i="1"/>
  <c r="D1477" i="1"/>
  <c r="F1477" i="1" s="1"/>
  <c r="N1475" i="1"/>
  <c r="O1474" i="1"/>
  <c r="P1474" i="1" s="1"/>
  <c r="X1474" i="1" s="1"/>
  <c r="B1474" i="1" s="1"/>
  <c r="U1478" i="1"/>
  <c r="W1478" i="1" s="1"/>
  <c r="E1478" i="1"/>
  <c r="M1479" i="1"/>
  <c r="J1479" i="1"/>
  <c r="K1479" i="1" s="1"/>
  <c r="I1480" i="1"/>
  <c r="Y1531" i="1"/>
  <c r="C1532" i="1"/>
  <c r="AA1532" i="1"/>
  <c r="R1531" i="1"/>
  <c r="S1531" i="1" s="1"/>
  <c r="Q1532" i="1"/>
  <c r="H1532" i="1"/>
  <c r="A1533" i="1"/>
  <c r="T1563" i="1"/>
  <c r="L1477" i="1" l="1"/>
  <c r="G1477" i="1"/>
  <c r="D1478" i="1"/>
  <c r="F1478" i="1" s="1"/>
  <c r="N1476" i="1"/>
  <c r="O1475" i="1"/>
  <c r="P1475" i="1" s="1"/>
  <c r="X1475" i="1" s="1"/>
  <c r="B1475" i="1" s="1"/>
  <c r="M1480" i="1"/>
  <c r="I1481" i="1"/>
  <c r="J1480" i="1"/>
  <c r="K1480" i="1" s="1"/>
  <c r="E1479" i="1"/>
  <c r="U1479" i="1"/>
  <c r="W1479" i="1" s="1"/>
  <c r="Q1533" i="1"/>
  <c r="H1533" i="1"/>
  <c r="A1534" i="1"/>
  <c r="T1564" i="1"/>
  <c r="R1532" i="1"/>
  <c r="S1532" i="1" s="1"/>
  <c r="AA1533" i="1"/>
  <c r="Y1532" i="1"/>
  <c r="C1533" i="1"/>
  <c r="L1478" i="1" l="1"/>
  <c r="G1478" i="1"/>
  <c r="J1481" i="1"/>
  <c r="K1481" i="1" s="1"/>
  <c r="I1482" i="1"/>
  <c r="M1481" i="1"/>
  <c r="N1477" i="1"/>
  <c r="O1476" i="1"/>
  <c r="P1476" i="1" s="1"/>
  <c r="X1476" i="1" s="1"/>
  <c r="B1476" i="1" s="1"/>
  <c r="D1479" i="1"/>
  <c r="F1479" i="1" s="1"/>
  <c r="E1480" i="1"/>
  <c r="U1480" i="1"/>
  <c r="W1480" i="1" s="1"/>
  <c r="C1534" i="1"/>
  <c r="AA1534" i="1"/>
  <c r="Y1533" i="1"/>
  <c r="R1533" i="1"/>
  <c r="S1533" i="1" s="1"/>
  <c r="A1535" i="1"/>
  <c r="Q1534" i="1"/>
  <c r="H1534" i="1"/>
  <c r="T1565" i="1"/>
  <c r="G1479" i="1" l="1"/>
  <c r="N1478" i="1"/>
  <c r="O1477" i="1"/>
  <c r="P1477" i="1" s="1"/>
  <c r="X1477" i="1" s="1"/>
  <c r="B1477" i="1" s="1"/>
  <c r="D1480" i="1"/>
  <c r="F1480" i="1" s="1"/>
  <c r="L1479" i="1"/>
  <c r="M1482" i="1"/>
  <c r="J1482" i="1"/>
  <c r="K1482" i="1" s="1"/>
  <c r="I1483" i="1"/>
  <c r="E1481" i="1"/>
  <c r="U1481" i="1"/>
  <c r="W1481" i="1" s="1"/>
  <c r="Q1535" i="1"/>
  <c r="H1535" i="1"/>
  <c r="A1536" i="1"/>
  <c r="T1566" i="1"/>
  <c r="R1534" i="1"/>
  <c r="S1534" i="1" s="1"/>
  <c r="Y1534" i="1"/>
  <c r="AA1535" i="1"/>
  <c r="C1535" i="1"/>
  <c r="L1480" i="1" l="1"/>
  <c r="G1480" i="1"/>
  <c r="E1482" i="1"/>
  <c r="U1482" i="1"/>
  <c r="W1482" i="1" s="1"/>
  <c r="D1481" i="1"/>
  <c r="F1481" i="1" s="1"/>
  <c r="I1484" i="1"/>
  <c r="M1483" i="1"/>
  <c r="J1483" i="1"/>
  <c r="K1483" i="1" s="1"/>
  <c r="N1479" i="1"/>
  <c r="N1480" i="1" s="1"/>
  <c r="N1481" i="1" s="1"/>
  <c r="N1482" i="1" s="1"/>
  <c r="N1483" i="1" s="1"/>
  <c r="O1478" i="1"/>
  <c r="P1478" i="1" s="1"/>
  <c r="X1478" i="1" s="1"/>
  <c r="B1478" i="1" s="1"/>
  <c r="T1567" i="1"/>
  <c r="C1536" i="1"/>
  <c r="Y1535" i="1"/>
  <c r="AA1536" i="1"/>
  <c r="R1535" i="1"/>
  <c r="S1535" i="1" s="1"/>
  <c r="Q1536" i="1"/>
  <c r="A1537" i="1"/>
  <c r="H1536" i="1"/>
  <c r="L1481" i="1" l="1"/>
  <c r="O1481" i="1" s="1"/>
  <c r="P1481" i="1" s="1"/>
  <c r="X1481" i="1" s="1"/>
  <c r="B1481" i="1" s="1"/>
  <c r="G1481" i="1"/>
  <c r="M1484" i="1"/>
  <c r="N1484" i="1"/>
  <c r="J1484" i="1"/>
  <c r="K1484" i="1" s="1"/>
  <c r="I1485" i="1"/>
  <c r="O1479" i="1"/>
  <c r="P1479" i="1" s="1"/>
  <c r="X1479" i="1" s="1"/>
  <c r="B1479" i="1" s="1"/>
  <c r="E1483" i="1"/>
  <c r="U1483" i="1"/>
  <c r="W1483" i="1" s="1"/>
  <c r="O1480" i="1"/>
  <c r="P1480" i="1" s="1"/>
  <c r="X1480" i="1" s="1"/>
  <c r="B1480" i="1" s="1"/>
  <c r="D1482" i="1"/>
  <c r="F1482" i="1" s="1"/>
  <c r="T1568" i="1"/>
  <c r="A1538" i="1"/>
  <c r="Q1537" i="1"/>
  <c r="H1537" i="1"/>
  <c r="Y1536" i="1"/>
  <c r="C1537" i="1"/>
  <c r="R1536" i="1"/>
  <c r="S1536" i="1" s="1"/>
  <c r="AA1537" i="1"/>
  <c r="L1482" i="1" l="1"/>
  <c r="O1482" i="1" s="1"/>
  <c r="P1482" i="1" s="1"/>
  <c r="X1482" i="1" s="1"/>
  <c r="B1482" i="1" s="1"/>
  <c r="G1482" i="1"/>
  <c r="D1483" i="1"/>
  <c r="F1483" i="1" s="1"/>
  <c r="N1485" i="1"/>
  <c r="J1485" i="1"/>
  <c r="K1485" i="1" s="1"/>
  <c r="I1486" i="1"/>
  <c r="E1484" i="1"/>
  <c r="U1484" i="1"/>
  <c r="W1484" i="1" s="1"/>
  <c r="M1485" i="1"/>
  <c r="T1569" i="1"/>
  <c r="Y1537" i="1"/>
  <c r="C1538" i="1"/>
  <c r="R1537" i="1"/>
  <c r="S1537" i="1" s="1"/>
  <c r="AA1538" i="1"/>
  <c r="H1538" i="1"/>
  <c r="Q1538" i="1"/>
  <c r="A1539" i="1"/>
  <c r="G1483" i="1" l="1"/>
  <c r="L1483" i="1"/>
  <c r="O1483" i="1" s="1"/>
  <c r="P1483" i="1" s="1"/>
  <c r="X1483" i="1" s="1"/>
  <c r="B1483" i="1" s="1"/>
  <c r="M1486" i="1"/>
  <c r="J1486" i="1"/>
  <c r="K1486" i="1" s="1"/>
  <c r="I1487" i="1"/>
  <c r="N1486" i="1"/>
  <c r="U1485" i="1"/>
  <c r="W1485" i="1" s="1"/>
  <c r="E1485" i="1"/>
  <c r="D1484" i="1"/>
  <c r="F1484" i="1" s="1"/>
  <c r="H1539" i="1"/>
  <c r="Q1539" i="1"/>
  <c r="A1540" i="1"/>
  <c r="T1570" i="1"/>
  <c r="Y1538" i="1"/>
  <c r="R1538" i="1"/>
  <c r="S1538" i="1" s="1"/>
  <c r="AA1539" i="1"/>
  <c r="C1539" i="1"/>
  <c r="G1484" i="1" l="1"/>
  <c r="D1485" i="1"/>
  <c r="F1485" i="1" s="1"/>
  <c r="I1488" i="1"/>
  <c r="N1487" i="1"/>
  <c r="M1487" i="1"/>
  <c r="J1487" i="1"/>
  <c r="K1487" i="1" s="1"/>
  <c r="U1486" i="1"/>
  <c r="W1486" i="1" s="1"/>
  <c r="E1486" i="1"/>
  <c r="L1484" i="1"/>
  <c r="O1484" i="1" s="1"/>
  <c r="P1484" i="1" s="1"/>
  <c r="X1484" i="1" s="1"/>
  <c r="B1484" i="1" s="1"/>
  <c r="Y1539" i="1"/>
  <c r="C1540" i="1"/>
  <c r="AA1540" i="1"/>
  <c r="R1539" i="1"/>
  <c r="S1539" i="1" s="1"/>
  <c r="T1571" i="1"/>
  <c r="Q1540" i="1"/>
  <c r="A1541" i="1"/>
  <c r="H1540" i="1"/>
  <c r="M1488" i="1" l="1"/>
  <c r="G1485" i="1"/>
  <c r="L1485" i="1"/>
  <c r="O1485" i="1" s="1"/>
  <c r="P1485" i="1" s="1"/>
  <c r="X1485" i="1" s="1"/>
  <c r="B1485" i="1" s="1"/>
  <c r="U1487" i="1"/>
  <c r="W1487" i="1" s="1"/>
  <c r="E1487" i="1"/>
  <c r="I1489" i="1"/>
  <c r="N1488" i="1"/>
  <c r="J1488" i="1"/>
  <c r="K1488" i="1" s="1"/>
  <c r="D1486" i="1"/>
  <c r="F1486" i="1" s="1"/>
  <c r="Q1541" i="1"/>
  <c r="H1541" i="1"/>
  <c r="A1542" i="1"/>
  <c r="T1572" i="1"/>
  <c r="R1540" i="1"/>
  <c r="S1540" i="1" s="1"/>
  <c r="AA1541" i="1"/>
  <c r="Y1540" i="1"/>
  <c r="C1541" i="1"/>
  <c r="G1486" i="1" l="1"/>
  <c r="L1486" i="1"/>
  <c r="O1486" i="1" s="1"/>
  <c r="P1486" i="1" s="1"/>
  <c r="X1486" i="1" s="1"/>
  <c r="B1486" i="1" s="1"/>
  <c r="E1488" i="1"/>
  <c r="U1488" i="1"/>
  <c r="W1488" i="1" s="1"/>
  <c r="M1489" i="1"/>
  <c r="N1489" i="1"/>
  <c r="I1490" i="1"/>
  <c r="J1489" i="1"/>
  <c r="K1489" i="1" s="1"/>
  <c r="D1487" i="1"/>
  <c r="F1487" i="1" s="1"/>
  <c r="T1573" i="1"/>
  <c r="AA1542" i="1"/>
  <c r="Y1541" i="1"/>
  <c r="R1541" i="1"/>
  <c r="S1541" i="1" s="1"/>
  <c r="C1542" i="1"/>
  <c r="Q1542" i="1"/>
  <c r="A1543" i="1"/>
  <c r="H1542" i="1"/>
  <c r="L1487" i="1" l="1"/>
  <c r="O1487" i="1" s="1"/>
  <c r="P1487" i="1" s="1"/>
  <c r="X1487" i="1" s="1"/>
  <c r="B1487" i="1" s="1"/>
  <c r="M1490" i="1"/>
  <c r="I1491" i="1"/>
  <c r="N1490" i="1"/>
  <c r="J1490" i="1"/>
  <c r="K1490" i="1" s="1"/>
  <c r="E1489" i="1"/>
  <c r="U1489" i="1"/>
  <c r="W1489" i="1" s="1"/>
  <c r="G1487" i="1"/>
  <c r="D1488" i="1"/>
  <c r="F1488" i="1" s="1"/>
  <c r="R1542" i="1"/>
  <c r="S1542" i="1" s="1"/>
  <c r="Y1542" i="1"/>
  <c r="AA1543" i="1"/>
  <c r="C1543" i="1"/>
  <c r="T1574" i="1"/>
  <c r="A1544" i="1"/>
  <c r="Q1543" i="1"/>
  <c r="H1543" i="1"/>
  <c r="D1489" i="1" l="1"/>
  <c r="F1489" i="1" s="1"/>
  <c r="U1490" i="1"/>
  <c r="W1490" i="1" s="1"/>
  <c r="E1490" i="1"/>
  <c r="G1488" i="1"/>
  <c r="J1491" i="1"/>
  <c r="K1491" i="1" s="1"/>
  <c r="I1492" i="1"/>
  <c r="M1491" i="1"/>
  <c r="N1491" i="1"/>
  <c r="L1488" i="1"/>
  <c r="O1488" i="1" s="1"/>
  <c r="P1488" i="1" s="1"/>
  <c r="X1488" i="1" s="1"/>
  <c r="B1488" i="1" s="1"/>
  <c r="T1575" i="1"/>
  <c r="Y1543" i="1"/>
  <c r="C1544" i="1"/>
  <c r="R1543" i="1"/>
  <c r="S1543" i="1" s="1"/>
  <c r="AA1544" i="1"/>
  <c r="Q1544" i="1"/>
  <c r="H1544" i="1"/>
  <c r="A1545" i="1"/>
  <c r="L1489" i="1" l="1"/>
  <c r="O1489" i="1" s="1"/>
  <c r="P1489" i="1" s="1"/>
  <c r="X1489" i="1" s="1"/>
  <c r="B1489" i="1" s="1"/>
  <c r="G1489" i="1"/>
  <c r="I1493" i="1"/>
  <c r="J1492" i="1"/>
  <c r="K1492" i="1" s="1"/>
  <c r="N1492" i="1"/>
  <c r="E1491" i="1"/>
  <c r="U1491" i="1"/>
  <c r="W1491" i="1" s="1"/>
  <c r="D1490" i="1"/>
  <c r="F1490" i="1" s="1"/>
  <c r="M1492" i="1"/>
  <c r="Y1544" i="1"/>
  <c r="R1544" i="1"/>
  <c r="S1544" i="1" s="1"/>
  <c r="AA1545" i="1"/>
  <c r="C1545" i="1"/>
  <c r="T1576" i="1"/>
  <c r="Q1545" i="1"/>
  <c r="H1545" i="1"/>
  <c r="A1546" i="1"/>
  <c r="G1490" i="1" l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M1493" i="1"/>
  <c r="J1493" i="1"/>
  <c r="K1493" i="1" s="1"/>
  <c r="I1494" i="1"/>
  <c r="N1493" i="1"/>
  <c r="Y1545" i="1"/>
  <c r="AA1546" i="1"/>
  <c r="R1545" i="1"/>
  <c r="S1545" i="1" s="1"/>
  <c r="C1546" i="1"/>
  <c r="T1577" i="1"/>
  <c r="H1546" i="1"/>
  <c r="Q1546" i="1"/>
  <c r="A1547" i="1"/>
  <c r="L1491" i="1" l="1"/>
  <c r="O1491" i="1" s="1"/>
  <c r="P1491" i="1" s="1"/>
  <c r="X1491" i="1" s="1"/>
  <c r="B1491" i="1" s="1"/>
  <c r="G1491" i="1"/>
  <c r="E1493" i="1"/>
  <c r="U1493" i="1"/>
  <c r="W1493" i="1" s="1"/>
  <c r="D1492" i="1"/>
  <c r="F1492" i="1" s="1"/>
  <c r="M1494" i="1"/>
  <c r="I1495" i="1"/>
  <c r="J1494" i="1"/>
  <c r="K1494" i="1" s="1"/>
  <c r="N1494" i="1"/>
  <c r="Q1547" i="1"/>
  <c r="A1548" i="1"/>
  <c r="H1547" i="1"/>
  <c r="Y1546" i="1"/>
  <c r="R1546" i="1"/>
  <c r="S1546" i="1" s="1"/>
  <c r="AA1547" i="1"/>
  <c r="C1547" i="1"/>
  <c r="T1578" i="1"/>
  <c r="G1492" i="1" l="1"/>
  <c r="L1492" i="1"/>
  <c r="O1492" i="1" s="1"/>
  <c r="P1492" i="1" s="1"/>
  <c r="X1492" i="1" s="1"/>
  <c r="B1492" i="1" s="1"/>
  <c r="E1494" i="1"/>
  <c r="U1494" i="1"/>
  <c r="W1494" i="1" s="1"/>
  <c r="M1495" i="1"/>
  <c r="I1496" i="1"/>
  <c r="N1495" i="1"/>
  <c r="J1495" i="1"/>
  <c r="K1495" i="1" s="1"/>
  <c r="D1493" i="1"/>
  <c r="F1493" i="1" s="1"/>
  <c r="H1548" i="1"/>
  <c r="Q1548" i="1"/>
  <c r="A1549" i="1"/>
  <c r="T1579" i="1"/>
  <c r="Y1547" i="1"/>
  <c r="C1548" i="1"/>
  <c r="AA1548" i="1"/>
  <c r="R1547" i="1"/>
  <c r="S1547" i="1" s="1"/>
  <c r="L1493" i="1" l="1"/>
  <c r="O1493" i="1" s="1"/>
  <c r="P1493" i="1" s="1"/>
  <c r="X1493" i="1" s="1"/>
  <c r="B1493" i="1" s="1"/>
  <c r="J1496" i="1"/>
  <c r="K1496" i="1" s="1"/>
  <c r="M1496" i="1"/>
  <c r="I1497" i="1"/>
  <c r="N1496" i="1"/>
  <c r="E1495" i="1"/>
  <c r="U1495" i="1"/>
  <c r="W1495" i="1" s="1"/>
  <c r="G1493" i="1"/>
  <c r="D1494" i="1"/>
  <c r="F1494" i="1" s="1"/>
  <c r="H1549" i="1"/>
  <c r="A1550" i="1"/>
  <c r="Q1549" i="1"/>
  <c r="R1548" i="1"/>
  <c r="S1548" i="1" s="1"/>
  <c r="AA1549" i="1"/>
  <c r="C1549" i="1"/>
  <c r="Y1548" i="1"/>
  <c r="T1580" i="1"/>
  <c r="G1494" i="1" l="1"/>
  <c r="D1495" i="1"/>
  <c r="F1495" i="1" s="1"/>
  <c r="N1497" i="1"/>
  <c r="J1497" i="1"/>
  <c r="K1497" i="1" s="1"/>
  <c r="I1498" i="1"/>
  <c r="L1494" i="1"/>
  <c r="O1494" i="1" s="1"/>
  <c r="P1494" i="1" s="1"/>
  <c r="M1497" i="1"/>
  <c r="E1496" i="1"/>
  <c r="U1496" i="1"/>
  <c r="W1496" i="1" s="1"/>
  <c r="AA1550" i="1"/>
  <c r="Y1549" i="1"/>
  <c r="R1549" i="1"/>
  <c r="S1549" i="1" s="1"/>
  <c r="C1550" i="1"/>
  <c r="T1581" i="1"/>
  <c r="A1551" i="1"/>
  <c r="Q1550" i="1"/>
  <c r="H1550" i="1"/>
  <c r="L1495" i="1" l="1"/>
  <c r="O1495" i="1" s="1"/>
  <c r="P1495" i="1" s="1"/>
  <c r="X1495" i="1" s="1"/>
  <c r="B1495" i="1" s="1"/>
  <c r="G1495" i="1"/>
  <c r="X1494" i="1"/>
  <c r="B1494" i="1" s="1"/>
  <c r="E1497" i="1"/>
  <c r="U1497" i="1"/>
  <c r="W1497" i="1" s="1"/>
  <c r="M1498" i="1"/>
  <c r="I1499" i="1"/>
  <c r="N1498" i="1"/>
  <c r="J1498" i="1"/>
  <c r="K1498" i="1" s="1"/>
  <c r="D1496" i="1"/>
  <c r="F1496" i="1" s="1"/>
  <c r="R1550" i="1"/>
  <c r="S1550" i="1" s="1"/>
  <c r="Y1550" i="1"/>
  <c r="AA1551" i="1"/>
  <c r="C1551" i="1"/>
  <c r="Q1551" i="1"/>
  <c r="A1552" i="1"/>
  <c r="H1551" i="1"/>
  <c r="T1582" i="1"/>
  <c r="G1496" i="1" l="1"/>
  <c r="L1496" i="1"/>
  <c r="O1496" i="1" s="1"/>
  <c r="P1496" i="1" s="1"/>
  <c r="X1496" i="1" s="1"/>
  <c r="B1496" i="1" s="1"/>
  <c r="E1498" i="1"/>
  <c r="U1498" i="1"/>
  <c r="W1498" i="1" s="1"/>
  <c r="D1497" i="1"/>
  <c r="F1497" i="1" s="1"/>
  <c r="J1499" i="1"/>
  <c r="K1499" i="1" s="1"/>
  <c r="I1500" i="1"/>
  <c r="N1499" i="1"/>
  <c r="M1499" i="1"/>
  <c r="T1583" i="1"/>
  <c r="Q1552" i="1"/>
  <c r="H1552" i="1"/>
  <c r="A1553" i="1"/>
  <c r="AA1552" i="1"/>
  <c r="Y1551" i="1"/>
  <c r="R1551" i="1"/>
  <c r="S1551" i="1" s="1"/>
  <c r="C1552" i="1"/>
  <c r="L1497" i="1" l="1"/>
  <c r="O1497" i="1" s="1"/>
  <c r="P1497" i="1" s="1"/>
  <c r="X1497" i="1" s="1"/>
  <c r="B1497" i="1" s="1"/>
  <c r="G1497" i="1"/>
  <c r="E1499" i="1"/>
  <c r="U1499" i="1"/>
  <c r="W1499" i="1" s="1"/>
  <c r="J1500" i="1"/>
  <c r="K1500" i="1" s="1"/>
  <c r="I1501" i="1"/>
  <c r="N1500" i="1"/>
  <c r="M1500" i="1"/>
  <c r="D1498" i="1"/>
  <c r="F1498" i="1" s="1"/>
  <c r="T1584" i="1"/>
  <c r="Y1552" i="1"/>
  <c r="AA1553" i="1"/>
  <c r="R1552" i="1"/>
  <c r="S1552" i="1" s="1"/>
  <c r="C1553" i="1"/>
  <c r="Q1553" i="1"/>
  <c r="H1553" i="1"/>
  <c r="A1554" i="1"/>
  <c r="L1498" i="1" l="1"/>
  <c r="O1498" i="1" s="1"/>
  <c r="P1498" i="1" s="1"/>
  <c r="X1498" i="1" s="1"/>
  <c r="B1498" i="1" s="1"/>
  <c r="G1498" i="1"/>
  <c r="E1500" i="1"/>
  <c r="U1500" i="1"/>
  <c r="W1500" i="1" s="1"/>
  <c r="I1502" i="1"/>
  <c r="J1501" i="1"/>
  <c r="K1501" i="1" s="1"/>
  <c r="N1501" i="1"/>
  <c r="M1501" i="1"/>
  <c r="D1499" i="1"/>
  <c r="F1499" i="1" s="1"/>
  <c r="Q1554" i="1"/>
  <c r="H1554" i="1"/>
  <c r="A1555" i="1"/>
  <c r="T1585" i="1"/>
  <c r="AA1554" i="1"/>
  <c r="Y1553" i="1"/>
  <c r="R1553" i="1"/>
  <c r="S1553" i="1" s="1"/>
  <c r="C1554" i="1"/>
  <c r="M1502" i="1" l="1"/>
  <c r="G1499" i="1"/>
  <c r="U1501" i="1"/>
  <c r="W1501" i="1" s="1"/>
  <c r="E1501" i="1"/>
  <c r="J1502" i="1"/>
  <c r="K1502" i="1" s="1"/>
  <c r="I1503" i="1"/>
  <c r="N1502" i="1"/>
  <c r="L1499" i="1"/>
  <c r="O1499" i="1" s="1"/>
  <c r="P1499" i="1" s="1"/>
  <c r="X1499" i="1" s="1"/>
  <c r="B1499" i="1" s="1"/>
  <c r="D1500" i="1"/>
  <c r="F1500" i="1" s="1"/>
  <c r="T1586" i="1"/>
  <c r="AA1555" i="1"/>
  <c r="Y1554" i="1"/>
  <c r="C1555" i="1"/>
  <c r="R1554" i="1"/>
  <c r="S1554" i="1" s="1"/>
  <c r="A1556" i="1"/>
  <c r="H1555" i="1"/>
  <c r="Q1555" i="1"/>
  <c r="G1500" i="1" l="1"/>
  <c r="M1503" i="1"/>
  <c r="J1503" i="1"/>
  <c r="K1503" i="1" s="1"/>
  <c r="I1504" i="1"/>
  <c r="N1503" i="1"/>
  <c r="E1502" i="1"/>
  <c r="U1502" i="1"/>
  <c r="W1502" i="1" s="1"/>
  <c r="D1501" i="1"/>
  <c r="F1501" i="1" s="1"/>
  <c r="L1500" i="1"/>
  <c r="O1500" i="1" s="1"/>
  <c r="P1500" i="1" s="1"/>
  <c r="X1500" i="1" s="1"/>
  <c r="B1500" i="1" s="1"/>
  <c r="H1556" i="1"/>
  <c r="Q1556" i="1"/>
  <c r="A1557" i="1"/>
  <c r="T1587" i="1"/>
  <c r="AA1556" i="1"/>
  <c r="R1555" i="1"/>
  <c r="S1555" i="1" s="1"/>
  <c r="Y1555" i="1"/>
  <c r="C1556" i="1"/>
  <c r="G1501" i="1" l="1"/>
  <c r="L1501" i="1"/>
  <c r="O1501" i="1" s="1"/>
  <c r="P1501" i="1" s="1"/>
  <c r="X1501" i="1" s="1"/>
  <c r="B1501" i="1" s="1"/>
  <c r="J1504" i="1"/>
  <c r="K1504" i="1" s="1"/>
  <c r="I1505" i="1"/>
  <c r="E1503" i="1"/>
  <c r="U1503" i="1"/>
  <c r="W1503" i="1" s="1"/>
  <c r="D1502" i="1"/>
  <c r="F1502" i="1" s="1"/>
  <c r="R1556" i="1"/>
  <c r="S1556" i="1" s="1"/>
  <c r="Y1556" i="1"/>
  <c r="AA1557" i="1"/>
  <c r="C1557" i="1"/>
  <c r="T1588" i="1"/>
  <c r="A1558" i="1"/>
  <c r="Q1557" i="1"/>
  <c r="H1557" i="1"/>
  <c r="G1502" i="1" l="1"/>
  <c r="L1502" i="1"/>
  <c r="O1502" i="1" s="1"/>
  <c r="P1502" i="1" s="1"/>
  <c r="X1502" i="1" s="1"/>
  <c r="B1502" i="1" s="1"/>
  <c r="D1503" i="1"/>
  <c r="F1503" i="1" s="1"/>
  <c r="J1505" i="1"/>
  <c r="K1505" i="1" s="1"/>
  <c r="I1506" i="1"/>
  <c r="E1504" i="1"/>
  <c r="U1504" i="1"/>
  <c r="W1504" i="1" s="1"/>
  <c r="T1589" i="1"/>
  <c r="R1557" i="1"/>
  <c r="S1557" i="1" s="1"/>
  <c r="AA1558" i="1"/>
  <c r="C1558" i="1"/>
  <c r="Y1557" i="1"/>
  <c r="H1558" i="1"/>
  <c r="Q1558" i="1"/>
  <c r="A1559" i="1"/>
  <c r="G1503" i="1" l="1"/>
  <c r="L1503" i="1"/>
  <c r="M1504" i="1" s="1"/>
  <c r="I1507" i="1"/>
  <c r="J1506" i="1"/>
  <c r="K1506" i="1" s="1"/>
  <c r="E1505" i="1"/>
  <c r="U1505" i="1"/>
  <c r="W1505" i="1" s="1"/>
  <c r="D1504" i="1"/>
  <c r="F1504" i="1" s="1"/>
  <c r="A1560" i="1"/>
  <c r="Q1559" i="1"/>
  <c r="H1559" i="1"/>
  <c r="T1590" i="1"/>
  <c r="Y1558" i="1"/>
  <c r="C1559" i="1"/>
  <c r="AA1559" i="1"/>
  <c r="R1558" i="1"/>
  <c r="S1558" i="1" s="1"/>
  <c r="O1503" i="1" l="1"/>
  <c r="P1503" i="1" s="1"/>
  <c r="X1503" i="1" s="1"/>
  <c r="B1503" i="1" s="1"/>
  <c r="G1504" i="1"/>
  <c r="D1505" i="1"/>
  <c r="F1505" i="1" s="1"/>
  <c r="E1506" i="1"/>
  <c r="U1506" i="1"/>
  <c r="W1506" i="1" s="1"/>
  <c r="L1504" i="1"/>
  <c r="M1505" i="1"/>
  <c r="M1506" i="1" s="1"/>
  <c r="M1507" i="1" s="1"/>
  <c r="N1504" i="1"/>
  <c r="N1505" i="1" s="1"/>
  <c r="N1506" i="1" s="1"/>
  <c r="I1508" i="1"/>
  <c r="J1507" i="1"/>
  <c r="K1507" i="1" s="1"/>
  <c r="T1591" i="1"/>
  <c r="Y1559" i="1"/>
  <c r="C1560" i="1"/>
  <c r="R1559" i="1"/>
  <c r="S1559" i="1" s="1"/>
  <c r="AA1560" i="1"/>
  <c r="H1560" i="1"/>
  <c r="Q1560" i="1"/>
  <c r="A1561" i="1"/>
  <c r="M1508" i="1" l="1"/>
  <c r="G1505" i="1"/>
  <c r="L1505" i="1"/>
  <c r="O1505" i="1" s="1"/>
  <c r="P1505" i="1" s="1"/>
  <c r="X1505" i="1" s="1"/>
  <c r="B1505" i="1" s="1"/>
  <c r="O1504" i="1"/>
  <c r="P1504" i="1" s="1"/>
  <c r="X1504" i="1" s="1"/>
  <c r="B1504" i="1" s="1"/>
  <c r="D1506" i="1"/>
  <c r="F1506" i="1" s="1"/>
  <c r="E1507" i="1"/>
  <c r="U1507" i="1"/>
  <c r="W1507" i="1" s="1"/>
  <c r="J1508" i="1"/>
  <c r="K1508" i="1" s="1"/>
  <c r="I1509" i="1"/>
  <c r="N1507" i="1"/>
  <c r="H1561" i="1"/>
  <c r="Q1561" i="1"/>
  <c r="A1562" i="1"/>
  <c r="Y1560" i="1"/>
  <c r="AA1561" i="1"/>
  <c r="R1560" i="1"/>
  <c r="S1560" i="1" s="1"/>
  <c r="C1561" i="1"/>
  <c r="T1592" i="1"/>
  <c r="G1506" i="1" l="1"/>
  <c r="J1509" i="1"/>
  <c r="K1509" i="1" s="1"/>
  <c r="I1510" i="1"/>
  <c r="E1508" i="1"/>
  <c r="U1508" i="1"/>
  <c r="W1508" i="1" s="1"/>
  <c r="D1507" i="1"/>
  <c r="F1507" i="1" s="1"/>
  <c r="L1506" i="1"/>
  <c r="O1506" i="1" s="1"/>
  <c r="P1506" i="1" s="1"/>
  <c r="X1506" i="1" s="1"/>
  <c r="B1506" i="1" s="1"/>
  <c r="M1509" i="1"/>
  <c r="T1593" i="1"/>
  <c r="H1562" i="1"/>
  <c r="A1563" i="1"/>
  <c r="Q1562" i="1"/>
  <c r="N1508" i="1"/>
  <c r="C1562" i="1"/>
  <c r="Y1561" i="1"/>
  <c r="AA1562" i="1"/>
  <c r="R1561" i="1"/>
  <c r="S1561" i="1" s="1"/>
  <c r="L1507" i="1" l="1"/>
  <c r="O1507" i="1" s="1"/>
  <c r="P1507" i="1" s="1"/>
  <c r="X1507" i="1" s="1"/>
  <c r="B1507" i="1" s="1"/>
  <c r="G1507" i="1"/>
  <c r="D1508" i="1"/>
  <c r="F1508" i="1" s="1"/>
  <c r="M1510" i="1"/>
  <c r="I1511" i="1"/>
  <c r="J1510" i="1"/>
  <c r="K1510" i="1" s="1"/>
  <c r="E1509" i="1"/>
  <c r="U1509" i="1"/>
  <c r="W1509" i="1" s="1"/>
  <c r="C1563" i="1"/>
  <c r="AA1563" i="1"/>
  <c r="Y1562" i="1"/>
  <c r="R1562" i="1"/>
  <c r="S1562" i="1" s="1"/>
  <c r="N1509" i="1"/>
  <c r="A1564" i="1"/>
  <c r="Q1563" i="1"/>
  <c r="H1563" i="1"/>
  <c r="T1594" i="1"/>
  <c r="G1508" i="1" l="1"/>
  <c r="L1508" i="1"/>
  <c r="O1508" i="1" s="1"/>
  <c r="P1508" i="1" s="1"/>
  <c r="X1508" i="1" s="1"/>
  <c r="D1509" i="1"/>
  <c r="F1509" i="1" s="1"/>
  <c r="M1511" i="1"/>
  <c r="J1511" i="1"/>
  <c r="K1511" i="1" s="1"/>
  <c r="I1512" i="1"/>
  <c r="U1510" i="1"/>
  <c r="W1510" i="1" s="1"/>
  <c r="E1510" i="1"/>
  <c r="T1595" i="1"/>
  <c r="H1564" i="1"/>
  <c r="Q1564" i="1"/>
  <c r="A1565" i="1"/>
  <c r="C1564" i="1"/>
  <c r="R1563" i="1"/>
  <c r="S1563" i="1" s="1"/>
  <c r="AA1564" i="1"/>
  <c r="Y1563" i="1"/>
  <c r="N1510" i="1"/>
  <c r="G1509" i="1" l="1"/>
  <c r="L1509" i="1"/>
  <c r="O1509" i="1" s="1"/>
  <c r="P1509" i="1" s="1"/>
  <c r="X1509" i="1" s="1"/>
  <c r="B1509" i="1" s="1"/>
  <c r="U1511" i="1"/>
  <c r="W1511" i="1" s="1"/>
  <c r="E1511" i="1"/>
  <c r="M1512" i="1"/>
  <c r="J1512" i="1"/>
  <c r="K1512" i="1" s="1"/>
  <c r="I1513" i="1"/>
  <c r="D1510" i="1"/>
  <c r="F1510" i="1" s="1"/>
  <c r="H1565" i="1"/>
  <c r="Q1565" i="1"/>
  <c r="A1566" i="1"/>
  <c r="R1564" i="1"/>
  <c r="S1564" i="1" s="1"/>
  <c r="AA1565" i="1"/>
  <c r="Y1564" i="1"/>
  <c r="C1565" i="1"/>
  <c r="T1596" i="1"/>
  <c r="N1511" i="1"/>
  <c r="B1508" i="1"/>
  <c r="G1510" i="1" l="1"/>
  <c r="L1510" i="1"/>
  <c r="O1510" i="1" s="1"/>
  <c r="P1510" i="1" s="1"/>
  <c r="X1510" i="1" s="1"/>
  <c r="J1513" i="1"/>
  <c r="K1513" i="1" s="1"/>
  <c r="I1514" i="1"/>
  <c r="M1513" i="1"/>
  <c r="E1512" i="1"/>
  <c r="U1512" i="1"/>
  <c r="W1512" i="1" s="1"/>
  <c r="D1511" i="1"/>
  <c r="F1511" i="1" s="1"/>
  <c r="R1565" i="1"/>
  <c r="S1565" i="1" s="1"/>
  <c r="AA1566" i="1"/>
  <c r="Y1565" i="1"/>
  <c r="C1566" i="1"/>
  <c r="N1512" i="1"/>
  <c r="Q1566" i="1"/>
  <c r="A1567" i="1"/>
  <c r="H1566" i="1"/>
  <c r="T1597" i="1"/>
  <c r="M1514" i="1" l="1"/>
  <c r="L1511" i="1"/>
  <c r="O1511" i="1" s="1"/>
  <c r="P1511" i="1" s="1"/>
  <c r="X1511" i="1" s="1"/>
  <c r="G1511" i="1"/>
  <c r="D1512" i="1"/>
  <c r="F1512" i="1" s="1"/>
  <c r="J1514" i="1"/>
  <c r="K1514" i="1" s="1"/>
  <c r="I1515" i="1"/>
  <c r="E1513" i="1"/>
  <c r="U1513" i="1"/>
  <c r="W1513" i="1" s="1"/>
  <c r="H1567" i="1"/>
  <c r="Q1567" i="1"/>
  <c r="A1568" i="1"/>
  <c r="T1598" i="1"/>
  <c r="Y1566" i="1"/>
  <c r="R1566" i="1"/>
  <c r="S1566" i="1" s="1"/>
  <c r="AA1567" i="1"/>
  <c r="C1567" i="1"/>
  <c r="B1510" i="1"/>
  <c r="N1513" i="1"/>
  <c r="N1514" i="1" s="1"/>
  <c r="N1515" i="1" l="1"/>
  <c r="G1512" i="1"/>
  <c r="L1512" i="1"/>
  <c r="O1512" i="1" s="1"/>
  <c r="P1512" i="1" s="1"/>
  <c r="X1512" i="1" s="1"/>
  <c r="B1512" i="1" s="1"/>
  <c r="D1513" i="1"/>
  <c r="F1513" i="1" s="1"/>
  <c r="J1515" i="1"/>
  <c r="K1515" i="1" s="1"/>
  <c r="I1516" i="1"/>
  <c r="M1515" i="1"/>
  <c r="E1514" i="1"/>
  <c r="U1514" i="1"/>
  <c r="W1514" i="1" s="1"/>
  <c r="H1568" i="1"/>
  <c r="Q1568" i="1"/>
  <c r="A1569" i="1"/>
  <c r="T1599" i="1"/>
  <c r="AA1568" i="1"/>
  <c r="Y1567" i="1"/>
  <c r="R1567" i="1"/>
  <c r="S1567" i="1" s="1"/>
  <c r="C1568" i="1"/>
  <c r="B1511" i="1"/>
  <c r="M1516" i="1" l="1"/>
  <c r="L1513" i="1"/>
  <c r="O1513" i="1" s="1"/>
  <c r="P1513" i="1" s="1"/>
  <c r="X1513" i="1" s="1"/>
  <c r="B1513" i="1" s="1"/>
  <c r="G1513" i="1"/>
  <c r="J1516" i="1"/>
  <c r="K1516" i="1" s="1"/>
  <c r="I1517" i="1"/>
  <c r="U1515" i="1"/>
  <c r="W1515" i="1" s="1"/>
  <c r="E1515" i="1"/>
  <c r="D1514" i="1"/>
  <c r="F1514" i="1" s="1"/>
  <c r="N1516" i="1"/>
  <c r="T1600" i="1"/>
  <c r="Q1569" i="1"/>
  <c r="H1569" i="1"/>
  <c r="A1570" i="1"/>
  <c r="Y1568" i="1"/>
  <c r="AA1569" i="1"/>
  <c r="R1568" i="1"/>
  <c r="S1568" i="1" s="1"/>
  <c r="C1569" i="1"/>
  <c r="N1517" i="1" l="1"/>
  <c r="L1514" i="1"/>
  <c r="O1514" i="1" s="1"/>
  <c r="P1514" i="1" s="1"/>
  <c r="X1514" i="1" s="1"/>
  <c r="B1514" i="1" s="1"/>
  <c r="G1514" i="1"/>
  <c r="D1515" i="1"/>
  <c r="F1515" i="1" s="1"/>
  <c r="M1517" i="1"/>
  <c r="J1517" i="1"/>
  <c r="K1517" i="1" s="1"/>
  <c r="I1518" i="1"/>
  <c r="E1516" i="1"/>
  <c r="U1516" i="1"/>
  <c r="W1516" i="1" s="1"/>
  <c r="T1601" i="1"/>
  <c r="H1570" i="1"/>
  <c r="A1571" i="1"/>
  <c r="Q1570" i="1"/>
  <c r="Y1569" i="1"/>
  <c r="C1570" i="1"/>
  <c r="AA1570" i="1"/>
  <c r="R1569" i="1"/>
  <c r="S1569" i="1" s="1"/>
  <c r="D1516" i="1" l="1"/>
  <c r="F1516" i="1" s="1"/>
  <c r="I1519" i="1"/>
  <c r="J1518" i="1"/>
  <c r="K1518" i="1" s="1"/>
  <c r="N1518" i="1"/>
  <c r="M1518" i="1"/>
  <c r="E1517" i="1"/>
  <c r="U1517" i="1"/>
  <c r="W1517" i="1" s="1"/>
  <c r="G1515" i="1"/>
  <c r="L1515" i="1"/>
  <c r="O1515" i="1" s="1"/>
  <c r="P1515" i="1" s="1"/>
  <c r="T1602" i="1"/>
  <c r="AA1571" i="1"/>
  <c r="C1571" i="1"/>
  <c r="Y1570" i="1"/>
  <c r="R1570" i="1"/>
  <c r="S1570" i="1" s="1"/>
  <c r="A1572" i="1"/>
  <c r="H1571" i="1"/>
  <c r="Q1571" i="1"/>
  <c r="M1519" i="1" l="1"/>
  <c r="D1517" i="1"/>
  <c r="F1517" i="1" s="1"/>
  <c r="U1518" i="1"/>
  <c r="W1518" i="1" s="1"/>
  <c r="E1518" i="1"/>
  <c r="N1519" i="1"/>
  <c r="J1519" i="1"/>
  <c r="K1519" i="1" s="1"/>
  <c r="I1520" i="1"/>
  <c r="X1515" i="1"/>
  <c r="B1515" i="1" s="1"/>
  <c r="G1516" i="1"/>
  <c r="L1516" i="1"/>
  <c r="O1516" i="1" s="1"/>
  <c r="P1516" i="1" s="1"/>
  <c r="R1571" i="1"/>
  <c r="S1571" i="1" s="1"/>
  <c r="C1572" i="1"/>
  <c r="Y1571" i="1"/>
  <c r="AA1572" i="1"/>
  <c r="A1573" i="1"/>
  <c r="Q1572" i="1"/>
  <c r="H1572" i="1"/>
  <c r="T1603" i="1"/>
  <c r="G1517" i="1" l="1"/>
  <c r="M1520" i="1"/>
  <c r="I1521" i="1"/>
  <c r="J1520" i="1"/>
  <c r="K1520" i="1" s="1"/>
  <c r="N1520" i="1"/>
  <c r="U1519" i="1"/>
  <c r="W1519" i="1" s="1"/>
  <c r="E1519" i="1"/>
  <c r="D1518" i="1"/>
  <c r="F1518" i="1" s="1"/>
  <c r="X1516" i="1"/>
  <c r="B1516" i="1" s="1"/>
  <c r="L1517" i="1"/>
  <c r="O1517" i="1" s="1"/>
  <c r="P1517" i="1" s="1"/>
  <c r="R1572" i="1"/>
  <c r="S1572" i="1" s="1"/>
  <c r="AA1573" i="1"/>
  <c r="C1573" i="1"/>
  <c r="Y1572" i="1"/>
  <c r="T1604" i="1"/>
  <c r="Q1573" i="1"/>
  <c r="A1574" i="1"/>
  <c r="H1573" i="1"/>
  <c r="L1518" i="1" l="1"/>
  <c r="O1518" i="1" s="1"/>
  <c r="P1518" i="1" s="1"/>
  <c r="X1518" i="1" s="1"/>
  <c r="B1518" i="1" s="1"/>
  <c r="D1519" i="1"/>
  <c r="F1519" i="1" s="1"/>
  <c r="X1517" i="1"/>
  <c r="B1517" i="1" s="1"/>
  <c r="E1520" i="1"/>
  <c r="U1520" i="1"/>
  <c r="W1520" i="1" s="1"/>
  <c r="M1521" i="1"/>
  <c r="J1521" i="1"/>
  <c r="K1521" i="1" s="1"/>
  <c r="I1522" i="1"/>
  <c r="N1521" i="1"/>
  <c r="G1518" i="1"/>
  <c r="C1574" i="1"/>
  <c r="AA1574" i="1"/>
  <c r="Y1573" i="1"/>
  <c r="R1573" i="1"/>
  <c r="S1573" i="1" s="1"/>
  <c r="A1575" i="1"/>
  <c r="Q1574" i="1"/>
  <c r="H1574" i="1"/>
  <c r="T1605" i="1"/>
  <c r="M1522" i="1" l="1"/>
  <c r="L1519" i="1"/>
  <c r="O1519" i="1" s="1"/>
  <c r="P1519" i="1" s="1"/>
  <c r="X1519" i="1" s="1"/>
  <c r="B1519" i="1" s="1"/>
  <c r="D1520" i="1"/>
  <c r="F1520" i="1" s="1"/>
  <c r="I1523" i="1"/>
  <c r="N1522" i="1"/>
  <c r="J1522" i="1"/>
  <c r="K1522" i="1" s="1"/>
  <c r="G1519" i="1"/>
  <c r="U1521" i="1"/>
  <c r="W1521" i="1" s="1"/>
  <c r="E1521" i="1"/>
  <c r="T1606" i="1"/>
  <c r="A1576" i="1"/>
  <c r="Q1575" i="1"/>
  <c r="H1575" i="1"/>
  <c r="R1574" i="1"/>
  <c r="S1574" i="1" s="1"/>
  <c r="Y1574" i="1"/>
  <c r="AA1575" i="1"/>
  <c r="C1575" i="1"/>
  <c r="L1520" i="1" l="1"/>
  <c r="O1520" i="1" s="1"/>
  <c r="P1520" i="1" s="1"/>
  <c r="X1520" i="1" s="1"/>
  <c r="B1520" i="1" s="1"/>
  <c r="G1520" i="1"/>
  <c r="N1523" i="1"/>
  <c r="M1523" i="1"/>
  <c r="J1523" i="1"/>
  <c r="K1523" i="1" s="1"/>
  <c r="I1524" i="1"/>
  <c r="U1522" i="1"/>
  <c r="W1522" i="1" s="1"/>
  <c r="E1522" i="1"/>
  <c r="D1521" i="1"/>
  <c r="F1521" i="1" s="1"/>
  <c r="T1607" i="1"/>
  <c r="C1576" i="1"/>
  <c r="Y1575" i="1"/>
  <c r="AA1576" i="1"/>
  <c r="R1575" i="1"/>
  <c r="S1575" i="1" s="1"/>
  <c r="A1577" i="1"/>
  <c r="Q1576" i="1"/>
  <c r="H1576" i="1"/>
  <c r="G1521" i="1" l="1"/>
  <c r="L1521" i="1"/>
  <c r="O1521" i="1" s="1"/>
  <c r="P1521" i="1" s="1"/>
  <c r="X1521" i="1" s="1"/>
  <c r="B1521" i="1" s="1"/>
  <c r="D1522" i="1"/>
  <c r="F1522" i="1" s="1"/>
  <c r="J1524" i="1"/>
  <c r="K1524" i="1" s="1"/>
  <c r="I1525" i="1"/>
  <c r="N1524" i="1"/>
  <c r="U1523" i="1"/>
  <c r="W1523" i="1" s="1"/>
  <c r="E1523" i="1"/>
  <c r="M1524" i="1"/>
  <c r="T1608" i="1"/>
  <c r="Q1577" i="1"/>
  <c r="H1577" i="1"/>
  <c r="A1578" i="1"/>
  <c r="Y1576" i="1"/>
  <c r="R1576" i="1"/>
  <c r="S1576" i="1" s="1"/>
  <c r="AA1577" i="1"/>
  <c r="C1577" i="1"/>
  <c r="G1522" i="1" l="1"/>
  <c r="L1522" i="1"/>
  <c r="O1522" i="1" s="1"/>
  <c r="P1522" i="1" s="1"/>
  <c r="X1522" i="1" s="1"/>
  <c r="B1522" i="1" s="1"/>
  <c r="D1523" i="1"/>
  <c r="F1523" i="1" s="1"/>
  <c r="N1525" i="1"/>
  <c r="J1525" i="1"/>
  <c r="K1525" i="1" s="1"/>
  <c r="I1526" i="1"/>
  <c r="M1525" i="1"/>
  <c r="E1524" i="1"/>
  <c r="U1524" i="1"/>
  <c r="W1524" i="1" s="1"/>
  <c r="Q1578" i="1"/>
  <c r="H1578" i="1"/>
  <c r="A1579" i="1"/>
  <c r="T1609" i="1"/>
  <c r="Y1577" i="1"/>
  <c r="C1578" i="1"/>
  <c r="AA1578" i="1"/>
  <c r="R1577" i="1"/>
  <c r="S1577" i="1" s="1"/>
  <c r="M1526" i="1" l="1"/>
  <c r="G1523" i="1"/>
  <c r="D1524" i="1"/>
  <c r="F1524" i="1" s="1"/>
  <c r="E1525" i="1"/>
  <c r="U1525" i="1"/>
  <c r="W1525" i="1" s="1"/>
  <c r="N1526" i="1"/>
  <c r="J1526" i="1"/>
  <c r="K1526" i="1" s="1"/>
  <c r="I1527" i="1"/>
  <c r="L1523" i="1"/>
  <c r="O1523" i="1" s="1"/>
  <c r="P1523" i="1" s="1"/>
  <c r="T1610" i="1"/>
  <c r="A1580" i="1"/>
  <c r="Q1579" i="1"/>
  <c r="H1579" i="1"/>
  <c r="Y1578" i="1"/>
  <c r="C1579" i="1"/>
  <c r="R1578" i="1"/>
  <c r="S1578" i="1" s="1"/>
  <c r="AA1579" i="1"/>
  <c r="L1524" i="1" l="1"/>
  <c r="O1524" i="1" s="1"/>
  <c r="P1524" i="1" s="1"/>
  <c r="X1524" i="1" s="1"/>
  <c r="G1524" i="1"/>
  <c r="M1527" i="1"/>
  <c r="N1527" i="1"/>
  <c r="I1528" i="1"/>
  <c r="J1527" i="1"/>
  <c r="K1527" i="1" s="1"/>
  <c r="D1525" i="1"/>
  <c r="F1525" i="1" s="1"/>
  <c r="E1526" i="1"/>
  <c r="U1526" i="1"/>
  <c r="W1526" i="1" s="1"/>
  <c r="X1523" i="1"/>
  <c r="B1523" i="1" s="1"/>
  <c r="Y1579" i="1"/>
  <c r="C1580" i="1"/>
  <c r="R1579" i="1"/>
  <c r="S1579" i="1" s="1"/>
  <c r="AA1580" i="1"/>
  <c r="A1581" i="1"/>
  <c r="Q1580" i="1"/>
  <c r="H1580" i="1"/>
  <c r="T1611" i="1"/>
  <c r="B1524" i="1" l="1"/>
  <c r="G1525" i="1"/>
  <c r="L1525" i="1"/>
  <c r="O1525" i="1" s="1"/>
  <c r="P1525" i="1" s="1"/>
  <c r="X1525" i="1" s="1"/>
  <c r="B1525" i="1" s="1"/>
  <c r="D1526" i="1"/>
  <c r="F1526" i="1" s="1"/>
  <c r="E1527" i="1"/>
  <c r="U1527" i="1"/>
  <c r="W1527" i="1" s="1"/>
  <c r="J1528" i="1"/>
  <c r="K1528" i="1" s="1"/>
  <c r="M1528" i="1"/>
  <c r="I1529" i="1"/>
  <c r="N1528" i="1"/>
  <c r="H1581" i="1"/>
  <c r="Q1581" i="1"/>
  <c r="A1582" i="1"/>
  <c r="T1612" i="1"/>
  <c r="R1580" i="1"/>
  <c r="S1580" i="1" s="1"/>
  <c r="AA1581" i="1"/>
  <c r="C1581" i="1"/>
  <c r="Y1580" i="1"/>
  <c r="L1526" i="1" l="1"/>
  <c r="O1526" i="1" s="1"/>
  <c r="P1526" i="1" s="1"/>
  <c r="X1526" i="1" s="1"/>
  <c r="B1526" i="1" s="1"/>
  <c r="G1526" i="1"/>
  <c r="J1529" i="1"/>
  <c r="K1529" i="1" s="1"/>
  <c r="I1530" i="1"/>
  <c r="N1529" i="1"/>
  <c r="M1529" i="1"/>
  <c r="U1528" i="1"/>
  <c r="W1528" i="1" s="1"/>
  <c r="E1528" i="1"/>
  <c r="D1527" i="1"/>
  <c r="F1527" i="1" s="1"/>
  <c r="T1613" i="1"/>
  <c r="H1582" i="1"/>
  <c r="Q1582" i="1"/>
  <c r="A1583" i="1"/>
  <c r="C1582" i="1"/>
  <c r="AA1582" i="1"/>
  <c r="Y1581" i="1"/>
  <c r="R1581" i="1"/>
  <c r="S1581" i="1" s="1"/>
  <c r="M1530" i="1" l="1"/>
  <c r="G1527" i="1"/>
  <c r="L1527" i="1"/>
  <c r="O1527" i="1" s="1"/>
  <c r="P1527" i="1" s="1"/>
  <c r="D1528" i="1"/>
  <c r="F1528" i="1" s="1"/>
  <c r="I1531" i="1"/>
  <c r="N1530" i="1"/>
  <c r="J1530" i="1"/>
  <c r="K1530" i="1" s="1"/>
  <c r="E1529" i="1"/>
  <c r="U1529" i="1"/>
  <c r="W1529" i="1" s="1"/>
  <c r="Q1583" i="1"/>
  <c r="H1583" i="1"/>
  <c r="A1584" i="1"/>
  <c r="AA1583" i="1"/>
  <c r="R1582" i="1"/>
  <c r="S1582" i="1" s="1"/>
  <c r="C1583" i="1"/>
  <c r="Y1582" i="1"/>
  <c r="T1614" i="1"/>
  <c r="L1528" i="1" l="1"/>
  <c r="O1528" i="1" s="1"/>
  <c r="P1528" i="1" s="1"/>
  <c r="X1528" i="1" s="1"/>
  <c r="B1528" i="1" s="1"/>
  <c r="G1528" i="1"/>
  <c r="D1529" i="1"/>
  <c r="F1529" i="1" s="1"/>
  <c r="U1530" i="1"/>
  <c r="W1530" i="1" s="1"/>
  <c r="E1530" i="1"/>
  <c r="M1531" i="1"/>
  <c r="J1531" i="1"/>
  <c r="K1531" i="1" s="1"/>
  <c r="I1532" i="1"/>
  <c r="N1531" i="1"/>
  <c r="X1527" i="1"/>
  <c r="B1527" i="1" s="1"/>
  <c r="R1583" i="1"/>
  <c r="S1583" i="1" s="1"/>
  <c r="C1584" i="1"/>
  <c r="Y1583" i="1"/>
  <c r="AA1584" i="1"/>
  <c r="T1615" i="1"/>
  <c r="H1584" i="1"/>
  <c r="A1585" i="1"/>
  <c r="Q1584" i="1"/>
  <c r="L1529" i="1" l="1"/>
  <c r="O1529" i="1" s="1"/>
  <c r="P1529" i="1" s="1"/>
  <c r="X1529" i="1" s="1"/>
  <c r="B1529" i="1" s="1"/>
  <c r="G1529" i="1"/>
  <c r="E1531" i="1"/>
  <c r="U1531" i="1"/>
  <c r="W1531" i="1" s="1"/>
  <c r="D1530" i="1"/>
  <c r="F1530" i="1" s="1"/>
  <c r="J1532" i="1"/>
  <c r="K1532" i="1" s="1"/>
  <c r="I1533" i="1"/>
  <c r="N1532" i="1"/>
  <c r="M1532" i="1"/>
  <c r="AA1585" i="1"/>
  <c r="Y1584" i="1"/>
  <c r="C1585" i="1"/>
  <c r="R1584" i="1"/>
  <c r="S1584" i="1" s="1"/>
  <c r="T1616" i="1"/>
  <c r="H1585" i="1"/>
  <c r="Q1585" i="1"/>
  <c r="A1586" i="1"/>
  <c r="L1530" i="1" l="1"/>
  <c r="O1530" i="1" s="1"/>
  <c r="P1530" i="1" s="1"/>
  <c r="X1530" i="1" s="1"/>
  <c r="B1530" i="1" s="1"/>
  <c r="G1530" i="1"/>
  <c r="E1532" i="1"/>
  <c r="U1532" i="1"/>
  <c r="W1532" i="1" s="1"/>
  <c r="J1533" i="1"/>
  <c r="K1533" i="1" s="1"/>
  <c r="I1534" i="1"/>
  <c r="D1531" i="1"/>
  <c r="F1531" i="1" s="1"/>
  <c r="Y1585" i="1"/>
  <c r="C1586" i="1"/>
  <c r="AA1586" i="1"/>
  <c r="R1585" i="1"/>
  <c r="S1585" i="1" s="1"/>
  <c r="H1586" i="1"/>
  <c r="A1587" i="1"/>
  <c r="Q1586" i="1"/>
  <c r="T1617" i="1"/>
  <c r="G1531" i="1" l="1"/>
  <c r="L1531" i="1"/>
  <c r="O1531" i="1" s="1"/>
  <c r="P1531" i="1" s="1"/>
  <c r="X1531" i="1" s="1"/>
  <c r="B1531" i="1" s="1"/>
  <c r="J1534" i="1"/>
  <c r="K1534" i="1" s="1"/>
  <c r="I1535" i="1"/>
  <c r="E1533" i="1"/>
  <c r="U1533" i="1"/>
  <c r="W1533" i="1" s="1"/>
  <c r="D1532" i="1"/>
  <c r="F1532" i="1" s="1"/>
  <c r="AA1587" i="1"/>
  <c r="Y1586" i="1"/>
  <c r="C1587" i="1"/>
  <c r="R1586" i="1"/>
  <c r="S1586" i="1" s="1"/>
  <c r="A1588" i="1"/>
  <c r="Q1587" i="1"/>
  <c r="H1587" i="1"/>
  <c r="T1618" i="1"/>
  <c r="D1533" i="1" l="1"/>
  <c r="F1533" i="1" s="1"/>
  <c r="J1535" i="1"/>
  <c r="K1535" i="1" s="1"/>
  <c r="I1536" i="1"/>
  <c r="E1534" i="1"/>
  <c r="U1534" i="1"/>
  <c r="W1534" i="1" s="1"/>
  <c r="G1532" i="1"/>
  <c r="L1532" i="1"/>
  <c r="T1619" i="1"/>
  <c r="AA1588" i="1"/>
  <c r="Y1587" i="1"/>
  <c r="R1587" i="1"/>
  <c r="S1587" i="1" s="1"/>
  <c r="C1588" i="1"/>
  <c r="H1588" i="1"/>
  <c r="Q1588" i="1"/>
  <c r="A1589" i="1"/>
  <c r="L1533" i="1" l="1"/>
  <c r="G1533" i="1"/>
  <c r="J1536" i="1"/>
  <c r="K1536" i="1" s="1"/>
  <c r="I1537" i="1"/>
  <c r="E1535" i="1"/>
  <c r="U1535" i="1"/>
  <c r="W1535" i="1" s="1"/>
  <c r="D1534" i="1"/>
  <c r="F1534" i="1" s="1"/>
  <c r="M1533" i="1"/>
  <c r="O1532" i="1"/>
  <c r="P1532" i="1" s="1"/>
  <c r="X1532" i="1" s="1"/>
  <c r="B1532" i="1" s="1"/>
  <c r="C1589" i="1"/>
  <c r="R1588" i="1"/>
  <c r="S1588" i="1" s="1"/>
  <c r="Y1588" i="1"/>
  <c r="AA1589" i="1"/>
  <c r="H1589" i="1"/>
  <c r="A1590" i="1"/>
  <c r="Q1589" i="1"/>
  <c r="T1620" i="1"/>
  <c r="L1534" i="1" l="1"/>
  <c r="G1534" i="1"/>
  <c r="N1533" i="1"/>
  <c r="M1534" i="1"/>
  <c r="M1535" i="1" s="1"/>
  <c r="M1536" i="1" s="1"/>
  <c r="M1537" i="1" s="1"/>
  <c r="D1535" i="1"/>
  <c r="F1535" i="1" s="1"/>
  <c r="J1537" i="1"/>
  <c r="K1537" i="1" s="1"/>
  <c r="I1538" i="1"/>
  <c r="E1536" i="1"/>
  <c r="U1536" i="1"/>
  <c r="W1536" i="1" s="1"/>
  <c r="R1589" i="1"/>
  <c r="S1589" i="1" s="1"/>
  <c r="C1590" i="1"/>
  <c r="AA1590" i="1"/>
  <c r="Y1589" i="1"/>
  <c r="T1621" i="1"/>
  <c r="A1591" i="1"/>
  <c r="Q1590" i="1"/>
  <c r="H1590" i="1"/>
  <c r="M1538" i="1" l="1"/>
  <c r="L1535" i="1"/>
  <c r="E1537" i="1"/>
  <c r="U1537" i="1"/>
  <c r="W1537" i="1" s="1"/>
  <c r="G1535" i="1"/>
  <c r="D1536" i="1"/>
  <c r="F1536" i="1" s="1"/>
  <c r="N1534" i="1"/>
  <c r="O1533" i="1"/>
  <c r="P1533" i="1" s="1"/>
  <c r="J1538" i="1"/>
  <c r="K1538" i="1" s="1"/>
  <c r="I1539" i="1"/>
  <c r="C1591" i="1"/>
  <c r="R1590" i="1"/>
  <c r="S1590" i="1" s="1"/>
  <c r="Y1590" i="1"/>
  <c r="AA1591" i="1"/>
  <c r="T1622" i="1"/>
  <c r="H1591" i="1"/>
  <c r="Q1591" i="1"/>
  <c r="A1592" i="1"/>
  <c r="L1536" i="1" l="1"/>
  <c r="G1536" i="1"/>
  <c r="X1533" i="1"/>
  <c r="B1533" i="1" s="1"/>
  <c r="N1535" i="1"/>
  <c r="O1534" i="1"/>
  <c r="P1534" i="1" s="1"/>
  <c r="M1539" i="1"/>
  <c r="I1540" i="1"/>
  <c r="J1539" i="1"/>
  <c r="K1539" i="1" s="1"/>
  <c r="E1538" i="1"/>
  <c r="U1538" i="1"/>
  <c r="W1538" i="1" s="1"/>
  <c r="D1537" i="1"/>
  <c r="F1537" i="1" s="1"/>
  <c r="R1591" i="1"/>
  <c r="S1591" i="1" s="1"/>
  <c r="C1592" i="1"/>
  <c r="AA1592" i="1"/>
  <c r="Y1591" i="1"/>
  <c r="H1592" i="1"/>
  <c r="Q1592" i="1"/>
  <c r="A1593" i="1"/>
  <c r="T1623" i="1"/>
  <c r="L1537" i="1" l="1"/>
  <c r="G1537" i="1"/>
  <c r="J1540" i="1"/>
  <c r="K1540" i="1" s="1"/>
  <c r="M1540" i="1"/>
  <c r="I1541" i="1"/>
  <c r="X1534" i="1"/>
  <c r="B1534" i="1" s="1"/>
  <c r="N1536" i="1"/>
  <c r="O1535" i="1"/>
  <c r="P1535" i="1" s="1"/>
  <c r="D1538" i="1"/>
  <c r="F1538" i="1" s="1"/>
  <c r="E1539" i="1"/>
  <c r="U1539" i="1"/>
  <c r="W1539" i="1" s="1"/>
  <c r="Y1592" i="1"/>
  <c r="R1592" i="1"/>
  <c r="S1592" i="1" s="1"/>
  <c r="AA1593" i="1"/>
  <c r="C1593" i="1"/>
  <c r="T1624" i="1"/>
  <c r="Q1593" i="1"/>
  <c r="H1593" i="1"/>
  <c r="A1594" i="1"/>
  <c r="L1538" i="1" l="1"/>
  <c r="G1538" i="1"/>
  <c r="N1537" i="1"/>
  <c r="O1536" i="1"/>
  <c r="P1536" i="1" s="1"/>
  <c r="D1539" i="1"/>
  <c r="F1539" i="1" s="1"/>
  <c r="J1541" i="1"/>
  <c r="K1541" i="1" s="1"/>
  <c r="I1542" i="1"/>
  <c r="X1535" i="1"/>
  <c r="B1535" i="1" s="1"/>
  <c r="M1541" i="1"/>
  <c r="E1540" i="1"/>
  <c r="U1540" i="1"/>
  <c r="W1540" i="1" s="1"/>
  <c r="Y1593" i="1"/>
  <c r="C1594" i="1"/>
  <c r="AA1594" i="1"/>
  <c r="R1593" i="1"/>
  <c r="S1593" i="1" s="1"/>
  <c r="Q1594" i="1"/>
  <c r="H1594" i="1"/>
  <c r="A1595" i="1"/>
  <c r="T1625" i="1"/>
  <c r="G1539" i="1" l="1"/>
  <c r="L1539" i="1"/>
  <c r="I1543" i="1"/>
  <c r="M1542" i="1"/>
  <c r="J1542" i="1"/>
  <c r="K1542" i="1" s="1"/>
  <c r="X1536" i="1"/>
  <c r="B1536" i="1" s="1"/>
  <c r="U1541" i="1"/>
  <c r="W1541" i="1" s="1"/>
  <c r="E1541" i="1"/>
  <c r="D1540" i="1"/>
  <c r="F1540" i="1" s="1"/>
  <c r="N1538" i="1"/>
  <c r="O1537" i="1"/>
  <c r="P1537" i="1" s="1"/>
  <c r="X1537" i="1" s="1"/>
  <c r="B1537" i="1" s="1"/>
  <c r="Y1594" i="1"/>
  <c r="AA1595" i="1"/>
  <c r="R1594" i="1"/>
  <c r="S1594" i="1" s="1"/>
  <c r="C1595" i="1"/>
  <c r="T1626" i="1"/>
  <c r="H1595" i="1"/>
  <c r="Q1595" i="1"/>
  <c r="A1596" i="1"/>
  <c r="M1543" i="1" l="1"/>
  <c r="G1540" i="1"/>
  <c r="L1540" i="1"/>
  <c r="N1539" i="1"/>
  <c r="O1538" i="1"/>
  <c r="P1538" i="1" s="1"/>
  <c r="X1538" i="1" s="1"/>
  <c r="B1538" i="1" s="1"/>
  <c r="E1542" i="1"/>
  <c r="U1542" i="1"/>
  <c r="W1542" i="1" s="1"/>
  <c r="D1541" i="1"/>
  <c r="F1541" i="1" s="1"/>
  <c r="I1544" i="1"/>
  <c r="J1543" i="1"/>
  <c r="K1543" i="1" s="1"/>
  <c r="H1596" i="1"/>
  <c r="Q1596" i="1"/>
  <c r="A1597" i="1"/>
  <c r="Y1595" i="1"/>
  <c r="C1596" i="1"/>
  <c r="AA1596" i="1"/>
  <c r="R1595" i="1"/>
  <c r="S1595" i="1" s="1"/>
  <c r="T1627" i="1"/>
  <c r="G1541" i="1" l="1"/>
  <c r="L1541" i="1"/>
  <c r="D1542" i="1"/>
  <c r="F1542" i="1" s="1"/>
  <c r="U1543" i="1"/>
  <c r="W1543" i="1" s="1"/>
  <c r="E1543" i="1"/>
  <c r="M1544" i="1"/>
  <c r="J1544" i="1"/>
  <c r="K1544" i="1" s="1"/>
  <c r="I1545" i="1"/>
  <c r="N1540" i="1"/>
  <c r="O1539" i="1"/>
  <c r="P1539" i="1" s="1"/>
  <c r="X1539" i="1" s="1"/>
  <c r="B1539" i="1" s="1"/>
  <c r="Q1597" i="1"/>
  <c r="H1597" i="1"/>
  <c r="A1598" i="1"/>
  <c r="T1628" i="1"/>
  <c r="C1597" i="1"/>
  <c r="R1596" i="1"/>
  <c r="S1596" i="1" s="1"/>
  <c r="Y1596" i="1"/>
  <c r="AA1597" i="1"/>
  <c r="M1545" i="1" l="1"/>
  <c r="L1542" i="1"/>
  <c r="G1542" i="1"/>
  <c r="E1544" i="1"/>
  <c r="U1544" i="1"/>
  <c r="W1544" i="1" s="1"/>
  <c r="D1543" i="1"/>
  <c r="F1543" i="1" s="1"/>
  <c r="N1541" i="1"/>
  <c r="O1540" i="1"/>
  <c r="P1540" i="1" s="1"/>
  <c r="I1546" i="1"/>
  <c r="J1545" i="1"/>
  <c r="K1545" i="1" s="1"/>
  <c r="T1629" i="1"/>
  <c r="R1597" i="1"/>
  <c r="S1597" i="1" s="1"/>
  <c r="AA1598" i="1"/>
  <c r="Y1597" i="1"/>
  <c r="C1598" i="1"/>
  <c r="Q1598" i="1"/>
  <c r="A1599" i="1"/>
  <c r="H1598" i="1"/>
  <c r="L1543" i="1" l="1"/>
  <c r="G1543" i="1"/>
  <c r="X1540" i="1"/>
  <c r="B1540" i="1" s="1"/>
  <c r="N1542" i="1"/>
  <c r="O1541" i="1"/>
  <c r="P1541" i="1" s="1"/>
  <c r="E1545" i="1"/>
  <c r="U1545" i="1"/>
  <c r="W1545" i="1" s="1"/>
  <c r="M1546" i="1"/>
  <c r="J1546" i="1"/>
  <c r="K1546" i="1" s="1"/>
  <c r="I1547" i="1"/>
  <c r="D1544" i="1"/>
  <c r="F1544" i="1" s="1"/>
  <c r="AA1599" i="1"/>
  <c r="R1598" i="1"/>
  <c r="S1598" i="1" s="1"/>
  <c r="Y1598" i="1"/>
  <c r="C1599" i="1"/>
  <c r="T1630" i="1"/>
  <c r="A1600" i="1"/>
  <c r="Q1599" i="1"/>
  <c r="H1599" i="1"/>
  <c r="L1544" i="1" l="1"/>
  <c r="G1544" i="1"/>
  <c r="D1545" i="1"/>
  <c r="F1545" i="1" s="1"/>
  <c r="X1541" i="1"/>
  <c r="B1541" i="1" s="1"/>
  <c r="N1543" i="1"/>
  <c r="O1542" i="1"/>
  <c r="P1542" i="1" s="1"/>
  <c r="X1542" i="1" s="1"/>
  <c r="B1542" i="1" s="1"/>
  <c r="J1547" i="1"/>
  <c r="K1547" i="1" s="1"/>
  <c r="I1548" i="1"/>
  <c r="M1547" i="1"/>
  <c r="U1546" i="1"/>
  <c r="W1546" i="1" s="1"/>
  <c r="E1546" i="1"/>
  <c r="R1599" i="1"/>
  <c r="S1599" i="1" s="1"/>
  <c r="AA1600" i="1"/>
  <c r="Y1599" i="1"/>
  <c r="C1600" i="1"/>
  <c r="T1631" i="1"/>
  <c r="H1600" i="1"/>
  <c r="Q1600" i="1"/>
  <c r="A1601" i="1"/>
  <c r="M1548" i="1" l="1"/>
  <c r="G1545" i="1"/>
  <c r="L1545" i="1"/>
  <c r="N1544" i="1"/>
  <c r="O1543" i="1"/>
  <c r="P1543" i="1" s="1"/>
  <c r="X1543" i="1" s="1"/>
  <c r="B1543" i="1" s="1"/>
  <c r="D1546" i="1"/>
  <c r="F1546" i="1" s="1"/>
  <c r="J1548" i="1"/>
  <c r="K1548" i="1" s="1"/>
  <c r="I1549" i="1"/>
  <c r="E1547" i="1"/>
  <c r="U1547" i="1"/>
  <c r="W1547" i="1" s="1"/>
  <c r="H1601" i="1"/>
  <c r="Q1601" i="1"/>
  <c r="A1602" i="1"/>
  <c r="Y1600" i="1"/>
  <c r="AA1601" i="1"/>
  <c r="R1600" i="1"/>
  <c r="S1600" i="1" s="1"/>
  <c r="C1601" i="1"/>
  <c r="T1632" i="1"/>
  <c r="L1546" i="1" l="1"/>
  <c r="G1546" i="1"/>
  <c r="M1549" i="1"/>
  <c r="I1550" i="1"/>
  <c r="J1549" i="1"/>
  <c r="K1549" i="1" s="1"/>
  <c r="D1547" i="1"/>
  <c r="F1547" i="1" s="1"/>
  <c r="E1548" i="1"/>
  <c r="U1548" i="1"/>
  <c r="W1548" i="1" s="1"/>
  <c r="N1545" i="1"/>
  <c r="O1544" i="1"/>
  <c r="P1544" i="1" s="1"/>
  <c r="X1544" i="1" s="1"/>
  <c r="B1544" i="1" s="1"/>
  <c r="T1633" i="1"/>
  <c r="Q1602" i="1"/>
  <c r="H1602" i="1"/>
  <c r="A1603" i="1"/>
  <c r="Y1601" i="1"/>
  <c r="C1602" i="1"/>
  <c r="AA1602" i="1"/>
  <c r="R1601" i="1"/>
  <c r="S1601" i="1" s="1"/>
  <c r="L1547" i="1" l="1"/>
  <c r="G1547" i="1"/>
  <c r="E1549" i="1"/>
  <c r="U1549" i="1"/>
  <c r="W1549" i="1" s="1"/>
  <c r="N1546" i="1"/>
  <c r="O1545" i="1"/>
  <c r="P1545" i="1" s="1"/>
  <c r="X1545" i="1" s="1"/>
  <c r="B1545" i="1" s="1"/>
  <c r="M1550" i="1"/>
  <c r="I1551" i="1"/>
  <c r="J1550" i="1"/>
  <c r="K1550" i="1" s="1"/>
  <c r="D1548" i="1"/>
  <c r="F1548" i="1" s="1"/>
  <c r="A1604" i="1"/>
  <c r="Q1603" i="1"/>
  <c r="H1603" i="1"/>
  <c r="T1634" i="1"/>
  <c r="Y1602" i="1"/>
  <c r="C1603" i="1"/>
  <c r="R1602" i="1"/>
  <c r="S1602" i="1" s="1"/>
  <c r="AA1603" i="1"/>
  <c r="G1548" i="1" l="1"/>
  <c r="L1548" i="1"/>
  <c r="M1551" i="1"/>
  <c r="J1551" i="1"/>
  <c r="K1551" i="1" s="1"/>
  <c r="I1552" i="1"/>
  <c r="N1547" i="1"/>
  <c r="O1546" i="1"/>
  <c r="P1546" i="1" s="1"/>
  <c r="D1549" i="1"/>
  <c r="F1549" i="1" s="1"/>
  <c r="E1550" i="1"/>
  <c r="U1550" i="1"/>
  <c r="W1550" i="1" s="1"/>
  <c r="H1604" i="1"/>
  <c r="A1605" i="1"/>
  <c r="Q1604" i="1"/>
  <c r="Y1603" i="1"/>
  <c r="C1604" i="1"/>
  <c r="AA1604" i="1"/>
  <c r="R1603" i="1"/>
  <c r="S1603" i="1" s="1"/>
  <c r="T1635" i="1"/>
  <c r="X1546" i="1" l="1"/>
  <c r="B1546" i="1" s="1"/>
  <c r="N1548" i="1"/>
  <c r="O1547" i="1"/>
  <c r="P1547" i="1" s="1"/>
  <c r="X1547" i="1" s="1"/>
  <c r="B1547" i="1" s="1"/>
  <c r="D1550" i="1"/>
  <c r="F1550" i="1" s="1"/>
  <c r="J1552" i="1"/>
  <c r="K1552" i="1" s="1"/>
  <c r="I1553" i="1"/>
  <c r="E1551" i="1"/>
  <c r="U1551" i="1"/>
  <c r="W1551" i="1" s="1"/>
  <c r="L1549" i="1"/>
  <c r="G1549" i="1"/>
  <c r="M1552" i="1"/>
  <c r="T1636" i="1"/>
  <c r="A1606" i="1"/>
  <c r="Q1605" i="1"/>
  <c r="H1605" i="1"/>
  <c r="R1604" i="1"/>
  <c r="S1604" i="1" s="1"/>
  <c r="AA1605" i="1"/>
  <c r="Y1604" i="1"/>
  <c r="C1605" i="1"/>
  <c r="G1550" i="1" l="1"/>
  <c r="L1550" i="1"/>
  <c r="U1552" i="1"/>
  <c r="W1552" i="1" s="1"/>
  <c r="E1552" i="1"/>
  <c r="D1551" i="1"/>
  <c r="F1551" i="1" s="1"/>
  <c r="N1549" i="1"/>
  <c r="N1550" i="1" s="1"/>
  <c r="N1551" i="1" s="1"/>
  <c r="N1552" i="1" s="1"/>
  <c r="N1553" i="1" s="1"/>
  <c r="O1548" i="1"/>
  <c r="P1548" i="1" s="1"/>
  <c r="J1553" i="1"/>
  <c r="K1553" i="1" s="1"/>
  <c r="I1554" i="1"/>
  <c r="M1553" i="1"/>
  <c r="R1605" i="1"/>
  <c r="S1605" i="1" s="1"/>
  <c r="C1606" i="1"/>
  <c r="AA1606" i="1"/>
  <c r="Y1605" i="1"/>
  <c r="T1637" i="1"/>
  <c r="Q1606" i="1"/>
  <c r="H1606" i="1"/>
  <c r="A1607" i="1"/>
  <c r="M1554" i="1" l="1"/>
  <c r="G1551" i="1"/>
  <c r="L1551" i="1"/>
  <c r="O1551" i="1" s="1"/>
  <c r="P1551" i="1" s="1"/>
  <c r="X1551" i="1" s="1"/>
  <c r="B1551" i="1" s="1"/>
  <c r="O1549" i="1"/>
  <c r="P1549" i="1" s="1"/>
  <c r="X1549" i="1" s="1"/>
  <c r="B1549" i="1" s="1"/>
  <c r="I1555" i="1"/>
  <c r="J1554" i="1"/>
  <c r="K1554" i="1" s="1"/>
  <c r="N1554" i="1"/>
  <c r="O1550" i="1"/>
  <c r="P1550" i="1" s="1"/>
  <c r="X1550" i="1" s="1"/>
  <c r="B1550" i="1" s="1"/>
  <c r="E1553" i="1"/>
  <c r="U1553" i="1"/>
  <c r="W1553" i="1" s="1"/>
  <c r="D1552" i="1"/>
  <c r="F1552" i="1" s="1"/>
  <c r="X1548" i="1"/>
  <c r="B1548" i="1" s="1"/>
  <c r="T1638" i="1"/>
  <c r="AA1607" i="1"/>
  <c r="R1606" i="1"/>
  <c r="S1606" i="1" s="1"/>
  <c r="C1607" i="1"/>
  <c r="Y1606" i="1"/>
  <c r="Q1607" i="1"/>
  <c r="H1607" i="1"/>
  <c r="A1608" i="1"/>
  <c r="D1553" i="1" l="1"/>
  <c r="F1553" i="1" s="1"/>
  <c r="E1554" i="1"/>
  <c r="U1554" i="1"/>
  <c r="W1554" i="1" s="1"/>
  <c r="L1552" i="1"/>
  <c r="O1552" i="1" s="1"/>
  <c r="P1552" i="1" s="1"/>
  <c r="X1552" i="1" s="1"/>
  <c r="B1552" i="1" s="1"/>
  <c r="M1555" i="1"/>
  <c r="J1555" i="1"/>
  <c r="K1555" i="1" s="1"/>
  <c r="I1556" i="1"/>
  <c r="N1555" i="1"/>
  <c r="G1552" i="1"/>
  <c r="A1609" i="1"/>
  <c r="Q1608" i="1"/>
  <c r="H1608" i="1"/>
  <c r="R1607" i="1"/>
  <c r="S1607" i="1" s="1"/>
  <c r="C1608" i="1"/>
  <c r="AA1608" i="1"/>
  <c r="Y1607" i="1"/>
  <c r="T1639" i="1"/>
  <c r="L1553" i="1" l="1"/>
  <c r="O1553" i="1" s="1"/>
  <c r="P1553" i="1" s="1"/>
  <c r="X1553" i="1" s="1"/>
  <c r="B1553" i="1" s="1"/>
  <c r="G1553" i="1"/>
  <c r="E1555" i="1"/>
  <c r="U1555" i="1"/>
  <c r="W1555" i="1" s="1"/>
  <c r="D1554" i="1"/>
  <c r="F1554" i="1" s="1"/>
  <c r="J1556" i="1"/>
  <c r="K1556" i="1" s="1"/>
  <c r="I1557" i="1"/>
  <c r="N1556" i="1"/>
  <c r="M1556" i="1"/>
  <c r="AA1609" i="1"/>
  <c r="Y1608" i="1"/>
  <c r="C1609" i="1"/>
  <c r="R1608" i="1"/>
  <c r="S1608" i="1" s="1"/>
  <c r="T1640" i="1"/>
  <c r="H1609" i="1"/>
  <c r="Q1609" i="1"/>
  <c r="A1610" i="1"/>
  <c r="L1554" i="1" l="1"/>
  <c r="O1554" i="1" s="1"/>
  <c r="P1554" i="1" s="1"/>
  <c r="X1554" i="1" s="1"/>
  <c r="B1554" i="1" s="1"/>
  <c r="G1554" i="1"/>
  <c r="J1557" i="1"/>
  <c r="K1557" i="1" s="1"/>
  <c r="I1558" i="1"/>
  <c r="N1557" i="1"/>
  <c r="U1556" i="1"/>
  <c r="W1556" i="1" s="1"/>
  <c r="E1556" i="1"/>
  <c r="M1557" i="1"/>
  <c r="D1555" i="1"/>
  <c r="F1555" i="1" s="1"/>
  <c r="AA1610" i="1"/>
  <c r="Y1609" i="1"/>
  <c r="R1609" i="1"/>
  <c r="S1609" i="1" s="1"/>
  <c r="C1610" i="1"/>
  <c r="T1641" i="1"/>
  <c r="H1610" i="1"/>
  <c r="A1611" i="1"/>
  <c r="Q1610" i="1"/>
  <c r="L1555" i="1" l="1"/>
  <c r="O1555" i="1" s="1"/>
  <c r="P1555" i="1" s="1"/>
  <c r="X1555" i="1" s="1"/>
  <c r="B1555" i="1" s="1"/>
  <c r="G1555" i="1"/>
  <c r="D1556" i="1"/>
  <c r="F1556" i="1" s="1"/>
  <c r="I1559" i="1"/>
  <c r="M1558" i="1"/>
  <c r="N1558" i="1"/>
  <c r="J1558" i="1"/>
  <c r="K1558" i="1" s="1"/>
  <c r="E1557" i="1"/>
  <c r="U1557" i="1"/>
  <c r="W1557" i="1" s="1"/>
  <c r="T1642" i="1"/>
  <c r="A1612" i="1"/>
  <c r="Q1611" i="1"/>
  <c r="H1611" i="1"/>
  <c r="C1611" i="1"/>
  <c r="Y1610" i="1"/>
  <c r="R1610" i="1"/>
  <c r="S1610" i="1" s="1"/>
  <c r="AA1611" i="1"/>
  <c r="M1559" i="1" l="1"/>
  <c r="L1556" i="1"/>
  <c r="O1556" i="1" s="1"/>
  <c r="P1556" i="1" s="1"/>
  <c r="X1556" i="1" s="1"/>
  <c r="B1556" i="1" s="1"/>
  <c r="G1556" i="1"/>
  <c r="E1558" i="1"/>
  <c r="U1558" i="1"/>
  <c r="W1558" i="1" s="1"/>
  <c r="J1559" i="1"/>
  <c r="K1559" i="1" s="1"/>
  <c r="I1560" i="1"/>
  <c r="N1559" i="1"/>
  <c r="D1557" i="1"/>
  <c r="F1557" i="1" s="1"/>
  <c r="AA1612" i="1"/>
  <c r="Y1611" i="1"/>
  <c r="R1611" i="1"/>
  <c r="S1611" i="1" s="1"/>
  <c r="C1612" i="1"/>
  <c r="H1612" i="1"/>
  <c r="A1613" i="1"/>
  <c r="Q1612" i="1"/>
  <c r="T1643" i="1"/>
  <c r="G1557" i="1" l="1"/>
  <c r="L1557" i="1"/>
  <c r="O1557" i="1" s="1"/>
  <c r="P1557" i="1" s="1"/>
  <c r="X1557" i="1" s="1"/>
  <c r="B1557" i="1" s="1"/>
  <c r="M1560" i="1"/>
  <c r="N1560" i="1"/>
  <c r="J1560" i="1"/>
  <c r="K1560" i="1" s="1"/>
  <c r="I1561" i="1"/>
  <c r="E1559" i="1"/>
  <c r="U1559" i="1"/>
  <c r="W1559" i="1" s="1"/>
  <c r="D1558" i="1"/>
  <c r="F1558" i="1" s="1"/>
  <c r="C1613" i="1"/>
  <c r="R1612" i="1"/>
  <c r="S1612" i="1" s="1"/>
  <c r="Y1612" i="1"/>
  <c r="AA1613" i="1"/>
  <c r="A1614" i="1"/>
  <c r="Q1613" i="1"/>
  <c r="H1613" i="1"/>
  <c r="T1644" i="1"/>
  <c r="L1558" i="1" l="1"/>
  <c r="O1558" i="1" s="1"/>
  <c r="P1558" i="1" s="1"/>
  <c r="X1558" i="1" s="1"/>
  <c r="B1558" i="1" s="1"/>
  <c r="D1559" i="1"/>
  <c r="F1559" i="1" s="1"/>
  <c r="M1561" i="1"/>
  <c r="J1561" i="1"/>
  <c r="K1561" i="1" s="1"/>
  <c r="I1562" i="1"/>
  <c r="N1561" i="1"/>
  <c r="E1560" i="1"/>
  <c r="U1560" i="1"/>
  <c r="W1560" i="1" s="1"/>
  <c r="G1558" i="1"/>
  <c r="T1645" i="1"/>
  <c r="R1613" i="1"/>
  <c r="S1613" i="1" s="1"/>
  <c r="C1614" i="1"/>
  <c r="AA1614" i="1"/>
  <c r="Y1613" i="1"/>
  <c r="H1614" i="1"/>
  <c r="Q1614" i="1"/>
  <c r="A1615" i="1"/>
  <c r="L1559" i="1" l="1"/>
  <c r="O1559" i="1" s="1"/>
  <c r="P1559" i="1" s="1"/>
  <c r="X1559" i="1" s="1"/>
  <c r="B1559" i="1" s="1"/>
  <c r="D1560" i="1"/>
  <c r="F1560" i="1" s="1"/>
  <c r="I1563" i="1"/>
  <c r="N1562" i="1"/>
  <c r="M1562" i="1"/>
  <c r="J1562" i="1"/>
  <c r="K1562" i="1" s="1"/>
  <c r="E1561" i="1"/>
  <c r="U1561" i="1"/>
  <c r="W1561" i="1" s="1"/>
  <c r="G1559" i="1"/>
  <c r="A1616" i="1"/>
  <c r="H1615" i="1"/>
  <c r="Q1615" i="1"/>
  <c r="T1646" i="1"/>
  <c r="R1614" i="1"/>
  <c r="S1614" i="1" s="1"/>
  <c r="AA1615" i="1"/>
  <c r="C1615" i="1"/>
  <c r="Y1614" i="1"/>
  <c r="M1563" i="1" l="1"/>
  <c r="G1560" i="1"/>
  <c r="D1561" i="1"/>
  <c r="F1561" i="1" s="1"/>
  <c r="I1564" i="1"/>
  <c r="J1563" i="1"/>
  <c r="K1563" i="1" s="1"/>
  <c r="N1563" i="1"/>
  <c r="E1562" i="1"/>
  <c r="U1562" i="1"/>
  <c r="W1562" i="1" s="1"/>
  <c r="L1560" i="1"/>
  <c r="O1560" i="1" s="1"/>
  <c r="P1560" i="1" s="1"/>
  <c r="Y1615" i="1"/>
  <c r="R1615" i="1"/>
  <c r="S1615" i="1" s="1"/>
  <c r="C1616" i="1"/>
  <c r="AA1616" i="1"/>
  <c r="T1647" i="1"/>
  <c r="Q1616" i="1"/>
  <c r="H1616" i="1"/>
  <c r="A1617" i="1"/>
  <c r="L1561" i="1" l="1"/>
  <c r="O1561" i="1" s="1"/>
  <c r="P1561" i="1" s="1"/>
  <c r="X1561" i="1" s="1"/>
  <c r="B1561" i="1" s="1"/>
  <c r="G1561" i="1"/>
  <c r="D1562" i="1"/>
  <c r="F1562" i="1" s="1"/>
  <c r="E1563" i="1"/>
  <c r="U1563" i="1"/>
  <c r="W1563" i="1" s="1"/>
  <c r="I1565" i="1"/>
  <c r="J1564" i="1"/>
  <c r="K1564" i="1" s="1"/>
  <c r="N1564" i="1"/>
  <c r="M1564" i="1"/>
  <c r="X1560" i="1"/>
  <c r="B1560" i="1" s="1"/>
  <c r="AA1617" i="1"/>
  <c r="Y1616" i="1"/>
  <c r="C1617" i="1"/>
  <c r="R1616" i="1"/>
  <c r="S1616" i="1" s="1"/>
  <c r="Q1617" i="1"/>
  <c r="H1617" i="1"/>
  <c r="A1618" i="1"/>
  <c r="T1648" i="1"/>
  <c r="L1562" i="1" l="1"/>
  <c r="O1562" i="1" s="1"/>
  <c r="P1562" i="1" s="1"/>
  <c r="X1562" i="1" s="1"/>
  <c r="B1562" i="1" s="1"/>
  <c r="G1562" i="1"/>
  <c r="J1565" i="1"/>
  <c r="K1565" i="1" s="1"/>
  <c r="I1566" i="1"/>
  <c r="N1565" i="1"/>
  <c r="D1563" i="1"/>
  <c r="F1563" i="1" s="1"/>
  <c r="E1564" i="1"/>
  <c r="U1564" i="1"/>
  <c r="W1564" i="1" s="1"/>
  <c r="M1565" i="1"/>
  <c r="H1618" i="1"/>
  <c r="A1619" i="1"/>
  <c r="Q1618" i="1"/>
  <c r="T1649" i="1"/>
  <c r="R1617" i="1"/>
  <c r="S1617" i="1" s="1"/>
  <c r="AA1618" i="1"/>
  <c r="Y1617" i="1"/>
  <c r="C1618" i="1"/>
  <c r="L1563" i="1" l="1"/>
  <c r="O1563" i="1" s="1"/>
  <c r="P1563" i="1" s="1"/>
  <c r="X1563" i="1" s="1"/>
  <c r="B1563" i="1" s="1"/>
  <c r="D1564" i="1"/>
  <c r="F1564" i="1" s="1"/>
  <c r="G1563" i="1"/>
  <c r="J1566" i="1"/>
  <c r="K1566" i="1" s="1"/>
  <c r="I1567" i="1"/>
  <c r="U1565" i="1"/>
  <c r="W1565" i="1" s="1"/>
  <c r="E1565" i="1"/>
  <c r="C1619" i="1"/>
  <c r="Y1618" i="1"/>
  <c r="R1618" i="1"/>
  <c r="S1618" i="1" s="1"/>
  <c r="AA1619" i="1"/>
  <c r="T1650" i="1"/>
  <c r="H1619" i="1"/>
  <c r="Q1619" i="1"/>
  <c r="A1620" i="1"/>
  <c r="L1564" i="1" l="1"/>
  <c r="O1564" i="1" s="1"/>
  <c r="P1564" i="1" s="1"/>
  <c r="X1564" i="1" s="1"/>
  <c r="B1564" i="1" s="1"/>
  <c r="G1564" i="1"/>
  <c r="J1567" i="1"/>
  <c r="K1567" i="1" s="1"/>
  <c r="I1568" i="1"/>
  <c r="E1566" i="1"/>
  <c r="U1566" i="1"/>
  <c r="W1566" i="1" s="1"/>
  <c r="D1565" i="1"/>
  <c r="F1565" i="1" s="1"/>
  <c r="Q1620" i="1"/>
  <c r="A1621" i="1"/>
  <c r="H1620" i="1"/>
  <c r="R1619" i="1"/>
  <c r="S1619" i="1" s="1"/>
  <c r="C1620" i="1"/>
  <c r="Y1619" i="1"/>
  <c r="AA1620" i="1"/>
  <c r="T1651" i="1"/>
  <c r="G1565" i="1" l="1"/>
  <c r="D1566" i="1"/>
  <c r="F1566" i="1" s="1"/>
  <c r="L1565" i="1"/>
  <c r="J1568" i="1"/>
  <c r="K1568" i="1" s="1"/>
  <c r="I1569" i="1"/>
  <c r="E1567" i="1"/>
  <c r="U1567" i="1"/>
  <c r="W1567" i="1" s="1"/>
  <c r="Y1620" i="1"/>
  <c r="AA1621" i="1"/>
  <c r="C1621" i="1"/>
  <c r="R1620" i="1"/>
  <c r="S1620" i="1" s="1"/>
  <c r="T1652" i="1"/>
  <c r="Q1621" i="1"/>
  <c r="H1621" i="1"/>
  <c r="A1622" i="1"/>
  <c r="G1566" i="1" l="1"/>
  <c r="L1566" i="1"/>
  <c r="U1568" i="1"/>
  <c r="W1568" i="1" s="1"/>
  <c r="E1568" i="1"/>
  <c r="M1566" i="1"/>
  <c r="O1565" i="1"/>
  <c r="P1565" i="1" s="1"/>
  <c r="D1567" i="1"/>
  <c r="F1567" i="1" s="1"/>
  <c r="J1569" i="1"/>
  <c r="K1569" i="1" s="1"/>
  <c r="I1570" i="1"/>
  <c r="Y1621" i="1"/>
  <c r="AA1622" i="1"/>
  <c r="R1621" i="1"/>
  <c r="S1621" i="1" s="1"/>
  <c r="C1622" i="1"/>
  <c r="T1653" i="1"/>
  <c r="Q1622" i="1"/>
  <c r="H1622" i="1"/>
  <c r="A1623" i="1"/>
  <c r="L1567" i="1" l="1"/>
  <c r="G1567" i="1"/>
  <c r="X1565" i="1"/>
  <c r="B1565" i="1" s="1"/>
  <c r="N1566" i="1"/>
  <c r="M1567" i="1"/>
  <c r="M1568" i="1" s="1"/>
  <c r="M1569" i="1" s="1"/>
  <c r="M1570" i="1" s="1"/>
  <c r="J1570" i="1"/>
  <c r="K1570" i="1" s="1"/>
  <c r="I1571" i="1"/>
  <c r="D1568" i="1"/>
  <c r="F1568" i="1" s="1"/>
  <c r="E1569" i="1"/>
  <c r="U1569" i="1"/>
  <c r="W1569" i="1" s="1"/>
  <c r="Y1622" i="1"/>
  <c r="AA1623" i="1"/>
  <c r="C1623" i="1"/>
  <c r="R1622" i="1"/>
  <c r="S1622" i="1" s="1"/>
  <c r="T1654" i="1"/>
  <c r="A1624" i="1"/>
  <c r="H1623" i="1"/>
  <c r="Q1623" i="1"/>
  <c r="G1568" i="1" l="1"/>
  <c r="E1570" i="1"/>
  <c r="U1570" i="1"/>
  <c r="W1570" i="1" s="1"/>
  <c r="N1567" i="1"/>
  <c r="O1566" i="1"/>
  <c r="P1566" i="1" s="1"/>
  <c r="L1568" i="1"/>
  <c r="D1569" i="1"/>
  <c r="F1569" i="1" s="1"/>
  <c r="M1571" i="1"/>
  <c r="I1572" i="1"/>
  <c r="J1571" i="1"/>
  <c r="K1571" i="1" s="1"/>
  <c r="Y1623" i="1"/>
  <c r="R1623" i="1"/>
  <c r="S1623" i="1" s="1"/>
  <c r="C1624" i="1"/>
  <c r="AA1624" i="1"/>
  <c r="T1655" i="1"/>
  <c r="H1624" i="1"/>
  <c r="Q1624" i="1"/>
  <c r="A1625" i="1"/>
  <c r="G1569" i="1" l="1"/>
  <c r="L1569" i="1"/>
  <c r="X1566" i="1"/>
  <c r="B1566" i="1" s="1"/>
  <c r="U1571" i="1"/>
  <c r="W1571" i="1" s="1"/>
  <c r="E1571" i="1"/>
  <c r="M1572" i="1"/>
  <c r="J1572" i="1"/>
  <c r="K1572" i="1" s="1"/>
  <c r="I1573" i="1"/>
  <c r="N1568" i="1"/>
  <c r="N1569" i="1" s="1"/>
  <c r="N1570" i="1" s="1"/>
  <c r="N1571" i="1" s="1"/>
  <c r="N1572" i="1" s="1"/>
  <c r="O1567" i="1"/>
  <c r="P1567" i="1" s="1"/>
  <c r="X1567" i="1" s="1"/>
  <c r="B1567" i="1" s="1"/>
  <c r="D1570" i="1"/>
  <c r="F1570" i="1" s="1"/>
  <c r="A1626" i="1"/>
  <c r="Q1625" i="1"/>
  <c r="H1625" i="1"/>
  <c r="Y1624" i="1"/>
  <c r="AA1625" i="1"/>
  <c r="R1624" i="1"/>
  <c r="S1624" i="1" s="1"/>
  <c r="C1625" i="1"/>
  <c r="T1656" i="1"/>
  <c r="M1573" i="1" l="1"/>
  <c r="L1570" i="1"/>
  <c r="O1570" i="1" s="1"/>
  <c r="P1570" i="1" s="1"/>
  <c r="X1570" i="1" s="1"/>
  <c r="G1570" i="1"/>
  <c r="U1572" i="1"/>
  <c r="W1572" i="1" s="1"/>
  <c r="E1572" i="1"/>
  <c r="D1571" i="1"/>
  <c r="F1571" i="1" s="1"/>
  <c r="I1574" i="1"/>
  <c r="N1573" i="1"/>
  <c r="J1573" i="1"/>
  <c r="K1573" i="1" s="1"/>
  <c r="O1568" i="1"/>
  <c r="P1568" i="1" s="1"/>
  <c r="O1569" i="1"/>
  <c r="P1569" i="1" s="1"/>
  <c r="X1569" i="1" s="1"/>
  <c r="B1569" i="1" s="1"/>
  <c r="R1625" i="1"/>
  <c r="S1625" i="1" s="1"/>
  <c r="C1626" i="1"/>
  <c r="Y1625" i="1"/>
  <c r="AA1626" i="1"/>
  <c r="T1657" i="1"/>
  <c r="Q1626" i="1"/>
  <c r="H1626" i="1"/>
  <c r="A1627" i="1"/>
  <c r="L1571" i="1" l="1"/>
  <c r="O1571" i="1" s="1"/>
  <c r="P1571" i="1" s="1"/>
  <c r="X1571" i="1" s="1"/>
  <c r="B1571" i="1" s="1"/>
  <c r="B1570" i="1"/>
  <c r="G1571" i="1"/>
  <c r="M1574" i="1"/>
  <c r="J1574" i="1"/>
  <c r="K1574" i="1" s="1"/>
  <c r="I1575" i="1"/>
  <c r="N1574" i="1"/>
  <c r="X1568" i="1"/>
  <c r="B1568" i="1" s="1"/>
  <c r="E1573" i="1"/>
  <c r="U1573" i="1"/>
  <c r="W1573" i="1" s="1"/>
  <c r="D1572" i="1"/>
  <c r="F1572" i="1" s="1"/>
  <c r="C1627" i="1"/>
  <c r="Y1626" i="1"/>
  <c r="R1626" i="1"/>
  <c r="S1626" i="1" s="1"/>
  <c r="AA1627" i="1"/>
  <c r="H1627" i="1"/>
  <c r="Q1627" i="1"/>
  <c r="A1628" i="1"/>
  <c r="T1658" i="1"/>
  <c r="G1572" i="1" l="1"/>
  <c r="L1572" i="1"/>
  <c r="O1572" i="1" s="1"/>
  <c r="P1572" i="1" s="1"/>
  <c r="X1572" i="1" s="1"/>
  <c r="B1572" i="1" s="1"/>
  <c r="N1575" i="1"/>
  <c r="M1575" i="1"/>
  <c r="J1575" i="1"/>
  <c r="K1575" i="1" s="1"/>
  <c r="I1576" i="1"/>
  <c r="E1574" i="1"/>
  <c r="U1574" i="1"/>
  <c r="W1574" i="1" s="1"/>
  <c r="D1573" i="1"/>
  <c r="F1573" i="1" s="1"/>
  <c r="T1659" i="1"/>
  <c r="Q1628" i="1"/>
  <c r="A1629" i="1"/>
  <c r="H1628" i="1"/>
  <c r="R1627" i="1"/>
  <c r="S1627" i="1" s="1"/>
  <c r="AA1628" i="1"/>
  <c r="Y1627" i="1"/>
  <c r="C1628" i="1"/>
  <c r="G1573" i="1" l="1"/>
  <c r="D1574" i="1"/>
  <c r="F1574" i="1" s="1"/>
  <c r="N1576" i="1"/>
  <c r="J1576" i="1"/>
  <c r="K1576" i="1" s="1"/>
  <c r="I1577" i="1"/>
  <c r="E1575" i="1"/>
  <c r="U1575" i="1"/>
  <c r="W1575" i="1" s="1"/>
  <c r="M1576" i="1"/>
  <c r="L1573" i="1"/>
  <c r="O1573" i="1" s="1"/>
  <c r="P1573" i="1" s="1"/>
  <c r="X1573" i="1" s="1"/>
  <c r="B1573" i="1" s="1"/>
  <c r="H1629" i="1"/>
  <c r="Q1629" i="1"/>
  <c r="A1630" i="1"/>
  <c r="Y1628" i="1"/>
  <c r="AA1629" i="1"/>
  <c r="C1629" i="1"/>
  <c r="R1628" i="1"/>
  <c r="S1628" i="1" s="1"/>
  <c r="T1660" i="1"/>
  <c r="G1574" i="1" l="1"/>
  <c r="L1574" i="1"/>
  <c r="O1574" i="1" s="1"/>
  <c r="P1574" i="1" s="1"/>
  <c r="X1574" i="1" s="1"/>
  <c r="B1574" i="1" s="1"/>
  <c r="M1577" i="1"/>
  <c r="J1577" i="1"/>
  <c r="K1577" i="1" s="1"/>
  <c r="N1577" i="1"/>
  <c r="I1578" i="1"/>
  <c r="E1576" i="1"/>
  <c r="U1576" i="1"/>
  <c r="W1576" i="1" s="1"/>
  <c r="D1575" i="1"/>
  <c r="F1575" i="1" s="1"/>
  <c r="T1661" i="1"/>
  <c r="H1630" i="1"/>
  <c r="A1631" i="1"/>
  <c r="Q1630" i="1"/>
  <c r="Y1629" i="1"/>
  <c r="R1629" i="1"/>
  <c r="S1629" i="1" s="1"/>
  <c r="C1630" i="1"/>
  <c r="AA1630" i="1"/>
  <c r="G1575" i="1" l="1"/>
  <c r="D1576" i="1"/>
  <c r="F1576" i="1" s="1"/>
  <c r="M1578" i="1"/>
  <c r="J1578" i="1"/>
  <c r="K1578" i="1" s="1"/>
  <c r="I1579" i="1"/>
  <c r="N1578" i="1"/>
  <c r="E1577" i="1"/>
  <c r="U1577" i="1"/>
  <c r="W1577" i="1" s="1"/>
  <c r="L1575" i="1"/>
  <c r="O1575" i="1" s="1"/>
  <c r="P1575" i="1" s="1"/>
  <c r="Y1630" i="1"/>
  <c r="AA1631" i="1"/>
  <c r="C1631" i="1"/>
  <c r="R1630" i="1"/>
  <c r="S1630" i="1" s="1"/>
  <c r="T1662" i="1"/>
  <c r="A1632" i="1"/>
  <c r="Q1631" i="1"/>
  <c r="H1631" i="1"/>
  <c r="G1576" i="1" l="1"/>
  <c r="D1577" i="1"/>
  <c r="F1577" i="1" s="1"/>
  <c r="E1578" i="1"/>
  <c r="U1578" i="1"/>
  <c r="W1578" i="1" s="1"/>
  <c r="M1579" i="1"/>
  <c r="J1579" i="1"/>
  <c r="K1579" i="1" s="1"/>
  <c r="I1580" i="1"/>
  <c r="N1579" i="1"/>
  <c r="X1575" i="1"/>
  <c r="B1575" i="1" s="1"/>
  <c r="L1576" i="1"/>
  <c r="O1576" i="1" s="1"/>
  <c r="P1576" i="1" s="1"/>
  <c r="Y1631" i="1"/>
  <c r="R1631" i="1"/>
  <c r="S1631" i="1" s="1"/>
  <c r="C1632" i="1"/>
  <c r="AA1632" i="1"/>
  <c r="H1632" i="1"/>
  <c r="A1633" i="1"/>
  <c r="Q1632" i="1"/>
  <c r="T1663" i="1"/>
  <c r="L1577" i="1" l="1"/>
  <c r="O1577" i="1" s="1"/>
  <c r="P1577" i="1" s="1"/>
  <c r="X1577" i="1" s="1"/>
  <c r="B1577" i="1" s="1"/>
  <c r="M1580" i="1"/>
  <c r="J1580" i="1"/>
  <c r="K1580" i="1" s="1"/>
  <c r="I1581" i="1"/>
  <c r="N1580" i="1"/>
  <c r="X1576" i="1"/>
  <c r="B1576" i="1" s="1"/>
  <c r="D1578" i="1"/>
  <c r="F1578" i="1" s="1"/>
  <c r="U1579" i="1"/>
  <c r="W1579" i="1" s="1"/>
  <c r="E1579" i="1"/>
  <c r="G1577" i="1"/>
  <c r="AA1633" i="1"/>
  <c r="C1633" i="1"/>
  <c r="Y1632" i="1"/>
  <c r="R1632" i="1"/>
  <c r="S1632" i="1" s="1"/>
  <c r="T1664" i="1"/>
  <c r="A1634" i="1"/>
  <c r="Q1633" i="1"/>
  <c r="H1633" i="1"/>
  <c r="L1578" i="1" l="1"/>
  <c r="O1578" i="1" s="1"/>
  <c r="P1578" i="1" s="1"/>
  <c r="X1578" i="1" s="1"/>
  <c r="B1578" i="1" s="1"/>
  <c r="D1579" i="1"/>
  <c r="F1579" i="1" s="1"/>
  <c r="J1581" i="1"/>
  <c r="K1581" i="1" s="1"/>
  <c r="I1582" i="1"/>
  <c r="N1581" i="1"/>
  <c r="M1581" i="1"/>
  <c r="E1580" i="1"/>
  <c r="U1580" i="1"/>
  <c r="W1580" i="1" s="1"/>
  <c r="G1578" i="1"/>
  <c r="Q1634" i="1"/>
  <c r="H1634" i="1"/>
  <c r="A1635" i="1"/>
  <c r="R1633" i="1"/>
  <c r="S1633" i="1" s="1"/>
  <c r="Y1633" i="1"/>
  <c r="AA1634" i="1"/>
  <c r="C1634" i="1"/>
  <c r="T1665" i="1"/>
  <c r="G1579" i="1" l="1"/>
  <c r="L1579" i="1"/>
  <c r="O1579" i="1" s="1"/>
  <c r="P1579" i="1" s="1"/>
  <c r="X1579" i="1" s="1"/>
  <c r="B1579" i="1" s="1"/>
  <c r="I1583" i="1"/>
  <c r="N1582" i="1"/>
  <c r="J1582" i="1"/>
  <c r="K1582" i="1" s="1"/>
  <c r="E1581" i="1"/>
  <c r="U1581" i="1"/>
  <c r="W1581" i="1" s="1"/>
  <c r="D1580" i="1"/>
  <c r="F1580" i="1" s="1"/>
  <c r="M1582" i="1"/>
  <c r="Y1634" i="1"/>
  <c r="R1634" i="1"/>
  <c r="S1634" i="1" s="1"/>
  <c r="C1635" i="1"/>
  <c r="AA1635" i="1"/>
  <c r="T1666" i="1"/>
  <c r="H1635" i="1"/>
  <c r="Q1635" i="1"/>
  <c r="A1636" i="1"/>
  <c r="L1580" i="1" l="1"/>
  <c r="O1580" i="1" s="1"/>
  <c r="P1580" i="1" s="1"/>
  <c r="X1580" i="1" s="1"/>
  <c r="B1580" i="1" s="1"/>
  <c r="G1580" i="1"/>
  <c r="D1581" i="1"/>
  <c r="F1581" i="1" s="1"/>
  <c r="E1582" i="1"/>
  <c r="U1582" i="1"/>
  <c r="W1582" i="1" s="1"/>
  <c r="I1584" i="1"/>
  <c r="N1583" i="1"/>
  <c r="M1583" i="1"/>
  <c r="J1583" i="1"/>
  <c r="K1583" i="1" s="1"/>
  <c r="Q1636" i="1"/>
  <c r="A1637" i="1"/>
  <c r="H1636" i="1"/>
  <c r="T1667" i="1"/>
  <c r="R1635" i="1"/>
  <c r="S1635" i="1" s="1"/>
  <c r="C1636" i="1"/>
  <c r="AA1636" i="1"/>
  <c r="Y1635" i="1"/>
  <c r="G1581" i="1" l="1"/>
  <c r="M1584" i="1"/>
  <c r="L1581" i="1"/>
  <c r="O1581" i="1" s="1"/>
  <c r="P1581" i="1" s="1"/>
  <c r="X1581" i="1" s="1"/>
  <c r="B1581" i="1" s="1"/>
  <c r="I1585" i="1"/>
  <c r="J1584" i="1"/>
  <c r="K1584" i="1" s="1"/>
  <c r="N1584" i="1"/>
  <c r="D1582" i="1"/>
  <c r="F1582" i="1" s="1"/>
  <c r="E1583" i="1"/>
  <c r="U1583" i="1"/>
  <c r="W1583" i="1" s="1"/>
  <c r="T1668" i="1"/>
  <c r="A1638" i="1"/>
  <c r="Q1637" i="1"/>
  <c r="H1637" i="1"/>
  <c r="AA1637" i="1"/>
  <c r="Y1636" i="1"/>
  <c r="C1637" i="1"/>
  <c r="R1636" i="1"/>
  <c r="S1636" i="1" s="1"/>
  <c r="L1582" i="1" l="1"/>
  <c r="O1582" i="1" s="1"/>
  <c r="P1582" i="1" s="1"/>
  <c r="X1582" i="1" s="1"/>
  <c r="B1582" i="1" s="1"/>
  <c r="D1583" i="1"/>
  <c r="F1583" i="1" s="1"/>
  <c r="G1582" i="1"/>
  <c r="E1584" i="1"/>
  <c r="U1584" i="1"/>
  <c r="W1584" i="1" s="1"/>
  <c r="I1586" i="1"/>
  <c r="J1585" i="1"/>
  <c r="K1585" i="1" s="1"/>
  <c r="N1585" i="1"/>
  <c r="M1585" i="1"/>
  <c r="AA1638" i="1"/>
  <c r="Y1637" i="1"/>
  <c r="C1638" i="1"/>
  <c r="R1637" i="1"/>
  <c r="S1637" i="1" s="1"/>
  <c r="T1669" i="1"/>
  <c r="A1639" i="1"/>
  <c r="Q1638" i="1"/>
  <c r="H1638" i="1"/>
  <c r="M1586" i="1" l="1"/>
  <c r="G1583" i="1"/>
  <c r="L1583" i="1"/>
  <c r="O1583" i="1" s="1"/>
  <c r="P1583" i="1" s="1"/>
  <c r="X1583" i="1" s="1"/>
  <c r="D1584" i="1"/>
  <c r="F1584" i="1" s="1"/>
  <c r="E1585" i="1"/>
  <c r="U1585" i="1"/>
  <c r="W1585" i="1" s="1"/>
  <c r="J1586" i="1"/>
  <c r="K1586" i="1" s="1"/>
  <c r="I1587" i="1"/>
  <c r="N1586" i="1"/>
  <c r="C1639" i="1"/>
  <c r="Y1638" i="1"/>
  <c r="AA1639" i="1"/>
  <c r="R1638" i="1"/>
  <c r="S1638" i="1" s="1"/>
  <c r="Q1639" i="1"/>
  <c r="H1639" i="1"/>
  <c r="A1640" i="1"/>
  <c r="T1670" i="1"/>
  <c r="B1583" i="1" l="1"/>
  <c r="G1584" i="1"/>
  <c r="L1584" i="1"/>
  <c r="O1584" i="1" s="1"/>
  <c r="P1584" i="1" s="1"/>
  <c r="X1584" i="1" s="1"/>
  <c r="B1584" i="1" s="1"/>
  <c r="M1587" i="1"/>
  <c r="I1588" i="1"/>
  <c r="N1587" i="1"/>
  <c r="J1587" i="1"/>
  <c r="K1587" i="1" s="1"/>
  <c r="D1585" i="1"/>
  <c r="F1585" i="1" s="1"/>
  <c r="E1586" i="1"/>
  <c r="U1586" i="1"/>
  <c r="W1586" i="1" s="1"/>
  <c r="T1671" i="1"/>
  <c r="AA1640" i="1"/>
  <c r="Y1639" i="1"/>
  <c r="R1639" i="1"/>
  <c r="S1639" i="1" s="1"/>
  <c r="C1640" i="1"/>
  <c r="Q1640" i="1"/>
  <c r="H1640" i="1"/>
  <c r="A1641" i="1"/>
  <c r="L1585" i="1" l="1"/>
  <c r="O1585" i="1" s="1"/>
  <c r="P1585" i="1" s="1"/>
  <c r="X1585" i="1" s="1"/>
  <c r="B1585" i="1" s="1"/>
  <c r="E1587" i="1"/>
  <c r="U1587" i="1"/>
  <c r="W1587" i="1" s="1"/>
  <c r="G1585" i="1"/>
  <c r="I1589" i="1"/>
  <c r="N1588" i="1"/>
  <c r="M1588" i="1"/>
  <c r="J1588" i="1"/>
  <c r="K1588" i="1" s="1"/>
  <c r="D1586" i="1"/>
  <c r="F1586" i="1" s="1"/>
  <c r="Q1641" i="1"/>
  <c r="A1642" i="1"/>
  <c r="H1641" i="1"/>
  <c r="R1640" i="1"/>
  <c r="S1640" i="1" s="1"/>
  <c r="C1641" i="1"/>
  <c r="Y1640" i="1"/>
  <c r="AA1641" i="1"/>
  <c r="T1672" i="1"/>
  <c r="M1589" i="1" l="1"/>
  <c r="J1589" i="1"/>
  <c r="K1589" i="1" s="1"/>
  <c r="I1590" i="1"/>
  <c r="N1589" i="1"/>
  <c r="E1588" i="1"/>
  <c r="U1588" i="1"/>
  <c r="W1588" i="1" s="1"/>
  <c r="G1586" i="1"/>
  <c r="L1586" i="1"/>
  <c r="O1586" i="1" s="1"/>
  <c r="P1586" i="1" s="1"/>
  <c r="D1587" i="1"/>
  <c r="F1587" i="1" s="1"/>
  <c r="T1673" i="1"/>
  <c r="A1643" i="1"/>
  <c r="Q1642" i="1"/>
  <c r="H1642" i="1"/>
  <c r="R1641" i="1"/>
  <c r="S1641" i="1" s="1"/>
  <c r="AA1642" i="1"/>
  <c r="Y1641" i="1"/>
  <c r="C1642" i="1"/>
  <c r="G1587" i="1" l="1"/>
  <c r="D1588" i="1"/>
  <c r="F1588" i="1" s="1"/>
  <c r="X1586" i="1"/>
  <c r="B1586" i="1" s="1"/>
  <c r="L1587" i="1"/>
  <c r="O1587" i="1" s="1"/>
  <c r="P1587" i="1" s="1"/>
  <c r="I1591" i="1"/>
  <c r="N1590" i="1"/>
  <c r="M1590" i="1"/>
  <c r="J1590" i="1"/>
  <c r="K1590" i="1" s="1"/>
  <c r="U1589" i="1"/>
  <c r="W1589" i="1" s="1"/>
  <c r="E1589" i="1"/>
  <c r="R1642" i="1"/>
  <c r="S1642" i="1" s="1"/>
  <c r="AA1643" i="1"/>
  <c r="C1643" i="1"/>
  <c r="Y1642" i="1"/>
  <c r="T1674" i="1"/>
  <c r="A1644" i="1"/>
  <c r="Q1643" i="1"/>
  <c r="H1643" i="1"/>
  <c r="G1588" i="1" l="1"/>
  <c r="L1588" i="1"/>
  <c r="O1588" i="1" s="1"/>
  <c r="P1588" i="1" s="1"/>
  <c r="X1588" i="1" s="1"/>
  <c r="X1587" i="1"/>
  <c r="B1587" i="1" s="1"/>
  <c r="D1589" i="1"/>
  <c r="F1589" i="1" s="1"/>
  <c r="J1591" i="1"/>
  <c r="K1591" i="1" s="1"/>
  <c r="N1591" i="1"/>
  <c r="I1592" i="1"/>
  <c r="E1590" i="1"/>
  <c r="U1590" i="1"/>
  <c r="W1590" i="1" s="1"/>
  <c r="M1591" i="1"/>
  <c r="AA1644" i="1"/>
  <c r="R1643" i="1"/>
  <c r="S1643" i="1" s="1"/>
  <c r="C1644" i="1"/>
  <c r="Y1643" i="1"/>
  <c r="T1675" i="1"/>
  <c r="A1645" i="1"/>
  <c r="Q1644" i="1"/>
  <c r="H1644" i="1"/>
  <c r="B1588" i="1" l="1"/>
  <c r="M1592" i="1"/>
  <c r="J1592" i="1"/>
  <c r="K1592" i="1" s="1"/>
  <c r="N1592" i="1"/>
  <c r="I1593" i="1"/>
  <c r="U1591" i="1"/>
  <c r="W1591" i="1" s="1"/>
  <c r="E1591" i="1"/>
  <c r="L1589" i="1"/>
  <c r="O1589" i="1" s="1"/>
  <c r="P1589" i="1" s="1"/>
  <c r="G1589" i="1"/>
  <c r="D1590" i="1"/>
  <c r="F1590" i="1" s="1"/>
  <c r="T1676" i="1"/>
  <c r="R1644" i="1"/>
  <c r="S1644" i="1" s="1"/>
  <c r="Y1644" i="1"/>
  <c r="AA1645" i="1"/>
  <c r="C1645" i="1"/>
  <c r="H1645" i="1"/>
  <c r="Q1645" i="1"/>
  <c r="A1646" i="1"/>
  <c r="L1590" i="1" l="1"/>
  <c r="O1590" i="1" s="1"/>
  <c r="P1590" i="1" s="1"/>
  <c r="X1590" i="1" s="1"/>
  <c r="B1590" i="1" s="1"/>
  <c r="G1590" i="1"/>
  <c r="X1589" i="1"/>
  <c r="B1589" i="1" s="1"/>
  <c r="D1591" i="1"/>
  <c r="F1591" i="1" s="1"/>
  <c r="M1593" i="1"/>
  <c r="J1593" i="1"/>
  <c r="K1593" i="1" s="1"/>
  <c r="I1594" i="1"/>
  <c r="N1593" i="1"/>
  <c r="U1592" i="1"/>
  <c r="W1592" i="1" s="1"/>
  <c r="E1592" i="1"/>
  <c r="C1646" i="1"/>
  <c r="AA1646" i="1"/>
  <c r="Y1645" i="1"/>
  <c r="R1645" i="1"/>
  <c r="S1645" i="1" s="1"/>
  <c r="Q1646" i="1"/>
  <c r="H1646" i="1"/>
  <c r="A1647" i="1"/>
  <c r="T1677" i="1"/>
  <c r="G1591" i="1" l="1"/>
  <c r="L1591" i="1"/>
  <c r="O1591" i="1" s="1"/>
  <c r="P1591" i="1" s="1"/>
  <c r="X1591" i="1" s="1"/>
  <c r="B1591" i="1" s="1"/>
  <c r="J1594" i="1"/>
  <c r="K1594" i="1" s="1"/>
  <c r="I1595" i="1"/>
  <c r="N1594" i="1"/>
  <c r="M1594" i="1"/>
  <c r="E1593" i="1"/>
  <c r="U1593" i="1"/>
  <c r="W1593" i="1" s="1"/>
  <c r="D1592" i="1"/>
  <c r="F1592" i="1" s="1"/>
  <c r="R1646" i="1"/>
  <c r="S1646" i="1" s="1"/>
  <c r="AA1647" i="1"/>
  <c r="Y1646" i="1"/>
  <c r="C1647" i="1"/>
  <c r="T1678" i="1"/>
  <c r="Q1647" i="1"/>
  <c r="A1648" i="1"/>
  <c r="H1647" i="1"/>
  <c r="G1592" i="1" l="1"/>
  <c r="L1592" i="1"/>
  <c r="O1592" i="1" s="1"/>
  <c r="P1592" i="1" s="1"/>
  <c r="X1592" i="1" s="1"/>
  <c r="B1592" i="1" s="1"/>
  <c r="D1593" i="1"/>
  <c r="F1593" i="1" s="1"/>
  <c r="J1595" i="1"/>
  <c r="K1595" i="1" s="1"/>
  <c r="I1596" i="1"/>
  <c r="E1594" i="1"/>
  <c r="U1594" i="1"/>
  <c r="W1594" i="1" s="1"/>
  <c r="H1648" i="1"/>
  <c r="A1649" i="1"/>
  <c r="Q1648" i="1"/>
  <c r="C1648" i="1"/>
  <c r="Y1647" i="1"/>
  <c r="R1647" i="1"/>
  <c r="S1647" i="1" s="1"/>
  <c r="AA1648" i="1"/>
  <c r="T1679" i="1"/>
  <c r="E1595" i="1" l="1"/>
  <c r="U1595" i="1"/>
  <c r="W1595" i="1" s="1"/>
  <c r="J1596" i="1"/>
  <c r="K1596" i="1" s="1"/>
  <c r="I1597" i="1"/>
  <c r="L1593" i="1"/>
  <c r="O1593" i="1" s="1"/>
  <c r="P1593" i="1" s="1"/>
  <c r="X1593" i="1" s="1"/>
  <c r="B1593" i="1" s="1"/>
  <c r="D1594" i="1"/>
  <c r="F1594" i="1" s="1"/>
  <c r="G1593" i="1"/>
  <c r="Y1648" i="1"/>
  <c r="C1649" i="1"/>
  <c r="R1648" i="1"/>
  <c r="S1648" i="1" s="1"/>
  <c r="AA1649" i="1"/>
  <c r="T1680" i="1"/>
  <c r="H1649" i="1"/>
  <c r="Q1649" i="1"/>
  <c r="A1650" i="1"/>
  <c r="L1594" i="1" l="1"/>
  <c r="O1594" i="1" s="1"/>
  <c r="P1594" i="1" s="1"/>
  <c r="G1594" i="1"/>
  <c r="J1597" i="1"/>
  <c r="K1597" i="1" s="1"/>
  <c r="I1598" i="1"/>
  <c r="E1596" i="1"/>
  <c r="U1596" i="1"/>
  <c r="W1596" i="1" s="1"/>
  <c r="D1595" i="1"/>
  <c r="F1595" i="1" s="1"/>
  <c r="H1650" i="1"/>
  <c r="A1651" i="1"/>
  <c r="Q1650" i="1"/>
  <c r="Y1649" i="1"/>
  <c r="AA1650" i="1"/>
  <c r="R1649" i="1"/>
  <c r="S1649" i="1" s="1"/>
  <c r="C1650" i="1"/>
  <c r="T1681" i="1"/>
  <c r="M1595" i="1" l="1"/>
  <c r="N1595" i="1" s="1"/>
  <c r="N1596" i="1" s="1"/>
  <c r="N1597" i="1" s="1"/>
  <c r="N1598" i="1" s="1"/>
  <c r="G1595" i="1"/>
  <c r="D1596" i="1"/>
  <c r="F1596" i="1" s="1"/>
  <c r="J1598" i="1"/>
  <c r="K1598" i="1" s="1"/>
  <c r="I1599" i="1"/>
  <c r="E1597" i="1"/>
  <c r="U1597" i="1"/>
  <c r="W1597" i="1" s="1"/>
  <c r="L1595" i="1"/>
  <c r="X1594" i="1"/>
  <c r="B1594" i="1" s="1"/>
  <c r="T1682" i="1"/>
  <c r="Y1650" i="1"/>
  <c r="AA1651" i="1"/>
  <c r="R1650" i="1"/>
  <c r="S1650" i="1" s="1"/>
  <c r="C1651" i="1"/>
  <c r="A1652" i="1"/>
  <c r="Q1651" i="1"/>
  <c r="H1651" i="1"/>
  <c r="M1596" i="1" l="1"/>
  <c r="M1597" i="1" s="1"/>
  <c r="M1598" i="1" s="1"/>
  <c r="M1599" i="1" s="1"/>
  <c r="L1596" i="1"/>
  <c r="O1596" i="1" s="1"/>
  <c r="P1596" i="1" s="1"/>
  <c r="X1596" i="1" s="1"/>
  <c r="B1596" i="1" s="1"/>
  <c r="O1595" i="1"/>
  <c r="P1595" i="1" s="1"/>
  <c r="X1595" i="1" s="1"/>
  <c r="B1595" i="1" s="1"/>
  <c r="D1597" i="1"/>
  <c r="F1597" i="1" s="1"/>
  <c r="N1599" i="1"/>
  <c r="I1600" i="1"/>
  <c r="J1599" i="1"/>
  <c r="K1599" i="1" s="1"/>
  <c r="U1598" i="1"/>
  <c r="W1598" i="1" s="1"/>
  <c r="E1598" i="1"/>
  <c r="G1596" i="1"/>
  <c r="Y1651" i="1"/>
  <c r="AA1652" i="1"/>
  <c r="R1651" i="1"/>
  <c r="S1651" i="1" s="1"/>
  <c r="C1652" i="1"/>
  <c r="A1653" i="1"/>
  <c r="Q1652" i="1"/>
  <c r="H1652" i="1"/>
  <c r="T1683" i="1"/>
  <c r="L1597" i="1" l="1"/>
  <c r="O1597" i="1" s="1"/>
  <c r="P1597" i="1" s="1"/>
  <c r="X1597" i="1" s="1"/>
  <c r="B1597" i="1" s="1"/>
  <c r="G1597" i="1"/>
  <c r="D1598" i="1"/>
  <c r="F1598" i="1" s="1"/>
  <c r="M1600" i="1"/>
  <c r="J1600" i="1"/>
  <c r="K1600" i="1" s="1"/>
  <c r="I1601" i="1"/>
  <c r="N1600" i="1"/>
  <c r="E1599" i="1"/>
  <c r="U1599" i="1"/>
  <c r="W1599" i="1" s="1"/>
  <c r="H1653" i="1"/>
  <c r="Q1653" i="1"/>
  <c r="A1654" i="1"/>
  <c r="R1652" i="1"/>
  <c r="S1652" i="1" s="1"/>
  <c r="Y1652" i="1"/>
  <c r="AA1653" i="1"/>
  <c r="C1653" i="1"/>
  <c r="T1684" i="1"/>
  <c r="G1598" i="1" l="1"/>
  <c r="L1598" i="1"/>
  <c r="O1598" i="1" s="1"/>
  <c r="P1598" i="1" s="1"/>
  <c r="X1598" i="1" s="1"/>
  <c r="B1598" i="1" s="1"/>
  <c r="D1599" i="1"/>
  <c r="F1599" i="1" s="1"/>
  <c r="E1600" i="1"/>
  <c r="U1600" i="1"/>
  <c r="W1600" i="1" s="1"/>
  <c r="M1601" i="1"/>
  <c r="J1601" i="1"/>
  <c r="K1601" i="1" s="1"/>
  <c r="I1602" i="1"/>
  <c r="N1601" i="1"/>
  <c r="H1654" i="1"/>
  <c r="A1655" i="1"/>
  <c r="Q1654" i="1"/>
  <c r="T1685" i="1"/>
  <c r="Y1653" i="1"/>
  <c r="C1654" i="1"/>
  <c r="R1653" i="1"/>
  <c r="S1653" i="1" s="1"/>
  <c r="AA1654" i="1"/>
  <c r="L1599" i="1" l="1"/>
  <c r="O1599" i="1" s="1"/>
  <c r="P1599" i="1" s="1"/>
  <c r="X1599" i="1" s="1"/>
  <c r="B1599" i="1" s="1"/>
  <c r="G1599" i="1"/>
  <c r="J1602" i="1"/>
  <c r="K1602" i="1" s="1"/>
  <c r="I1603" i="1"/>
  <c r="M1602" i="1"/>
  <c r="N1602" i="1"/>
  <c r="D1600" i="1"/>
  <c r="F1600" i="1" s="1"/>
  <c r="E1601" i="1"/>
  <c r="U1601" i="1"/>
  <c r="W1601" i="1" s="1"/>
  <c r="A1656" i="1"/>
  <c r="Q1655" i="1"/>
  <c r="H1655" i="1"/>
  <c r="T1686" i="1"/>
  <c r="R1654" i="1"/>
  <c r="S1654" i="1" s="1"/>
  <c r="AA1655" i="1"/>
  <c r="Y1654" i="1"/>
  <c r="C1655" i="1"/>
  <c r="M1603" i="1" l="1"/>
  <c r="G1600" i="1"/>
  <c r="L1600" i="1"/>
  <c r="O1600" i="1" s="1"/>
  <c r="P1600" i="1" s="1"/>
  <c r="X1600" i="1" s="1"/>
  <c r="B1600" i="1" s="1"/>
  <c r="D1601" i="1"/>
  <c r="F1601" i="1" s="1"/>
  <c r="J1603" i="1"/>
  <c r="K1603" i="1" s="1"/>
  <c r="I1604" i="1"/>
  <c r="N1603" i="1"/>
  <c r="E1602" i="1"/>
  <c r="U1602" i="1"/>
  <c r="W1602" i="1" s="1"/>
  <c r="H1656" i="1"/>
  <c r="A1657" i="1"/>
  <c r="Q1656" i="1"/>
  <c r="T1687" i="1"/>
  <c r="C1656" i="1"/>
  <c r="Y1655" i="1"/>
  <c r="R1655" i="1"/>
  <c r="S1655" i="1" s="1"/>
  <c r="AA1656" i="1"/>
  <c r="L1601" i="1" l="1"/>
  <c r="O1601" i="1" s="1"/>
  <c r="P1601" i="1" s="1"/>
  <c r="X1601" i="1" s="1"/>
  <c r="B1601" i="1" s="1"/>
  <c r="G1601" i="1"/>
  <c r="M1604" i="1"/>
  <c r="I1605" i="1"/>
  <c r="N1604" i="1"/>
  <c r="J1604" i="1"/>
  <c r="K1604" i="1" s="1"/>
  <c r="E1603" i="1"/>
  <c r="U1603" i="1"/>
  <c r="W1603" i="1" s="1"/>
  <c r="D1602" i="1"/>
  <c r="F1602" i="1" s="1"/>
  <c r="T1688" i="1"/>
  <c r="A1658" i="1"/>
  <c r="Q1657" i="1"/>
  <c r="H1657" i="1"/>
  <c r="Y1656" i="1"/>
  <c r="R1656" i="1"/>
  <c r="S1656" i="1" s="1"/>
  <c r="AA1657" i="1"/>
  <c r="C1657" i="1"/>
  <c r="G1602" i="1" l="1"/>
  <c r="D1603" i="1"/>
  <c r="F1603" i="1" s="1"/>
  <c r="E1604" i="1"/>
  <c r="U1604" i="1"/>
  <c r="W1604" i="1" s="1"/>
  <c r="J1605" i="1"/>
  <c r="K1605" i="1" s="1"/>
  <c r="I1606" i="1"/>
  <c r="N1605" i="1"/>
  <c r="L1602" i="1"/>
  <c r="O1602" i="1" s="1"/>
  <c r="P1602" i="1" s="1"/>
  <c r="M1605" i="1"/>
  <c r="Y1657" i="1"/>
  <c r="C1658" i="1"/>
  <c r="AA1658" i="1"/>
  <c r="R1657" i="1"/>
  <c r="S1657" i="1" s="1"/>
  <c r="T1689" i="1"/>
  <c r="A1659" i="1"/>
  <c r="Q1658" i="1"/>
  <c r="H1658" i="1"/>
  <c r="G1603" i="1" l="1"/>
  <c r="L1603" i="1"/>
  <c r="O1603" i="1" s="1"/>
  <c r="P1603" i="1" s="1"/>
  <c r="X1603" i="1" s="1"/>
  <c r="B1603" i="1" s="1"/>
  <c r="E1605" i="1"/>
  <c r="U1605" i="1"/>
  <c r="W1605" i="1" s="1"/>
  <c r="D1604" i="1"/>
  <c r="F1604" i="1" s="1"/>
  <c r="J1606" i="1"/>
  <c r="K1606" i="1" s="1"/>
  <c r="I1607" i="1"/>
  <c r="M1606" i="1"/>
  <c r="N1606" i="1"/>
  <c r="X1602" i="1"/>
  <c r="B1602" i="1" s="1"/>
  <c r="Q1659" i="1"/>
  <c r="H1659" i="1"/>
  <c r="A1660" i="1"/>
  <c r="Y1658" i="1"/>
  <c r="R1658" i="1"/>
  <c r="S1658" i="1" s="1"/>
  <c r="AA1659" i="1"/>
  <c r="C1659" i="1"/>
  <c r="T1690" i="1"/>
  <c r="L1604" i="1" l="1"/>
  <c r="O1604" i="1" s="1"/>
  <c r="P1604" i="1" s="1"/>
  <c r="X1604" i="1" s="1"/>
  <c r="B1604" i="1" s="1"/>
  <c r="M1607" i="1"/>
  <c r="G1604" i="1"/>
  <c r="J1607" i="1"/>
  <c r="K1607" i="1" s="1"/>
  <c r="I1608" i="1"/>
  <c r="N1607" i="1"/>
  <c r="U1606" i="1"/>
  <c r="W1606" i="1" s="1"/>
  <c r="E1606" i="1"/>
  <c r="D1605" i="1"/>
  <c r="F1605" i="1" s="1"/>
  <c r="Y1659" i="1"/>
  <c r="R1659" i="1"/>
  <c r="S1659" i="1" s="1"/>
  <c r="AA1660" i="1"/>
  <c r="C1660" i="1"/>
  <c r="Q1660" i="1"/>
  <c r="H1660" i="1"/>
  <c r="A1661" i="1"/>
  <c r="T1691" i="1"/>
  <c r="L1605" i="1" l="1"/>
  <c r="O1605" i="1" s="1"/>
  <c r="P1605" i="1" s="1"/>
  <c r="X1605" i="1" s="1"/>
  <c r="B1605" i="1" s="1"/>
  <c r="G1605" i="1"/>
  <c r="D1606" i="1"/>
  <c r="F1606" i="1" s="1"/>
  <c r="M1608" i="1"/>
  <c r="J1608" i="1"/>
  <c r="K1608" i="1" s="1"/>
  <c r="I1609" i="1"/>
  <c r="N1608" i="1"/>
  <c r="E1607" i="1"/>
  <c r="U1607" i="1"/>
  <c r="W1607" i="1" s="1"/>
  <c r="T1692" i="1"/>
  <c r="R1660" i="1"/>
  <c r="S1660" i="1" s="1"/>
  <c r="C1661" i="1"/>
  <c r="Y1660" i="1"/>
  <c r="AA1661" i="1"/>
  <c r="H1661" i="1"/>
  <c r="Q1661" i="1"/>
  <c r="A1662" i="1"/>
  <c r="G1606" i="1" l="1"/>
  <c r="L1606" i="1"/>
  <c r="O1606" i="1" s="1"/>
  <c r="P1606" i="1" s="1"/>
  <c r="X1606" i="1" s="1"/>
  <c r="B1606" i="1" s="1"/>
  <c r="D1607" i="1"/>
  <c r="F1607" i="1" s="1"/>
  <c r="M1609" i="1"/>
  <c r="N1609" i="1"/>
  <c r="J1609" i="1"/>
  <c r="K1609" i="1" s="1"/>
  <c r="I1610" i="1"/>
  <c r="E1608" i="1"/>
  <c r="U1608" i="1"/>
  <c r="W1608" i="1" s="1"/>
  <c r="T1693" i="1"/>
  <c r="C1662" i="1"/>
  <c r="AA1662" i="1"/>
  <c r="Y1661" i="1"/>
  <c r="R1661" i="1"/>
  <c r="S1661" i="1" s="1"/>
  <c r="H1662" i="1"/>
  <c r="A1663" i="1"/>
  <c r="Q1662" i="1"/>
  <c r="L1607" i="1" l="1"/>
  <c r="O1607" i="1" s="1"/>
  <c r="P1607" i="1" s="1"/>
  <c r="X1607" i="1" s="1"/>
  <c r="B1607" i="1" s="1"/>
  <c r="G1607" i="1"/>
  <c r="D1608" i="1"/>
  <c r="F1608" i="1" s="1"/>
  <c r="E1609" i="1"/>
  <c r="U1609" i="1"/>
  <c r="W1609" i="1" s="1"/>
  <c r="M1610" i="1"/>
  <c r="N1610" i="1"/>
  <c r="J1610" i="1"/>
  <c r="K1610" i="1" s="1"/>
  <c r="I1611" i="1"/>
  <c r="A1664" i="1"/>
  <c r="Q1663" i="1"/>
  <c r="H1663" i="1"/>
  <c r="R1662" i="1"/>
  <c r="S1662" i="1" s="1"/>
  <c r="AA1663" i="1"/>
  <c r="Y1662" i="1"/>
  <c r="C1663" i="1"/>
  <c r="T1694" i="1"/>
  <c r="L1608" i="1" l="1"/>
  <c r="O1608" i="1" s="1"/>
  <c r="P1608" i="1" s="1"/>
  <c r="X1608" i="1" s="1"/>
  <c r="B1608" i="1" s="1"/>
  <c r="G1608" i="1"/>
  <c r="E1610" i="1"/>
  <c r="U1610" i="1"/>
  <c r="W1610" i="1" s="1"/>
  <c r="D1609" i="1"/>
  <c r="F1609" i="1" s="1"/>
  <c r="M1611" i="1"/>
  <c r="I1612" i="1"/>
  <c r="N1611" i="1"/>
  <c r="J1611" i="1"/>
  <c r="K1611" i="1" s="1"/>
  <c r="T1695" i="1"/>
  <c r="Q1664" i="1"/>
  <c r="H1664" i="1"/>
  <c r="A1665" i="1"/>
  <c r="AA1664" i="1"/>
  <c r="C1664" i="1"/>
  <c r="Y1663" i="1"/>
  <c r="R1663" i="1"/>
  <c r="S1663" i="1" s="1"/>
  <c r="G1609" i="1" l="1"/>
  <c r="L1609" i="1"/>
  <c r="O1609" i="1" s="1"/>
  <c r="P1609" i="1" s="1"/>
  <c r="X1609" i="1" s="1"/>
  <c r="B1609" i="1" s="1"/>
  <c r="M1612" i="1"/>
  <c r="J1612" i="1"/>
  <c r="K1612" i="1" s="1"/>
  <c r="I1613" i="1"/>
  <c r="N1612" i="1"/>
  <c r="U1611" i="1"/>
  <c r="W1611" i="1" s="1"/>
  <c r="E1611" i="1"/>
  <c r="D1610" i="1"/>
  <c r="F1610" i="1" s="1"/>
  <c r="Y1664" i="1"/>
  <c r="R1664" i="1"/>
  <c r="S1664" i="1" s="1"/>
  <c r="AA1665" i="1"/>
  <c r="C1665" i="1"/>
  <c r="Q1665" i="1"/>
  <c r="H1665" i="1"/>
  <c r="A1666" i="1"/>
  <c r="T1696" i="1"/>
  <c r="G1610" i="1" l="1"/>
  <c r="D1611" i="1"/>
  <c r="F1611" i="1" s="1"/>
  <c r="M1613" i="1"/>
  <c r="J1613" i="1"/>
  <c r="K1613" i="1" s="1"/>
  <c r="I1614" i="1"/>
  <c r="N1613" i="1"/>
  <c r="E1612" i="1"/>
  <c r="U1612" i="1"/>
  <c r="W1612" i="1" s="1"/>
  <c r="L1610" i="1"/>
  <c r="O1610" i="1" s="1"/>
  <c r="P1610" i="1" s="1"/>
  <c r="X1610" i="1" s="1"/>
  <c r="B1610" i="1" s="1"/>
  <c r="A1667" i="1"/>
  <c r="Q1666" i="1"/>
  <c r="H1666" i="1"/>
  <c r="T1697" i="1"/>
  <c r="Y1665" i="1"/>
  <c r="C1666" i="1"/>
  <c r="R1665" i="1"/>
  <c r="S1665" i="1" s="1"/>
  <c r="AA1666" i="1"/>
  <c r="L1611" i="1" l="1"/>
  <c r="O1611" i="1" s="1"/>
  <c r="P1611" i="1" s="1"/>
  <c r="X1611" i="1" s="1"/>
  <c r="B1611" i="1" s="1"/>
  <c r="G1611" i="1"/>
  <c r="E1613" i="1"/>
  <c r="U1613" i="1"/>
  <c r="W1613" i="1" s="1"/>
  <c r="J1614" i="1"/>
  <c r="K1614" i="1" s="1"/>
  <c r="I1615" i="1"/>
  <c r="M1614" i="1"/>
  <c r="N1614" i="1"/>
  <c r="D1612" i="1"/>
  <c r="F1612" i="1" s="1"/>
  <c r="Q1667" i="1"/>
  <c r="A1668" i="1"/>
  <c r="H1667" i="1"/>
  <c r="T1698" i="1"/>
  <c r="Y1666" i="1"/>
  <c r="C1667" i="1"/>
  <c r="R1666" i="1"/>
  <c r="S1666" i="1" s="1"/>
  <c r="AA1667" i="1"/>
  <c r="M1615" i="1" l="1"/>
  <c r="G1612" i="1"/>
  <c r="J1615" i="1"/>
  <c r="K1615" i="1" s="1"/>
  <c r="I1616" i="1"/>
  <c r="N1615" i="1"/>
  <c r="E1614" i="1"/>
  <c r="U1614" i="1"/>
  <c r="W1614" i="1" s="1"/>
  <c r="L1612" i="1"/>
  <c r="O1612" i="1" s="1"/>
  <c r="P1612" i="1" s="1"/>
  <c r="D1613" i="1"/>
  <c r="F1613" i="1" s="1"/>
  <c r="Y1667" i="1"/>
  <c r="R1667" i="1"/>
  <c r="S1667" i="1" s="1"/>
  <c r="AA1668" i="1"/>
  <c r="C1668" i="1"/>
  <c r="T1699" i="1"/>
  <c r="H1668" i="1"/>
  <c r="A1669" i="1"/>
  <c r="Q1668" i="1"/>
  <c r="L1613" i="1" l="1"/>
  <c r="O1613" i="1" s="1"/>
  <c r="P1613" i="1" s="1"/>
  <c r="X1613" i="1" s="1"/>
  <c r="X1612" i="1"/>
  <c r="B1612" i="1" s="1"/>
  <c r="D1614" i="1"/>
  <c r="F1614" i="1" s="1"/>
  <c r="M1616" i="1"/>
  <c r="J1616" i="1"/>
  <c r="K1616" i="1" s="1"/>
  <c r="I1617" i="1"/>
  <c r="N1616" i="1"/>
  <c r="E1615" i="1"/>
  <c r="U1615" i="1"/>
  <c r="W1615" i="1" s="1"/>
  <c r="G1613" i="1"/>
  <c r="R1668" i="1"/>
  <c r="S1668" i="1" s="1"/>
  <c r="Y1668" i="1"/>
  <c r="AA1669" i="1"/>
  <c r="C1669" i="1"/>
  <c r="H1669" i="1"/>
  <c r="A1670" i="1"/>
  <c r="Q1669" i="1"/>
  <c r="T1700" i="1"/>
  <c r="G1614" i="1" l="1"/>
  <c r="B1613" i="1"/>
  <c r="E1616" i="1"/>
  <c r="U1616" i="1"/>
  <c r="W1616" i="1" s="1"/>
  <c r="L1614" i="1"/>
  <c r="O1614" i="1" s="1"/>
  <c r="P1614" i="1" s="1"/>
  <c r="X1614" i="1" s="1"/>
  <c r="B1614" i="1" s="1"/>
  <c r="D1615" i="1"/>
  <c r="F1615" i="1" s="1"/>
  <c r="M1617" i="1"/>
  <c r="J1617" i="1"/>
  <c r="K1617" i="1" s="1"/>
  <c r="N1617" i="1"/>
  <c r="I1618" i="1"/>
  <c r="T1701" i="1"/>
  <c r="A1671" i="1"/>
  <c r="Q1670" i="1"/>
  <c r="H1670" i="1"/>
  <c r="C1670" i="1"/>
  <c r="Y1669" i="1"/>
  <c r="AA1670" i="1"/>
  <c r="R1669" i="1"/>
  <c r="S1669" i="1" s="1"/>
  <c r="G1615" i="1" l="1"/>
  <c r="E1617" i="1"/>
  <c r="U1617" i="1"/>
  <c r="W1617" i="1" s="1"/>
  <c r="L1615" i="1"/>
  <c r="O1615" i="1" s="1"/>
  <c r="P1615" i="1" s="1"/>
  <c r="I1619" i="1"/>
  <c r="M1618" i="1"/>
  <c r="J1618" i="1"/>
  <c r="K1618" i="1" s="1"/>
  <c r="N1618" i="1"/>
  <c r="D1616" i="1"/>
  <c r="F1616" i="1" s="1"/>
  <c r="Q1671" i="1"/>
  <c r="A1672" i="1"/>
  <c r="H1671" i="1"/>
  <c r="T1702" i="1"/>
  <c r="R1670" i="1"/>
  <c r="S1670" i="1" s="1"/>
  <c r="AA1671" i="1"/>
  <c r="Y1670" i="1"/>
  <c r="C1671" i="1"/>
  <c r="M1619" i="1" l="1"/>
  <c r="U1618" i="1"/>
  <c r="W1618" i="1" s="1"/>
  <c r="E1618" i="1"/>
  <c r="J1619" i="1"/>
  <c r="K1619" i="1" s="1"/>
  <c r="N1619" i="1"/>
  <c r="I1620" i="1"/>
  <c r="X1615" i="1"/>
  <c r="B1615" i="1" s="1"/>
  <c r="L1616" i="1"/>
  <c r="O1616" i="1" s="1"/>
  <c r="P1616" i="1" s="1"/>
  <c r="X1616" i="1" s="1"/>
  <c r="B1616" i="1" s="1"/>
  <c r="G1616" i="1"/>
  <c r="D1617" i="1"/>
  <c r="F1617" i="1" s="1"/>
  <c r="T1703" i="1"/>
  <c r="H1672" i="1"/>
  <c r="Q1672" i="1"/>
  <c r="A1673" i="1"/>
  <c r="AA1672" i="1"/>
  <c r="Y1671" i="1"/>
  <c r="C1672" i="1"/>
  <c r="R1671" i="1"/>
  <c r="S1671" i="1" s="1"/>
  <c r="G1617" i="1" l="1"/>
  <c r="L1617" i="1"/>
  <c r="O1617" i="1" s="1"/>
  <c r="P1617" i="1" s="1"/>
  <c r="X1617" i="1" s="1"/>
  <c r="B1617" i="1" s="1"/>
  <c r="M1620" i="1"/>
  <c r="I1621" i="1"/>
  <c r="N1620" i="1"/>
  <c r="J1620" i="1"/>
  <c r="K1620" i="1" s="1"/>
  <c r="E1619" i="1"/>
  <c r="U1619" i="1"/>
  <c r="W1619" i="1" s="1"/>
  <c r="D1618" i="1"/>
  <c r="F1618" i="1" s="1"/>
  <c r="A1674" i="1"/>
  <c r="Q1673" i="1"/>
  <c r="H1673" i="1"/>
  <c r="Y1672" i="1"/>
  <c r="R1672" i="1"/>
  <c r="S1672" i="1" s="1"/>
  <c r="AA1673" i="1"/>
  <c r="C1673" i="1"/>
  <c r="T1704" i="1"/>
  <c r="G1618" i="1" l="1"/>
  <c r="D1619" i="1"/>
  <c r="F1619" i="1" s="1"/>
  <c r="E1620" i="1"/>
  <c r="U1620" i="1"/>
  <c r="W1620" i="1" s="1"/>
  <c r="M1621" i="1"/>
  <c r="N1621" i="1"/>
  <c r="J1621" i="1"/>
  <c r="K1621" i="1" s="1"/>
  <c r="I1622" i="1"/>
  <c r="L1618" i="1"/>
  <c r="O1618" i="1" s="1"/>
  <c r="P1618" i="1" s="1"/>
  <c r="Q1674" i="1"/>
  <c r="H1674" i="1"/>
  <c r="A1675" i="1"/>
  <c r="T1705" i="1"/>
  <c r="R1673" i="1"/>
  <c r="S1673" i="1" s="1"/>
  <c r="C1674" i="1"/>
  <c r="AA1674" i="1"/>
  <c r="Y1673" i="1"/>
  <c r="L1619" i="1" l="1"/>
  <c r="O1619" i="1" s="1"/>
  <c r="P1619" i="1" s="1"/>
  <c r="X1619" i="1" s="1"/>
  <c r="B1619" i="1" s="1"/>
  <c r="G1619" i="1"/>
  <c r="E1621" i="1"/>
  <c r="U1621" i="1"/>
  <c r="W1621" i="1" s="1"/>
  <c r="D1620" i="1"/>
  <c r="F1620" i="1" s="1"/>
  <c r="X1618" i="1"/>
  <c r="B1618" i="1" s="1"/>
  <c r="J1622" i="1"/>
  <c r="K1622" i="1" s="1"/>
  <c r="M1622" i="1"/>
  <c r="I1623" i="1"/>
  <c r="N1622" i="1"/>
  <c r="T1706" i="1"/>
  <c r="Q1675" i="1"/>
  <c r="H1675" i="1"/>
  <c r="A1676" i="1"/>
  <c r="R1674" i="1"/>
  <c r="S1674" i="1" s="1"/>
  <c r="AA1675" i="1"/>
  <c r="C1675" i="1"/>
  <c r="Y1674" i="1"/>
  <c r="G1620" i="1" l="1"/>
  <c r="L1620" i="1"/>
  <c r="O1620" i="1" s="1"/>
  <c r="P1620" i="1" s="1"/>
  <c r="X1620" i="1" s="1"/>
  <c r="B1620" i="1" s="1"/>
  <c r="E1622" i="1"/>
  <c r="U1622" i="1"/>
  <c r="W1622" i="1" s="1"/>
  <c r="I1624" i="1"/>
  <c r="J1623" i="1"/>
  <c r="K1623" i="1" s="1"/>
  <c r="D1621" i="1"/>
  <c r="F1621" i="1" s="1"/>
  <c r="T1707" i="1"/>
  <c r="H1676" i="1"/>
  <c r="A1677" i="1"/>
  <c r="Q1676" i="1"/>
  <c r="Y1675" i="1"/>
  <c r="AA1676" i="1"/>
  <c r="C1676" i="1"/>
  <c r="R1675" i="1"/>
  <c r="S1675" i="1" s="1"/>
  <c r="L1621" i="1" l="1"/>
  <c r="O1621" i="1" s="1"/>
  <c r="P1621" i="1" s="1"/>
  <c r="X1621" i="1" s="1"/>
  <c r="B1621" i="1" s="1"/>
  <c r="G1621" i="1"/>
  <c r="E1623" i="1"/>
  <c r="U1623" i="1"/>
  <c r="W1623" i="1" s="1"/>
  <c r="J1624" i="1"/>
  <c r="K1624" i="1" s="1"/>
  <c r="I1625" i="1"/>
  <c r="D1622" i="1"/>
  <c r="F1622" i="1" s="1"/>
  <c r="R1676" i="1"/>
  <c r="S1676" i="1" s="1"/>
  <c r="AA1677" i="1"/>
  <c r="Y1676" i="1"/>
  <c r="C1677" i="1"/>
  <c r="T1708" i="1"/>
  <c r="A1678" i="1"/>
  <c r="Q1677" i="1"/>
  <c r="H1677" i="1"/>
  <c r="L1622" i="1" l="1"/>
  <c r="O1622" i="1" s="1"/>
  <c r="P1622" i="1" s="1"/>
  <c r="X1622" i="1" s="1"/>
  <c r="B1622" i="1" s="1"/>
  <c r="G1622" i="1"/>
  <c r="J1625" i="1"/>
  <c r="K1625" i="1" s="1"/>
  <c r="I1626" i="1"/>
  <c r="E1624" i="1"/>
  <c r="U1624" i="1"/>
  <c r="W1624" i="1" s="1"/>
  <c r="D1623" i="1"/>
  <c r="F1623" i="1" s="1"/>
  <c r="Y1677" i="1"/>
  <c r="AA1678" i="1"/>
  <c r="R1677" i="1"/>
  <c r="S1677" i="1" s="1"/>
  <c r="C1678" i="1"/>
  <c r="T1709" i="1"/>
  <c r="Q1678" i="1"/>
  <c r="H1678" i="1"/>
  <c r="A1679" i="1"/>
  <c r="M1623" i="1" l="1"/>
  <c r="M1624" i="1" s="1"/>
  <c r="M1625" i="1" s="1"/>
  <c r="M1626" i="1" s="1"/>
  <c r="G1623" i="1"/>
  <c r="L1623" i="1"/>
  <c r="D1624" i="1"/>
  <c r="F1624" i="1" s="1"/>
  <c r="J1626" i="1"/>
  <c r="K1626" i="1" s="1"/>
  <c r="I1627" i="1"/>
  <c r="U1625" i="1"/>
  <c r="W1625" i="1" s="1"/>
  <c r="E1625" i="1"/>
  <c r="R1678" i="1"/>
  <c r="S1678" i="1" s="1"/>
  <c r="AA1679" i="1"/>
  <c r="Y1678" i="1"/>
  <c r="C1679" i="1"/>
  <c r="H1679" i="1"/>
  <c r="A1680" i="1"/>
  <c r="Q1679" i="1"/>
  <c r="T1710" i="1"/>
  <c r="N1623" i="1" l="1"/>
  <c r="N1624" i="1" s="1"/>
  <c r="N1625" i="1" s="1"/>
  <c r="N1626" i="1" s="1"/>
  <c r="N1627" i="1" s="1"/>
  <c r="L1624" i="1"/>
  <c r="J1627" i="1"/>
  <c r="K1627" i="1" s="1"/>
  <c r="I1628" i="1"/>
  <c r="E1626" i="1"/>
  <c r="U1626" i="1"/>
  <c r="W1626" i="1" s="1"/>
  <c r="G1624" i="1"/>
  <c r="D1625" i="1"/>
  <c r="F1625" i="1" s="1"/>
  <c r="M1627" i="1"/>
  <c r="A1681" i="1"/>
  <c r="Q1680" i="1"/>
  <c r="H1680" i="1"/>
  <c r="T1711" i="1"/>
  <c r="C1680" i="1"/>
  <c r="AA1680" i="1"/>
  <c r="Y1679" i="1"/>
  <c r="R1679" i="1"/>
  <c r="S1679" i="1" s="1"/>
  <c r="O1623" i="1" l="1"/>
  <c r="P1623" i="1" s="1"/>
  <c r="X1623" i="1" s="1"/>
  <c r="B1623" i="1" s="1"/>
  <c r="O1624" i="1"/>
  <c r="P1624" i="1" s="1"/>
  <c r="X1624" i="1" s="1"/>
  <c r="B1624" i="1" s="1"/>
  <c r="D1626" i="1"/>
  <c r="F1626" i="1" s="1"/>
  <c r="G1625" i="1"/>
  <c r="L1625" i="1"/>
  <c r="O1625" i="1" s="1"/>
  <c r="P1625" i="1" s="1"/>
  <c r="X1625" i="1" s="1"/>
  <c r="B1625" i="1" s="1"/>
  <c r="M1628" i="1"/>
  <c r="J1628" i="1"/>
  <c r="K1628" i="1" s="1"/>
  <c r="I1629" i="1"/>
  <c r="N1628" i="1"/>
  <c r="E1627" i="1"/>
  <c r="U1627" i="1"/>
  <c r="W1627" i="1" s="1"/>
  <c r="Q1681" i="1"/>
  <c r="A1682" i="1"/>
  <c r="H1681" i="1"/>
  <c r="T1712" i="1"/>
  <c r="Y1680" i="1"/>
  <c r="AA1681" i="1"/>
  <c r="R1680" i="1"/>
  <c r="S1680" i="1" s="1"/>
  <c r="C1681" i="1"/>
  <c r="L1626" i="1" l="1"/>
  <c r="O1626" i="1" s="1"/>
  <c r="P1626" i="1" s="1"/>
  <c r="X1626" i="1" s="1"/>
  <c r="B1626" i="1" s="1"/>
  <c r="G1626" i="1"/>
  <c r="D1627" i="1"/>
  <c r="F1627" i="1" s="1"/>
  <c r="M1629" i="1"/>
  <c r="J1629" i="1"/>
  <c r="K1629" i="1" s="1"/>
  <c r="N1629" i="1"/>
  <c r="I1630" i="1"/>
  <c r="E1628" i="1"/>
  <c r="U1628" i="1"/>
  <c r="W1628" i="1" s="1"/>
  <c r="T1713" i="1"/>
  <c r="Y1681" i="1"/>
  <c r="AA1682" i="1"/>
  <c r="R1681" i="1"/>
  <c r="S1681" i="1" s="1"/>
  <c r="C1682" i="1"/>
  <c r="H1682" i="1"/>
  <c r="Q1682" i="1"/>
  <c r="A1683" i="1"/>
  <c r="G1627" i="1" l="1"/>
  <c r="L1627" i="1"/>
  <c r="O1627" i="1" s="1"/>
  <c r="P1627" i="1" s="1"/>
  <c r="X1627" i="1" s="1"/>
  <c r="B1627" i="1" s="1"/>
  <c r="D1628" i="1"/>
  <c r="F1628" i="1" s="1"/>
  <c r="E1629" i="1"/>
  <c r="U1629" i="1"/>
  <c r="W1629" i="1" s="1"/>
  <c r="J1630" i="1"/>
  <c r="K1630" i="1" s="1"/>
  <c r="M1630" i="1"/>
  <c r="I1631" i="1"/>
  <c r="N1630" i="1"/>
  <c r="Q1683" i="1"/>
  <c r="A1684" i="1"/>
  <c r="H1683" i="1"/>
  <c r="T1714" i="1"/>
  <c r="Y1682" i="1"/>
  <c r="R1682" i="1"/>
  <c r="S1682" i="1" s="1"/>
  <c r="AA1683" i="1"/>
  <c r="C1683" i="1"/>
  <c r="G1628" i="1" l="1"/>
  <c r="L1628" i="1"/>
  <c r="O1628" i="1" s="1"/>
  <c r="P1628" i="1" s="1"/>
  <c r="X1628" i="1" s="1"/>
  <c r="B1628" i="1" s="1"/>
  <c r="J1631" i="1"/>
  <c r="K1631" i="1" s="1"/>
  <c r="N1631" i="1"/>
  <c r="I1632" i="1"/>
  <c r="E1630" i="1"/>
  <c r="U1630" i="1"/>
  <c r="W1630" i="1" s="1"/>
  <c r="M1631" i="1"/>
  <c r="D1629" i="1"/>
  <c r="F1629" i="1" s="1"/>
  <c r="Y1683" i="1"/>
  <c r="C1684" i="1"/>
  <c r="R1683" i="1"/>
  <c r="S1683" i="1" s="1"/>
  <c r="AA1684" i="1"/>
  <c r="A1685" i="1"/>
  <c r="Q1684" i="1"/>
  <c r="H1684" i="1"/>
  <c r="T1715" i="1"/>
  <c r="L1629" i="1" l="1"/>
  <c r="O1629" i="1" s="1"/>
  <c r="P1629" i="1" s="1"/>
  <c r="X1629" i="1" s="1"/>
  <c r="B1629" i="1" s="1"/>
  <c r="G1629" i="1"/>
  <c r="D1630" i="1"/>
  <c r="F1630" i="1" s="1"/>
  <c r="M1632" i="1"/>
  <c r="J1632" i="1"/>
  <c r="K1632" i="1" s="1"/>
  <c r="I1633" i="1"/>
  <c r="N1632" i="1"/>
  <c r="U1631" i="1"/>
  <c r="W1631" i="1" s="1"/>
  <c r="E1631" i="1"/>
  <c r="T1716" i="1"/>
  <c r="R1684" i="1"/>
  <c r="S1684" i="1" s="1"/>
  <c r="AA1685" i="1"/>
  <c r="C1685" i="1"/>
  <c r="Y1684" i="1"/>
  <c r="Q1685" i="1"/>
  <c r="H1685" i="1"/>
  <c r="A1686" i="1"/>
  <c r="G1630" i="1" l="1"/>
  <c r="L1630" i="1"/>
  <c r="O1630" i="1" s="1"/>
  <c r="P1630" i="1" s="1"/>
  <c r="X1630" i="1" s="1"/>
  <c r="B1630" i="1" s="1"/>
  <c r="E1632" i="1"/>
  <c r="U1632" i="1"/>
  <c r="W1632" i="1" s="1"/>
  <c r="N1633" i="1"/>
  <c r="J1633" i="1"/>
  <c r="K1633" i="1" s="1"/>
  <c r="I1634" i="1"/>
  <c r="M1633" i="1"/>
  <c r="D1631" i="1"/>
  <c r="F1631" i="1" s="1"/>
  <c r="Q1686" i="1"/>
  <c r="H1686" i="1"/>
  <c r="A1687" i="1"/>
  <c r="Y1685" i="1"/>
  <c r="C1686" i="1"/>
  <c r="R1685" i="1"/>
  <c r="S1685" i="1" s="1"/>
  <c r="AA1686" i="1"/>
  <c r="T1717" i="1"/>
  <c r="M1634" i="1" l="1"/>
  <c r="L1631" i="1"/>
  <c r="O1631" i="1" s="1"/>
  <c r="P1631" i="1" s="1"/>
  <c r="X1631" i="1" s="1"/>
  <c r="B1631" i="1" s="1"/>
  <c r="J1634" i="1"/>
  <c r="K1634" i="1" s="1"/>
  <c r="I1635" i="1"/>
  <c r="N1634" i="1"/>
  <c r="E1633" i="1"/>
  <c r="U1633" i="1"/>
  <c r="W1633" i="1" s="1"/>
  <c r="G1631" i="1"/>
  <c r="D1632" i="1"/>
  <c r="F1632" i="1" s="1"/>
  <c r="T1718" i="1"/>
  <c r="H1687" i="1"/>
  <c r="Q1687" i="1"/>
  <c r="A1688" i="1"/>
  <c r="R1686" i="1"/>
  <c r="S1686" i="1" s="1"/>
  <c r="C1687" i="1"/>
  <c r="Y1686" i="1"/>
  <c r="AA1687" i="1"/>
  <c r="G1632" i="1" l="1"/>
  <c r="D1633" i="1"/>
  <c r="F1633" i="1" s="1"/>
  <c r="L1632" i="1"/>
  <c r="O1632" i="1" s="1"/>
  <c r="P1632" i="1" s="1"/>
  <c r="X1632" i="1" s="1"/>
  <c r="B1632" i="1" s="1"/>
  <c r="M1635" i="1"/>
  <c r="J1635" i="1"/>
  <c r="K1635" i="1" s="1"/>
  <c r="I1636" i="1"/>
  <c r="N1635" i="1"/>
  <c r="E1634" i="1"/>
  <c r="U1634" i="1"/>
  <c r="W1634" i="1" s="1"/>
  <c r="AA1688" i="1"/>
  <c r="C1688" i="1"/>
  <c r="Y1687" i="1"/>
  <c r="R1687" i="1"/>
  <c r="S1687" i="1" s="1"/>
  <c r="Q1688" i="1"/>
  <c r="A1689" i="1"/>
  <c r="H1688" i="1"/>
  <c r="T1719" i="1"/>
  <c r="G1633" i="1" l="1"/>
  <c r="L1633" i="1"/>
  <c r="O1633" i="1" s="1"/>
  <c r="P1633" i="1" s="1"/>
  <c r="X1633" i="1" s="1"/>
  <c r="B1633" i="1" s="1"/>
  <c r="I1637" i="1"/>
  <c r="M1636" i="1"/>
  <c r="J1636" i="1"/>
  <c r="K1636" i="1" s="1"/>
  <c r="N1636" i="1"/>
  <c r="U1635" i="1"/>
  <c r="W1635" i="1" s="1"/>
  <c r="E1635" i="1"/>
  <c r="D1634" i="1"/>
  <c r="F1634" i="1" s="1"/>
  <c r="Q1689" i="1"/>
  <c r="H1689" i="1"/>
  <c r="A1690" i="1"/>
  <c r="Y1688" i="1"/>
  <c r="R1688" i="1"/>
  <c r="S1688" i="1" s="1"/>
  <c r="AA1689" i="1"/>
  <c r="C1689" i="1"/>
  <c r="T1720" i="1"/>
  <c r="M1637" i="1" l="1"/>
  <c r="L1634" i="1"/>
  <c r="O1634" i="1" s="1"/>
  <c r="P1634" i="1" s="1"/>
  <c r="X1634" i="1" s="1"/>
  <c r="B1634" i="1" s="1"/>
  <c r="D1635" i="1"/>
  <c r="F1635" i="1" s="1"/>
  <c r="U1636" i="1"/>
  <c r="W1636" i="1" s="1"/>
  <c r="E1636" i="1"/>
  <c r="G1634" i="1"/>
  <c r="I1638" i="1"/>
  <c r="J1637" i="1"/>
  <c r="K1637" i="1" s="1"/>
  <c r="N1637" i="1"/>
  <c r="H1690" i="1"/>
  <c r="A1691" i="1"/>
  <c r="Q1690" i="1"/>
  <c r="T1721" i="1"/>
  <c r="Y1689" i="1"/>
  <c r="C1690" i="1"/>
  <c r="R1689" i="1"/>
  <c r="S1689" i="1" s="1"/>
  <c r="AA1690" i="1"/>
  <c r="L1635" i="1" l="1"/>
  <c r="O1635" i="1" s="1"/>
  <c r="P1635" i="1" s="1"/>
  <c r="X1635" i="1" s="1"/>
  <c r="B1635" i="1" s="1"/>
  <c r="G1635" i="1"/>
  <c r="M1638" i="1"/>
  <c r="J1638" i="1"/>
  <c r="K1638" i="1" s="1"/>
  <c r="I1639" i="1"/>
  <c r="N1638" i="1"/>
  <c r="D1636" i="1"/>
  <c r="F1636" i="1" s="1"/>
  <c r="E1637" i="1"/>
  <c r="U1637" i="1"/>
  <c r="W1637" i="1" s="1"/>
  <c r="T1722" i="1"/>
  <c r="A1692" i="1"/>
  <c r="Q1691" i="1"/>
  <c r="H1691" i="1"/>
  <c r="Y1690" i="1"/>
  <c r="R1690" i="1"/>
  <c r="S1690" i="1" s="1"/>
  <c r="AA1691" i="1"/>
  <c r="C1691" i="1"/>
  <c r="L1636" i="1" l="1"/>
  <c r="O1636" i="1" s="1"/>
  <c r="P1636" i="1" s="1"/>
  <c r="X1636" i="1" s="1"/>
  <c r="B1636" i="1" s="1"/>
  <c r="M1639" i="1"/>
  <c r="J1639" i="1"/>
  <c r="K1639" i="1" s="1"/>
  <c r="I1640" i="1"/>
  <c r="N1639" i="1"/>
  <c r="E1638" i="1"/>
  <c r="U1638" i="1"/>
  <c r="W1638" i="1" s="1"/>
  <c r="D1637" i="1"/>
  <c r="F1637" i="1" s="1"/>
  <c r="G1636" i="1"/>
  <c r="Y1691" i="1"/>
  <c r="C1692" i="1"/>
  <c r="R1691" i="1"/>
  <c r="S1691" i="1" s="1"/>
  <c r="AA1692" i="1"/>
  <c r="H1692" i="1"/>
  <c r="Q1692" i="1"/>
  <c r="A1693" i="1"/>
  <c r="T1723" i="1"/>
  <c r="D1638" i="1" l="1"/>
  <c r="F1638" i="1" s="1"/>
  <c r="M1640" i="1"/>
  <c r="N1640" i="1"/>
  <c r="I1641" i="1"/>
  <c r="J1640" i="1"/>
  <c r="K1640" i="1" s="1"/>
  <c r="E1639" i="1"/>
  <c r="U1639" i="1"/>
  <c r="W1639" i="1" s="1"/>
  <c r="G1637" i="1"/>
  <c r="L1637" i="1"/>
  <c r="O1637" i="1" s="1"/>
  <c r="P1637" i="1" s="1"/>
  <c r="X1637" i="1" s="1"/>
  <c r="B1637" i="1" s="1"/>
  <c r="H1693" i="1"/>
  <c r="A1694" i="1"/>
  <c r="Q1693" i="1"/>
  <c r="R1692" i="1"/>
  <c r="S1692" i="1" s="1"/>
  <c r="C1693" i="1"/>
  <c r="Y1692" i="1"/>
  <c r="AA1693" i="1"/>
  <c r="T1724" i="1"/>
  <c r="G1638" i="1" l="1"/>
  <c r="L1638" i="1"/>
  <c r="O1638" i="1" s="1"/>
  <c r="P1638" i="1" s="1"/>
  <c r="X1638" i="1" s="1"/>
  <c r="B1638" i="1" s="1"/>
  <c r="D1639" i="1"/>
  <c r="F1639" i="1" s="1"/>
  <c r="E1640" i="1"/>
  <c r="U1640" i="1"/>
  <c r="W1640" i="1" s="1"/>
  <c r="N1641" i="1"/>
  <c r="M1641" i="1"/>
  <c r="J1641" i="1"/>
  <c r="K1641" i="1" s="1"/>
  <c r="I1642" i="1"/>
  <c r="C1694" i="1"/>
  <c r="AA1694" i="1"/>
  <c r="Y1693" i="1"/>
  <c r="R1693" i="1"/>
  <c r="S1693" i="1" s="1"/>
  <c r="T1725" i="1"/>
  <c r="A1695" i="1"/>
  <c r="Q1694" i="1"/>
  <c r="H1694" i="1"/>
  <c r="M1642" i="1" l="1"/>
  <c r="L1639" i="1"/>
  <c r="O1639" i="1" s="1"/>
  <c r="P1639" i="1" s="1"/>
  <c r="X1639" i="1" s="1"/>
  <c r="B1639" i="1" s="1"/>
  <c r="E1641" i="1"/>
  <c r="U1641" i="1"/>
  <c r="W1641" i="1" s="1"/>
  <c r="D1640" i="1"/>
  <c r="F1640" i="1" s="1"/>
  <c r="G1639" i="1"/>
  <c r="J1642" i="1"/>
  <c r="K1642" i="1" s="1"/>
  <c r="N1642" i="1"/>
  <c r="I1643" i="1"/>
  <c r="T1726" i="1"/>
  <c r="Q1695" i="1"/>
  <c r="A1696" i="1"/>
  <c r="H1695" i="1"/>
  <c r="R1694" i="1"/>
  <c r="S1694" i="1" s="1"/>
  <c r="AA1695" i="1"/>
  <c r="Y1694" i="1"/>
  <c r="C1695" i="1"/>
  <c r="L1640" i="1" l="1"/>
  <c r="O1640" i="1" s="1"/>
  <c r="P1640" i="1" s="1"/>
  <c r="X1640" i="1" s="1"/>
  <c r="B1640" i="1" s="1"/>
  <c r="G1640" i="1"/>
  <c r="E1642" i="1"/>
  <c r="U1642" i="1"/>
  <c r="W1642" i="1" s="1"/>
  <c r="M1643" i="1"/>
  <c r="J1643" i="1"/>
  <c r="K1643" i="1" s="1"/>
  <c r="N1643" i="1"/>
  <c r="I1644" i="1"/>
  <c r="D1641" i="1"/>
  <c r="F1641" i="1" s="1"/>
  <c r="T1727" i="1"/>
  <c r="Y1695" i="1"/>
  <c r="AA1696" i="1"/>
  <c r="R1695" i="1"/>
  <c r="S1695" i="1" s="1"/>
  <c r="C1696" i="1"/>
  <c r="Q1696" i="1"/>
  <c r="H1696" i="1"/>
  <c r="A1697" i="1"/>
  <c r="G1641" i="1" l="1"/>
  <c r="E1643" i="1"/>
  <c r="U1643" i="1"/>
  <c r="W1643" i="1" s="1"/>
  <c r="J1644" i="1"/>
  <c r="K1644" i="1" s="1"/>
  <c r="I1645" i="1"/>
  <c r="N1644" i="1"/>
  <c r="M1644" i="1"/>
  <c r="L1641" i="1"/>
  <c r="O1641" i="1" s="1"/>
  <c r="P1641" i="1" s="1"/>
  <c r="D1642" i="1"/>
  <c r="F1642" i="1" s="1"/>
  <c r="Q1697" i="1"/>
  <c r="H1697" i="1"/>
  <c r="A1698" i="1"/>
  <c r="T1728" i="1"/>
  <c r="Y1696" i="1"/>
  <c r="R1696" i="1"/>
  <c r="S1696" i="1" s="1"/>
  <c r="AA1697" i="1"/>
  <c r="C1697" i="1"/>
  <c r="I1646" i="1" l="1"/>
  <c r="J1645" i="1"/>
  <c r="K1645" i="1" s="1"/>
  <c r="N1645" i="1"/>
  <c r="M1645" i="1"/>
  <c r="E1644" i="1"/>
  <c r="U1644" i="1"/>
  <c r="W1644" i="1" s="1"/>
  <c r="X1641" i="1"/>
  <c r="B1641" i="1" s="1"/>
  <c r="L1642" i="1"/>
  <c r="O1642" i="1" s="1"/>
  <c r="P1642" i="1" s="1"/>
  <c r="X1642" i="1" s="1"/>
  <c r="B1642" i="1" s="1"/>
  <c r="G1642" i="1"/>
  <c r="D1643" i="1"/>
  <c r="F1643" i="1" s="1"/>
  <c r="T1729" i="1"/>
  <c r="H1698" i="1"/>
  <c r="A1699" i="1"/>
  <c r="Q1698" i="1"/>
  <c r="Y1697" i="1"/>
  <c r="C1698" i="1"/>
  <c r="AA1698" i="1"/>
  <c r="R1697" i="1"/>
  <c r="S1697" i="1" s="1"/>
  <c r="M1646" i="1" l="1"/>
  <c r="L1643" i="1"/>
  <c r="O1643" i="1" s="1"/>
  <c r="P1643" i="1" s="1"/>
  <c r="X1643" i="1" s="1"/>
  <c r="B1643" i="1" s="1"/>
  <c r="G1643" i="1"/>
  <c r="D1644" i="1"/>
  <c r="F1644" i="1" s="1"/>
  <c r="E1645" i="1"/>
  <c r="U1645" i="1"/>
  <c r="W1645" i="1" s="1"/>
  <c r="J1646" i="1"/>
  <c r="K1646" i="1" s="1"/>
  <c r="I1647" i="1"/>
  <c r="N1646" i="1"/>
  <c r="Y1698" i="1"/>
  <c r="AA1699" i="1"/>
  <c r="R1698" i="1"/>
  <c r="S1698" i="1" s="1"/>
  <c r="C1699" i="1"/>
  <c r="A1700" i="1"/>
  <c r="Q1699" i="1"/>
  <c r="H1699" i="1"/>
  <c r="T1730" i="1"/>
  <c r="M1647" i="1" l="1"/>
  <c r="I1648" i="1"/>
  <c r="J1647" i="1"/>
  <c r="K1647" i="1" s="1"/>
  <c r="N1647" i="1"/>
  <c r="D1645" i="1"/>
  <c r="F1645" i="1" s="1"/>
  <c r="E1646" i="1"/>
  <c r="U1646" i="1"/>
  <c r="W1646" i="1" s="1"/>
  <c r="G1644" i="1"/>
  <c r="L1644" i="1"/>
  <c r="O1644" i="1" s="1"/>
  <c r="P1644" i="1" s="1"/>
  <c r="T1731" i="1"/>
  <c r="H1700" i="1"/>
  <c r="Q1700" i="1"/>
  <c r="A1701" i="1"/>
  <c r="Y1699" i="1"/>
  <c r="AA1700" i="1"/>
  <c r="C1700" i="1"/>
  <c r="R1699" i="1"/>
  <c r="S1699" i="1" s="1"/>
  <c r="L1645" i="1" l="1"/>
  <c r="O1645" i="1" s="1"/>
  <c r="P1645" i="1" s="1"/>
  <c r="X1645" i="1" s="1"/>
  <c r="G1645" i="1"/>
  <c r="D1646" i="1"/>
  <c r="F1646" i="1" s="1"/>
  <c r="E1647" i="1"/>
  <c r="U1647" i="1"/>
  <c r="W1647" i="1" s="1"/>
  <c r="X1644" i="1"/>
  <c r="B1644" i="1" s="1"/>
  <c r="M1648" i="1"/>
  <c r="J1648" i="1"/>
  <c r="K1648" i="1" s="1"/>
  <c r="I1649" i="1"/>
  <c r="N1648" i="1"/>
  <c r="A1702" i="1"/>
  <c r="Q1701" i="1"/>
  <c r="H1701" i="1"/>
  <c r="R1700" i="1"/>
  <c r="S1700" i="1" s="1"/>
  <c r="AA1701" i="1"/>
  <c r="Y1700" i="1"/>
  <c r="C1701" i="1"/>
  <c r="T1732" i="1"/>
  <c r="L1646" i="1" l="1"/>
  <c r="O1646" i="1" s="1"/>
  <c r="P1646" i="1" s="1"/>
  <c r="X1646" i="1" s="1"/>
  <c r="B1646" i="1" s="1"/>
  <c r="B1645" i="1"/>
  <c r="G1646" i="1"/>
  <c r="D1647" i="1"/>
  <c r="F1647" i="1" s="1"/>
  <c r="E1648" i="1"/>
  <c r="U1648" i="1"/>
  <c r="W1648" i="1" s="1"/>
  <c r="N1649" i="1"/>
  <c r="I1650" i="1"/>
  <c r="J1649" i="1"/>
  <c r="K1649" i="1" s="1"/>
  <c r="M1649" i="1"/>
  <c r="C1702" i="1"/>
  <c r="Y1701" i="1"/>
  <c r="AA1702" i="1"/>
  <c r="R1701" i="1"/>
  <c r="S1701" i="1" s="1"/>
  <c r="T1733" i="1"/>
  <c r="H1702" i="1"/>
  <c r="Q1702" i="1"/>
  <c r="A1703" i="1"/>
  <c r="L1647" i="1" l="1"/>
  <c r="O1647" i="1" s="1"/>
  <c r="P1647" i="1" s="1"/>
  <c r="X1647" i="1" s="1"/>
  <c r="B1647" i="1" s="1"/>
  <c r="G1647" i="1"/>
  <c r="E1649" i="1"/>
  <c r="U1649" i="1"/>
  <c r="W1649" i="1" s="1"/>
  <c r="D1648" i="1"/>
  <c r="F1648" i="1" s="1"/>
  <c r="J1650" i="1"/>
  <c r="K1650" i="1" s="1"/>
  <c r="M1650" i="1"/>
  <c r="I1651" i="1"/>
  <c r="N1650" i="1"/>
  <c r="A1704" i="1"/>
  <c r="Q1703" i="1"/>
  <c r="H1703" i="1"/>
  <c r="T1734" i="1"/>
  <c r="R1702" i="1"/>
  <c r="S1702" i="1" s="1"/>
  <c r="AA1703" i="1"/>
  <c r="C1703" i="1"/>
  <c r="Y1702" i="1"/>
  <c r="G1648" i="1" l="1"/>
  <c r="L1648" i="1"/>
  <c r="O1648" i="1" s="1"/>
  <c r="P1648" i="1" s="1"/>
  <c r="X1648" i="1" s="1"/>
  <c r="B1648" i="1" s="1"/>
  <c r="E1650" i="1"/>
  <c r="U1650" i="1"/>
  <c r="W1650" i="1" s="1"/>
  <c r="N1651" i="1"/>
  <c r="I1652" i="1"/>
  <c r="J1651" i="1"/>
  <c r="K1651" i="1" s="1"/>
  <c r="M1651" i="1"/>
  <c r="D1649" i="1"/>
  <c r="F1649" i="1" s="1"/>
  <c r="C1704" i="1"/>
  <c r="Y1703" i="1"/>
  <c r="R1703" i="1"/>
  <c r="S1703" i="1" s="1"/>
  <c r="AA1704" i="1"/>
  <c r="T1735" i="1"/>
  <c r="Q1704" i="1"/>
  <c r="H1704" i="1"/>
  <c r="A1705" i="1"/>
  <c r="L1649" i="1" l="1"/>
  <c r="O1649" i="1" s="1"/>
  <c r="P1649" i="1" s="1"/>
  <c r="E1651" i="1"/>
  <c r="U1651" i="1"/>
  <c r="W1651" i="1" s="1"/>
  <c r="M1652" i="1"/>
  <c r="J1652" i="1"/>
  <c r="K1652" i="1" s="1"/>
  <c r="I1653" i="1"/>
  <c r="N1652" i="1"/>
  <c r="G1649" i="1"/>
  <c r="D1650" i="1"/>
  <c r="F1650" i="1" s="1"/>
  <c r="Y1704" i="1"/>
  <c r="AA1705" i="1"/>
  <c r="R1704" i="1"/>
  <c r="S1704" i="1" s="1"/>
  <c r="C1705" i="1"/>
  <c r="T1736" i="1"/>
  <c r="H1705" i="1"/>
  <c r="Q1705" i="1"/>
  <c r="A1706" i="1"/>
  <c r="L1650" i="1" l="1"/>
  <c r="O1650" i="1" s="1"/>
  <c r="P1650" i="1" s="1"/>
  <c r="X1650" i="1" s="1"/>
  <c r="B1650" i="1" s="1"/>
  <c r="G1650" i="1"/>
  <c r="M1653" i="1"/>
  <c r="I1654" i="1"/>
  <c r="N1653" i="1"/>
  <c r="J1653" i="1"/>
  <c r="K1653" i="1" s="1"/>
  <c r="E1652" i="1"/>
  <c r="U1652" i="1"/>
  <c r="W1652" i="1" s="1"/>
  <c r="D1651" i="1"/>
  <c r="F1651" i="1" s="1"/>
  <c r="X1649" i="1"/>
  <c r="B1649" i="1" s="1"/>
  <c r="Q1706" i="1"/>
  <c r="H1706" i="1"/>
  <c r="A1707" i="1"/>
  <c r="Y1705" i="1"/>
  <c r="C1706" i="1"/>
  <c r="R1705" i="1"/>
  <c r="S1705" i="1" s="1"/>
  <c r="AA1706" i="1"/>
  <c r="T1737" i="1"/>
  <c r="D1652" i="1" l="1"/>
  <c r="F1652" i="1" s="1"/>
  <c r="U1653" i="1"/>
  <c r="W1653" i="1" s="1"/>
  <c r="E1653" i="1"/>
  <c r="G1651" i="1"/>
  <c r="I1655" i="1"/>
  <c r="N1654" i="1"/>
  <c r="J1654" i="1"/>
  <c r="K1654" i="1" s="1"/>
  <c r="M1654" i="1"/>
  <c r="L1651" i="1"/>
  <c r="O1651" i="1" s="1"/>
  <c r="P1651" i="1" s="1"/>
  <c r="X1651" i="1" s="1"/>
  <c r="B1651" i="1" s="1"/>
  <c r="T1738" i="1"/>
  <c r="Q1707" i="1"/>
  <c r="H1707" i="1"/>
  <c r="A1708" i="1"/>
  <c r="Y1706" i="1"/>
  <c r="AA1707" i="1"/>
  <c r="R1706" i="1"/>
  <c r="S1706" i="1" s="1"/>
  <c r="C1707" i="1"/>
  <c r="L1652" i="1" l="1"/>
  <c r="O1652" i="1" s="1"/>
  <c r="P1652" i="1" s="1"/>
  <c r="X1652" i="1" s="1"/>
  <c r="B1652" i="1" s="1"/>
  <c r="G1652" i="1"/>
  <c r="J1655" i="1"/>
  <c r="K1655" i="1" s="1"/>
  <c r="I1656" i="1"/>
  <c r="N1655" i="1"/>
  <c r="D1653" i="1"/>
  <c r="F1653" i="1" s="1"/>
  <c r="M1655" i="1"/>
  <c r="U1654" i="1"/>
  <c r="W1654" i="1" s="1"/>
  <c r="E1654" i="1"/>
  <c r="T1739" i="1"/>
  <c r="R1707" i="1"/>
  <c r="S1707" i="1" s="1"/>
  <c r="Y1707" i="1"/>
  <c r="AA1708" i="1"/>
  <c r="C1708" i="1"/>
  <c r="A1709" i="1"/>
  <c r="H1708" i="1"/>
  <c r="Q1708" i="1"/>
  <c r="L1653" i="1" l="1"/>
  <c r="O1653" i="1" s="1"/>
  <c r="P1653" i="1" s="1"/>
  <c r="X1653" i="1" s="1"/>
  <c r="B1653" i="1" s="1"/>
  <c r="D1654" i="1"/>
  <c r="F1654" i="1" s="1"/>
  <c r="G1653" i="1"/>
  <c r="M1656" i="1"/>
  <c r="I1657" i="1"/>
  <c r="N1656" i="1"/>
  <c r="J1656" i="1"/>
  <c r="K1656" i="1" s="1"/>
  <c r="U1655" i="1"/>
  <c r="W1655" i="1" s="1"/>
  <c r="E1655" i="1"/>
  <c r="T1740" i="1"/>
  <c r="A1710" i="1"/>
  <c r="Q1709" i="1"/>
  <c r="H1709" i="1"/>
  <c r="C1709" i="1"/>
  <c r="Y1708" i="1"/>
  <c r="R1708" i="1"/>
  <c r="S1708" i="1" s="1"/>
  <c r="AA1709" i="1"/>
  <c r="L1654" i="1" l="1"/>
  <c r="O1654" i="1" s="1"/>
  <c r="P1654" i="1" s="1"/>
  <c r="X1654" i="1" s="1"/>
  <c r="B1654" i="1" s="1"/>
  <c r="G1654" i="1"/>
  <c r="U1656" i="1"/>
  <c r="W1656" i="1" s="1"/>
  <c r="E1656" i="1"/>
  <c r="J1657" i="1"/>
  <c r="K1657" i="1" s="1"/>
  <c r="I1658" i="1"/>
  <c r="D1655" i="1"/>
  <c r="F1655" i="1" s="1"/>
  <c r="H1710" i="1"/>
  <c r="Q1710" i="1"/>
  <c r="A1711" i="1"/>
  <c r="T1741" i="1"/>
  <c r="AA1710" i="1"/>
  <c r="C1710" i="1"/>
  <c r="Y1709" i="1"/>
  <c r="R1709" i="1"/>
  <c r="S1709" i="1" s="1"/>
  <c r="L1655" i="1" l="1"/>
  <c r="O1655" i="1" s="1"/>
  <c r="P1655" i="1" s="1"/>
  <c r="X1655" i="1" s="1"/>
  <c r="B1655" i="1" s="1"/>
  <c r="G1655" i="1"/>
  <c r="J1658" i="1"/>
  <c r="K1658" i="1" s="1"/>
  <c r="I1659" i="1"/>
  <c r="E1657" i="1"/>
  <c r="U1657" i="1"/>
  <c r="W1657" i="1" s="1"/>
  <c r="D1656" i="1"/>
  <c r="F1656" i="1" s="1"/>
  <c r="H1711" i="1"/>
  <c r="A1712" i="1"/>
  <c r="Q1711" i="1"/>
  <c r="R1710" i="1"/>
  <c r="S1710" i="1" s="1"/>
  <c r="AA1711" i="1"/>
  <c r="C1711" i="1"/>
  <c r="Y1710" i="1"/>
  <c r="T1742" i="1"/>
  <c r="G1656" i="1" l="1"/>
  <c r="L1656" i="1"/>
  <c r="O1656" i="1" s="1"/>
  <c r="P1656" i="1" s="1"/>
  <c r="D1657" i="1"/>
  <c r="F1657" i="1" s="1"/>
  <c r="J1659" i="1"/>
  <c r="K1659" i="1" s="1"/>
  <c r="I1660" i="1"/>
  <c r="E1658" i="1"/>
  <c r="U1658" i="1"/>
  <c r="W1658" i="1" s="1"/>
  <c r="Q1712" i="1"/>
  <c r="H1712" i="1"/>
  <c r="A1713" i="1"/>
  <c r="T1743" i="1"/>
  <c r="Y1711" i="1"/>
  <c r="R1711" i="1"/>
  <c r="S1711" i="1" s="1"/>
  <c r="C1712" i="1"/>
  <c r="AA1712" i="1"/>
  <c r="L1657" i="1" l="1"/>
  <c r="M1657" i="1"/>
  <c r="M1658" i="1" s="1"/>
  <c r="M1659" i="1" s="1"/>
  <c r="M1660" i="1" s="1"/>
  <c r="G1657" i="1"/>
  <c r="D1658" i="1"/>
  <c r="F1658" i="1" s="1"/>
  <c r="E1659" i="1"/>
  <c r="U1659" i="1"/>
  <c r="W1659" i="1" s="1"/>
  <c r="I1661" i="1"/>
  <c r="J1660" i="1"/>
  <c r="K1660" i="1" s="1"/>
  <c r="X1656" i="1"/>
  <c r="B1656" i="1" s="1"/>
  <c r="R1712" i="1"/>
  <c r="S1712" i="1" s="1"/>
  <c r="C1713" i="1"/>
  <c r="Y1712" i="1"/>
  <c r="AA1713" i="1"/>
  <c r="T1744" i="1"/>
  <c r="Q1713" i="1"/>
  <c r="H1713" i="1"/>
  <c r="A1714" i="1"/>
  <c r="N1657" i="1" l="1"/>
  <c r="N1658" i="1" s="1"/>
  <c r="N1659" i="1" s="1"/>
  <c r="N1660" i="1" s="1"/>
  <c r="N1661" i="1" s="1"/>
  <c r="G1658" i="1"/>
  <c r="E1660" i="1"/>
  <c r="U1660" i="1"/>
  <c r="W1660" i="1" s="1"/>
  <c r="D1659" i="1"/>
  <c r="F1659" i="1" s="1"/>
  <c r="L1658" i="1"/>
  <c r="I1662" i="1"/>
  <c r="J1661" i="1"/>
  <c r="K1661" i="1" s="1"/>
  <c r="M1661" i="1"/>
  <c r="T1745" i="1"/>
  <c r="A1715" i="1"/>
  <c r="Q1714" i="1"/>
  <c r="H1714" i="1"/>
  <c r="Y1713" i="1"/>
  <c r="AA1714" i="1"/>
  <c r="C1714" i="1"/>
  <c r="R1713" i="1"/>
  <c r="S1713" i="1" s="1"/>
  <c r="O1658" i="1" l="1"/>
  <c r="P1658" i="1" s="1"/>
  <c r="X1658" i="1" s="1"/>
  <c r="B1658" i="1" s="1"/>
  <c r="O1657" i="1"/>
  <c r="P1657" i="1" s="1"/>
  <c r="X1657" i="1" s="1"/>
  <c r="B1657" i="1" s="1"/>
  <c r="G1659" i="1"/>
  <c r="L1659" i="1"/>
  <c r="O1659" i="1" s="1"/>
  <c r="P1659" i="1" s="1"/>
  <c r="X1659" i="1" s="1"/>
  <c r="J1662" i="1"/>
  <c r="K1662" i="1" s="1"/>
  <c r="I1663" i="1"/>
  <c r="N1662" i="1"/>
  <c r="M1662" i="1"/>
  <c r="E1661" i="1"/>
  <c r="U1661" i="1"/>
  <c r="W1661" i="1" s="1"/>
  <c r="D1660" i="1"/>
  <c r="F1660" i="1" s="1"/>
  <c r="T1746" i="1"/>
  <c r="A1716" i="1"/>
  <c r="Q1715" i="1"/>
  <c r="H1715" i="1"/>
  <c r="C1715" i="1"/>
  <c r="Y1714" i="1"/>
  <c r="R1714" i="1"/>
  <c r="S1714" i="1" s="1"/>
  <c r="AA1715" i="1"/>
  <c r="M1663" i="1" l="1"/>
  <c r="G1660" i="1"/>
  <c r="L1660" i="1"/>
  <c r="O1660" i="1" s="1"/>
  <c r="P1660" i="1" s="1"/>
  <c r="X1660" i="1" s="1"/>
  <c r="B1660" i="1" s="1"/>
  <c r="B1659" i="1"/>
  <c r="D1661" i="1"/>
  <c r="F1661" i="1" s="1"/>
  <c r="J1663" i="1"/>
  <c r="K1663" i="1" s="1"/>
  <c r="I1664" i="1"/>
  <c r="N1663" i="1"/>
  <c r="E1662" i="1"/>
  <c r="U1662" i="1"/>
  <c r="W1662" i="1" s="1"/>
  <c r="R1715" i="1"/>
  <c r="S1715" i="1" s="1"/>
  <c r="Y1715" i="1"/>
  <c r="AA1716" i="1"/>
  <c r="C1716" i="1"/>
  <c r="A1717" i="1"/>
  <c r="Q1716" i="1"/>
  <c r="H1716" i="1"/>
  <c r="T1747" i="1"/>
  <c r="L1661" i="1" l="1"/>
  <c r="O1661" i="1" s="1"/>
  <c r="P1661" i="1" s="1"/>
  <c r="X1661" i="1" s="1"/>
  <c r="B1661" i="1" s="1"/>
  <c r="G1661" i="1"/>
  <c r="M1664" i="1"/>
  <c r="J1664" i="1"/>
  <c r="K1664" i="1" s="1"/>
  <c r="I1665" i="1"/>
  <c r="N1664" i="1"/>
  <c r="E1663" i="1"/>
  <c r="U1663" i="1"/>
  <c r="W1663" i="1" s="1"/>
  <c r="D1662" i="1"/>
  <c r="F1662" i="1" s="1"/>
  <c r="T1748" i="1"/>
  <c r="AA1717" i="1"/>
  <c r="Y1716" i="1"/>
  <c r="C1717" i="1"/>
  <c r="R1716" i="1"/>
  <c r="S1716" i="1" s="1"/>
  <c r="Q1717" i="1"/>
  <c r="H1717" i="1"/>
  <c r="A1718" i="1"/>
  <c r="L1662" i="1" l="1"/>
  <c r="O1662" i="1" s="1"/>
  <c r="P1662" i="1" s="1"/>
  <c r="X1662" i="1" s="1"/>
  <c r="D1663" i="1"/>
  <c r="F1663" i="1" s="1"/>
  <c r="I1666" i="1"/>
  <c r="J1665" i="1"/>
  <c r="K1665" i="1" s="1"/>
  <c r="N1665" i="1"/>
  <c r="E1664" i="1"/>
  <c r="U1664" i="1"/>
  <c r="W1664" i="1" s="1"/>
  <c r="G1662" i="1"/>
  <c r="M1665" i="1"/>
  <c r="H1718" i="1"/>
  <c r="Q1718" i="1"/>
  <c r="A1719" i="1"/>
  <c r="Y1717" i="1"/>
  <c r="C1718" i="1"/>
  <c r="R1717" i="1"/>
  <c r="S1717" i="1" s="1"/>
  <c r="AA1718" i="1"/>
  <c r="T1749" i="1"/>
  <c r="B1662" i="1" l="1"/>
  <c r="D1664" i="1"/>
  <c r="F1664" i="1" s="1"/>
  <c r="M1666" i="1"/>
  <c r="I1667" i="1"/>
  <c r="N1666" i="1"/>
  <c r="J1666" i="1"/>
  <c r="K1666" i="1" s="1"/>
  <c r="L1663" i="1"/>
  <c r="O1663" i="1" s="1"/>
  <c r="P1663" i="1" s="1"/>
  <c r="E1665" i="1"/>
  <c r="U1665" i="1"/>
  <c r="W1665" i="1" s="1"/>
  <c r="G1663" i="1"/>
  <c r="T1750" i="1"/>
  <c r="C1719" i="1"/>
  <c r="R1718" i="1"/>
  <c r="S1718" i="1" s="1"/>
  <c r="Y1718" i="1"/>
  <c r="AA1719" i="1"/>
  <c r="Q1719" i="1"/>
  <c r="A1720" i="1"/>
  <c r="H1719" i="1"/>
  <c r="N1667" i="1" l="1"/>
  <c r="M1667" i="1"/>
  <c r="I1668" i="1"/>
  <c r="J1667" i="1"/>
  <c r="K1667" i="1" s="1"/>
  <c r="L1664" i="1"/>
  <c r="O1664" i="1" s="1"/>
  <c r="P1664" i="1" s="1"/>
  <c r="X1664" i="1" s="1"/>
  <c r="B1664" i="1" s="1"/>
  <c r="E1666" i="1"/>
  <c r="U1666" i="1"/>
  <c r="W1666" i="1" s="1"/>
  <c r="X1663" i="1"/>
  <c r="B1663" i="1" s="1"/>
  <c r="D1665" i="1"/>
  <c r="F1665" i="1" s="1"/>
  <c r="G1664" i="1"/>
  <c r="Y1719" i="1"/>
  <c r="R1719" i="1"/>
  <c r="S1719" i="1" s="1"/>
  <c r="AA1720" i="1"/>
  <c r="C1720" i="1"/>
  <c r="T1751" i="1"/>
  <c r="A1721" i="1"/>
  <c r="Q1720" i="1"/>
  <c r="H1720" i="1"/>
  <c r="G1665" i="1" l="1"/>
  <c r="L1665" i="1"/>
  <c r="O1665" i="1" s="1"/>
  <c r="P1665" i="1" s="1"/>
  <c r="X1665" i="1" s="1"/>
  <c r="D1666" i="1"/>
  <c r="F1666" i="1" s="1"/>
  <c r="U1667" i="1"/>
  <c r="W1667" i="1" s="1"/>
  <c r="E1667" i="1"/>
  <c r="J1668" i="1"/>
  <c r="K1668" i="1" s="1"/>
  <c r="I1669" i="1"/>
  <c r="N1668" i="1"/>
  <c r="M1668" i="1"/>
  <c r="A1722" i="1"/>
  <c r="Q1721" i="1"/>
  <c r="H1721" i="1"/>
  <c r="R1720" i="1"/>
  <c r="S1720" i="1" s="1"/>
  <c r="AA1721" i="1"/>
  <c r="C1721" i="1"/>
  <c r="Y1720" i="1"/>
  <c r="T1752" i="1"/>
  <c r="G1666" i="1" l="1"/>
  <c r="L1666" i="1"/>
  <c r="O1666" i="1" s="1"/>
  <c r="P1666" i="1" s="1"/>
  <c r="X1666" i="1" s="1"/>
  <c r="B1666" i="1" s="1"/>
  <c r="B1665" i="1"/>
  <c r="D1667" i="1"/>
  <c r="F1667" i="1" s="1"/>
  <c r="E1668" i="1"/>
  <c r="U1668" i="1"/>
  <c r="W1668" i="1" s="1"/>
  <c r="M1669" i="1"/>
  <c r="N1669" i="1"/>
  <c r="I1670" i="1"/>
  <c r="J1669" i="1"/>
  <c r="K1669" i="1" s="1"/>
  <c r="Q1722" i="1"/>
  <c r="H1722" i="1"/>
  <c r="A1723" i="1"/>
  <c r="T1753" i="1"/>
  <c r="Y1721" i="1"/>
  <c r="C1722" i="1"/>
  <c r="R1721" i="1"/>
  <c r="S1721" i="1" s="1"/>
  <c r="AA1722" i="1"/>
  <c r="L1667" i="1" l="1"/>
  <c r="O1667" i="1" s="1"/>
  <c r="P1667" i="1" s="1"/>
  <c r="X1667" i="1" s="1"/>
  <c r="G1667" i="1"/>
  <c r="D1668" i="1"/>
  <c r="F1668" i="1" s="1"/>
  <c r="U1669" i="1"/>
  <c r="W1669" i="1" s="1"/>
  <c r="E1669" i="1"/>
  <c r="J1670" i="1"/>
  <c r="K1670" i="1" s="1"/>
  <c r="I1671" i="1"/>
  <c r="N1670" i="1"/>
  <c r="M1670" i="1"/>
  <c r="A1724" i="1"/>
  <c r="H1723" i="1"/>
  <c r="Q1723" i="1"/>
  <c r="T1754" i="1"/>
  <c r="C1723" i="1"/>
  <c r="Y1722" i="1"/>
  <c r="R1722" i="1"/>
  <c r="S1722" i="1" s="1"/>
  <c r="AA1723" i="1"/>
  <c r="L1668" i="1" l="1"/>
  <c r="O1668" i="1" s="1"/>
  <c r="P1668" i="1" s="1"/>
  <c r="X1668" i="1" s="1"/>
  <c r="B1668" i="1" s="1"/>
  <c r="B1667" i="1"/>
  <c r="G1668" i="1"/>
  <c r="D1669" i="1"/>
  <c r="F1669" i="1" s="1"/>
  <c r="I1672" i="1"/>
  <c r="J1671" i="1"/>
  <c r="K1671" i="1" s="1"/>
  <c r="N1671" i="1"/>
  <c r="U1670" i="1"/>
  <c r="W1670" i="1" s="1"/>
  <c r="E1670" i="1"/>
  <c r="M1671" i="1"/>
  <c r="R1723" i="1"/>
  <c r="S1723" i="1" s="1"/>
  <c r="AA1724" i="1"/>
  <c r="C1724" i="1"/>
  <c r="Y1723" i="1"/>
  <c r="Q1724" i="1"/>
  <c r="H1724" i="1"/>
  <c r="A1725" i="1"/>
  <c r="T1755" i="1"/>
  <c r="L1669" i="1" l="1"/>
  <c r="O1669" i="1" s="1"/>
  <c r="P1669" i="1" s="1"/>
  <c r="X1669" i="1" s="1"/>
  <c r="B1669" i="1" s="1"/>
  <c r="G1669" i="1"/>
  <c r="J1672" i="1"/>
  <c r="K1672" i="1" s="1"/>
  <c r="M1672" i="1"/>
  <c r="I1673" i="1"/>
  <c r="N1672" i="1"/>
  <c r="E1671" i="1"/>
  <c r="U1671" i="1"/>
  <c r="W1671" i="1" s="1"/>
  <c r="D1670" i="1"/>
  <c r="F1670" i="1" s="1"/>
  <c r="C1725" i="1"/>
  <c r="Y1724" i="1"/>
  <c r="R1724" i="1"/>
  <c r="S1724" i="1" s="1"/>
  <c r="AA1725" i="1"/>
  <c r="T1756" i="1"/>
  <c r="H1725" i="1"/>
  <c r="A1726" i="1"/>
  <c r="Q1725" i="1"/>
  <c r="L1670" i="1" l="1"/>
  <c r="O1670" i="1" s="1"/>
  <c r="P1670" i="1" s="1"/>
  <c r="X1670" i="1" s="1"/>
  <c r="G1670" i="1"/>
  <c r="D1671" i="1"/>
  <c r="F1671" i="1" s="1"/>
  <c r="J1673" i="1"/>
  <c r="K1673" i="1" s="1"/>
  <c r="I1674" i="1"/>
  <c r="N1673" i="1"/>
  <c r="M1673" i="1"/>
  <c r="E1672" i="1"/>
  <c r="U1672" i="1"/>
  <c r="W1672" i="1" s="1"/>
  <c r="C1726" i="1"/>
  <c r="Y1725" i="1"/>
  <c r="AA1726" i="1"/>
  <c r="R1725" i="1"/>
  <c r="S1725" i="1" s="1"/>
  <c r="T1757" i="1"/>
  <c r="A1727" i="1"/>
  <c r="Q1726" i="1"/>
  <c r="H1726" i="1"/>
  <c r="G1671" i="1" l="1"/>
  <c r="B1670" i="1"/>
  <c r="L1671" i="1"/>
  <c r="O1671" i="1" s="1"/>
  <c r="P1671" i="1" s="1"/>
  <c r="X1671" i="1" s="1"/>
  <c r="B1671" i="1" s="1"/>
  <c r="E1673" i="1"/>
  <c r="U1673" i="1"/>
  <c r="W1673" i="1" s="1"/>
  <c r="I1675" i="1"/>
  <c r="N1674" i="1"/>
  <c r="J1674" i="1"/>
  <c r="K1674" i="1" s="1"/>
  <c r="D1672" i="1"/>
  <c r="F1672" i="1" s="1"/>
  <c r="M1674" i="1"/>
  <c r="C1727" i="1"/>
  <c r="R1726" i="1"/>
  <c r="S1726" i="1" s="1"/>
  <c r="Y1726" i="1"/>
  <c r="AA1727" i="1"/>
  <c r="Q1727" i="1"/>
  <c r="A1728" i="1"/>
  <c r="H1727" i="1"/>
  <c r="T1758" i="1"/>
  <c r="M1675" i="1" l="1"/>
  <c r="J1675" i="1"/>
  <c r="K1675" i="1" s="1"/>
  <c r="N1675" i="1"/>
  <c r="I1676" i="1"/>
  <c r="E1674" i="1"/>
  <c r="U1674" i="1"/>
  <c r="W1674" i="1" s="1"/>
  <c r="L1672" i="1"/>
  <c r="O1672" i="1" s="1"/>
  <c r="P1672" i="1" s="1"/>
  <c r="X1672" i="1" s="1"/>
  <c r="B1672" i="1" s="1"/>
  <c r="G1672" i="1"/>
  <c r="D1673" i="1"/>
  <c r="F1673" i="1" s="1"/>
  <c r="H1728" i="1"/>
  <c r="Q1728" i="1"/>
  <c r="A1729" i="1"/>
  <c r="Y1727" i="1"/>
  <c r="C1728" i="1"/>
  <c r="R1727" i="1"/>
  <c r="S1727" i="1" s="1"/>
  <c r="AA1728" i="1"/>
  <c r="T1759" i="1"/>
  <c r="L1673" i="1" l="1"/>
  <c r="O1673" i="1" s="1"/>
  <c r="P1673" i="1" s="1"/>
  <c r="X1673" i="1" s="1"/>
  <c r="B1673" i="1" s="1"/>
  <c r="G1673" i="1"/>
  <c r="D1674" i="1"/>
  <c r="F1674" i="1" s="1"/>
  <c r="N1676" i="1"/>
  <c r="M1676" i="1"/>
  <c r="J1676" i="1"/>
  <c r="K1676" i="1" s="1"/>
  <c r="I1677" i="1"/>
  <c r="E1675" i="1"/>
  <c r="U1675" i="1"/>
  <c r="W1675" i="1" s="1"/>
  <c r="T1760" i="1"/>
  <c r="A1730" i="1"/>
  <c r="Q1729" i="1"/>
  <c r="H1729" i="1"/>
  <c r="R1728" i="1"/>
  <c r="S1728" i="1" s="1"/>
  <c r="AA1729" i="1"/>
  <c r="C1729" i="1"/>
  <c r="Y1728" i="1"/>
  <c r="L1674" i="1" l="1"/>
  <c r="O1674" i="1" s="1"/>
  <c r="P1674" i="1" s="1"/>
  <c r="X1674" i="1" s="1"/>
  <c r="B1674" i="1" s="1"/>
  <c r="G1674" i="1"/>
  <c r="D1675" i="1"/>
  <c r="F1675" i="1" s="1"/>
  <c r="J1677" i="1"/>
  <c r="K1677" i="1" s="1"/>
  <c r="M1677" i="1"/>
  <c r="I1678" i="1"/>
  <c r="N1677" i="1"/>
  <c r="U1676" i="1"/>
  <c r="W1676" i="1" s="1"/>
  <c r="E1676" i="1"/>
  <c r="H1730" i="1"/>
  <c r="Q1730" i="1"/>
  <c r="A1731" i="1"/>
  <c r="Y1729" i="1"/>
  <c r="R1729" i="1"/>
  <c r="S1729" i="1" s="1"/>
  <c r="C1730" i="1"/>
  <c r="AA1730" i="1"/>
  <c r="T1761" i="1"/>
  <c r="G1675" i="1" l="1"/>
  <c r="L1675" i="1"/>
  <c r="O1675" i="1" s="1"/>
  <c r="P1675" i="1" s="1"/>
  <c r="X1675" i="1" s="1"/>
  <c r="B1675" i="1" s="1"/>
  <c r="M1678" i="1"/>
  <c r="E1677" i="1"/>
  <c r="U1677" i="1"/>
  <c r="W1677" i="1" s="1"/>
  <c r="J1678" i="1"/>
  <c r="K1678" i="1" s="1"/>
  <c r="I1679" i="1"/>
  <c r="N1678" i="1"/>
  <c r="D1676" i="1"/>
  <c r="F1676" i="1" s="1"/>
  <c r="T1762" i="1"/>
  <c r="Y1730" i="1"/>
  <c r="AA1731" i="1"/>
  <c r="R1730" i="1"/>
  <c r="S1730" i="1" s="1"/>
  <c r="C1731" i="1"/>
  <c r="H1731" i="1"/>
  <c r="Q1731" i="1"/>
  <c r="A1732" i="1"/>
  <c r="L1676" i="1" l="1"/>
  <c r="O1676" i="1" s="1"/>
  <c r="P1676" i="1" s="1"/>
  <c r="X1676" i="1" s="1"/>
  <c r="B1676" i="1" s="1"/>
  <c r="J1679" i="1"/>
  <c r="K1679" i="1" s="1"/>
  <c r="I1680" i="1"/>
  <c r="N1679" i="1"/>
  <c r="M1679" i="1"/>
  <c r="E1678" i="1"/>
  <c r="U1678" i="1"/>
  <c r="W1678" i="1" s="1"/>
  <c r="D1677" i="1"/>
  <c r="F1677" i="1" s="1"/>
  <c r="G1676" i="1"/>
  <c r="A1733" i="1"/>
  <c r="Q1732" i="1"/>
  <c r="H1732" i="1"/>
  <c r="T1763" i="1"/>
  <c r="R1731" i="1"/>
  <c r="S1731" i="1" s="1"/>
  <c r="C1732" i="1"/>
  <c r="Y1731" i="1"/>
  <c r="AA1732" i="1"/>
  <c r="L1677" i="1" l="1"/>
  <c r="O1677" i="1" s="1"/>
  <c r="P1677" i="1" s="1"/>
  <c r="X1677" i="1" s="1"/>
  <c r="B1677" i="1" s="1"/>
  <c r="D1678" i="1"/>
  <c r="F1678" i="1" s="1"/>
  <c r="I1681" i="1"/>
  <c r="M1680" i="1"/>
  <c r="J1680" i="1"/>
  <c r="K1680" i="1" s="1"/>
  <c r="N1680" i="1"/>
  <c r="E1679" i="1"/>
  <c r="U1679" i="1"/>
  <c r="W1679" i="1" s="1"/>
  <c r="G1677" i="1"/>
  <c r="T1764" i="1"/>
  <c r="C1733" i="1"/>
  <c r="Y1732" i="1"/>
  <c r="R1732" i="1"/>
  <c r="S1732" i="1" s="1"/>
  <c r="AA1733" i="1"/>
  <c r="Q1733" i="1"/>
  <c r="H1733" i="1"/>
  <c r="A1734" i="1"/>
  <c r="G1678" i="1" l="1"/>
  <c r="D1679" i="1"/>
  <c r="F1679" i="1" s="1"/>
  <c r="J1681" i="1"/>
  <c r="K1681" i="1" s="1"/>
  <c r="I1682" i="1"/>
  <c r="N1681" i="1"/>
  <c r="U1680" i="1"/>
  <c r="W1680" i="1" s="1"/>
  <c r="E1680" i="1"/>
  <c r="M1681" i="1"/>
  <c r="L1678" i="1"/>
  <c r="O1678" i="1" s="1"/>
  <c r="P1678" i="1" s="1"/>
  <c r="Y1733" i="1"/>
  <c r="C1734" i="1"/>
  <c r="R1733" i="1"/>
  <c r="S1733" i="1" s="1"/>
  <c r="AA1734" i="1"/>
  <c r="T1765" i="1"/>
  <c r="Q1734" i="1"/>
  <c r="H1734" i="1"/>
  <c r="A1735" i="1"/>
  <c r="G1679" i="1" l="1"/>
  <c r="L1679" i="1"/>
  <c r="O1679" i="1" s="1"/>
  <c r="P1679" i="1" s="1"/>
  <c r="X1679" i="1" s="1"/>
  <c r="B1679" i="1" s="1"/>
  <c r="D1680" i="1"/>
  <c r="F1680" i="1" s="1"/>
  <c r="M1682" i="1"/>
  <c r="J1682" i="1"/>
  <c r="K1682" i="1" s="1"/>
  <c r="I1683" i="1"/>
  <c r="N1682" i="1"/>
  <c r="E1681" i="1"/>
  <c r="U1681" i="1"/>
  <c r="W1681" i="1" s="1"/>
  <c r="X1678" i="1"/>
  <c r="B1678" i="1" s="1"/>
  <c r="T1766" i="1"/>
  <c r="R1734" i="1"/>
  <c r="S1734" i="1" s="1"/>
  <c r="AA1735" i="1"/>
  <c r="Y1734" i="1"/>
  <c r="C1735" i="1"/>
  <c r="H1735" i="1"/>
  <c r="Q1735" i="1"/>
  <c r="A1736" i="1"/>
  <c r="G1680" i="1" l="1"/>
  <c r="L1680" i="1"/>
  <c r="O1680" i="1" s="1"/>
  <c r="P1680" i="1" s="1"/>
  <c r="X1680" i="1" s="1"/>
  <c r="B1680" i="1" s="1"/>
  <c r="D1681" i="1"/>
  <c r="F1681" i="1" s="1"/>
  <c r="N1683" i="1"/>
  <c r="J1683" i="1"/>
  <c r="K1683" i="1" s="1"/>
  <c r="I1684" i="1"/>
  <c r="M1683" i="1"/>
  <c r="E1682" i="1"/>
  <c r="U1682" i="1"/>
  <c r="W1682" i="1" s="1"/>
  <c r="R1735" i="1"/>
  <c r="S1735" i="1" s="1"/>
  <c r="C1736" i="1"/>
  <c r="Y1735" i="1"/>
  <c r="AA1736" i="1"/>
  <c r="T1767" i="1"/>
  <c r="Q1736" i="1"/>
  <c r="H1736" i="1"/>
  <c r="A1737" i="1"/>
  <c r="M1684" i="1" l="1"/>
  <c r="G1681" i="1"/>
  <c r="D1682" i="1"/>
  <c r="F1682" i="1" s="1"/>
  <c r="E1683" i="1"/>
  <c r="U1683" i="1"/>
  <c r="W1683" i="1" s="1"/>
  <c r="J1684" i="1"/>
  <c r="K1684" i="1" s="1"/>
  <c r="I1685" i="1"/>
  <c r="N1684" i="1"/>
  <c r="L1681" i="1"/>
  <c r="O1681" i="1" s="1"/>
  <c r="P1681" i="1" s="1"/>
  <c r="X1681" i="1" s="1"/>
  <c r="B1681" i="1" s="1"/>
  <c r="T1768" i="1"/>
  <c r="Y1736" i="1"/>
  <c r="AA1737" i="1"/>
  <c r="R1736" i="1"/>
  <c r="S1736" i="1" s="1"/>
  <c r="C1737" i="1"/>
  <c r="A1738" i="1"/>
  <c r="Q1737" i="1"/>
  <c r="H1737" i="1"/>
  <c r="L1682" i="1" l="1"/>
  <c r="O1682" i="1" s="1"/>
  <c r="P1682" i="1" s="1"/>
  <c r="X1682" i="1" s="1"/>
  <c r="B1682" i="1" s="1"/>
  <c r="G1682" i="1"/>
  <c r="E1684" i="1"/>
  <c r="U1684" i="1"/>
  <c r="W1684" i="1" s="1"/>
  <c r="I1686" i="1"/>
  <c r="J1685" i="1"/>
  <c r="K1685" i="1" s="1"/>
  <c r="D1683" i="1"/>
  <c r="F1683" i="1" s="1"/>
  <c r="Q1738" i="1"/>
  <c r="H1738" i="1"/>
  <c r="A1739" i="1"/>
  <c r="T1769" i="1"/>
  <c r="Y1737" i="1"/>
  <c r="C1738" i="1"/>
  <c r="AA1738" i="1"/>
  <c r="R1737" i="1"/>
  <c r="S1737" i="1" s="1"/>
  <c r="L1683" i="1" l="1"/>
  <c r="O1683" i="1" s="1"/>
  <c r="P1683" i="1" s="1"/>
  <c r="X1683" i="1" s="1"/>
  <c r="B1683" i="1" s="1"/>
  <c r="G1683" i="1"/>
  <c r="E1685" i="1"/>
  <c r="U1685" i="1"/>
  <c r="W1685" i="1" s="1"/>
  <c r="J1686" i="1"/>
  <c r="K1686" i="1" s="1"/>
  <c r="I1687" i="1"/>
  <c r="D1684" i="1"/>
  <c r="F1684" i="1" s="1"/>
  <c r="Q1739" i="1"/>
  <c r="A1740" i="1"/>
  <c r="H1739" i="1"/>
  <c r="T1770" i="1"/>
  <c r="C1739" i="1"/>
  <c r="Y1738" i="1"/>
  <c r="R1738" i="1"/>
  <c r="S1738" i="1" s="1"/>
  <c r="AA1739" i="1"/>
  <c r="L1684" i="1" l="1"/>
  <c r="O1684" i="1" s="1"/>
  <c r="P1684" i="1" s="1"/>
  <c r="X1684" i="1" s="1"/>
  <c r="B1684" i="1" s="1"/>
  <c r="G1684" i="1"/>
  <c r="J1687" i="1"/>
  <c r="K1687" i="1" s="1"/>
  <c r="I1688" i="1"/>
  <c r="E1686" i="1"/>
  <c r="U1686" i="1"/>
  <c r="W1686" i="1" s="1"/>
  <c r="D1685" i="1"/>
  <c r="F1685" i="1" s="1"/>
  <c r="T1771" i="1"/>
  <c r="Q1740" i="1"/>
  <c r="H1740" i="1"/>
  <c r="A1741" i="1"/>
  <c r="Y1739" i="1"/>
  <c r="AA1740" i="1"/>
  <c r="R1739" i="1"/>
  <c r="S1739" i="1" s="1"/>
  <c r="C1740" i="1"/>
  <c r="M1685" i="1" l="1"/>
  <c r="M1686" i="1" s="1"/>
  <c r="M1687" i="1" s="1"/>
  <c r="M1688" i="1" s="1"/>
  <c r="G1685" i="1"/>
  <c r="D1686" i="1"/>
  <c r="F1686" i="1" s="1"/>
  <c r="J1688" i="1"/>
  <c r="K1688" i="1" s="1"/>
  <c r="I1689" i="1"/>
  <c r="E1687" i="1"/>
  <c r="U1687" i="1"/>
  <c r="W1687" i="1" s="1"/>
  <c r="L1685" i="1"/>
  <c r="H1741" i="1"/>
  <c r="A1742" i="1"/>
  <c r="Q1741" i="1"/>
  <c r="T1772" i="1"/>
  <c r="R1740" i="1"/>
  <c r="S1740" i="1" s="1"/>
  <c r="AA1741" i="1"/>
  <c r="C1741" i="1"/>
  <c r="Y1740" i="1"/>
  <c r="N1685" i="1" l="1"/>
  <c r="N1686" i="1" s="1"/>
  <c r="N1687" i="1" s="1"/>
  <c r="N1688" i="1" s="1"/>
  <c r="N1689" i="1" s="1"/>
  <c r="L1686" i="1"/>
  <c r="G1686" i="1"/>
  <c r="I1690" i="1"/>
  <c r="M1689" i="1"/>
  <c r="J1689" i="1"/>
  <c r="K1689" i="1" s="1"/>
  <c r="E1688" i="1"/>
  <c r="U1688" i="1"/>
  <c r="W1688" i="1" s="1"/>
  <c r="D1687" i="1"/>
  <c r="F1687" i="1" s="1"/>
  <c r="A1743" i="1"/>
  <c r="Q1742" i="1"/>
  <c r="H1742" i="1"/>
  <c r="T1773" i="1"/>
  <c r="R1741" i="1"/>
  <c r="S1741" i="1" s="1"/>
  <c r="C1742" i="1"/>
  <c r="AA1742" i="1"/>
  <c r="Y1741" i="1"/>
  <c r="O1686" i="1" l="1"/>
  <c r="P1686" i="1" s="1"/>
  <c r="X1686" i="1" s="1"/>
  <c r="B1686" i="1" s="1"/>
  <c r="O1685" i="1"/>
  <c r="P1685" i="1" s="1"/>
  <c r="X1685" i="1" s="1"/>
  <c r="B1685" i="1" s="1"/>
  <c r="G1687" i="1"/>
  <c r="E1689" i="1"/>
  <c r="U1689" i="1"/>
  <c r="W1689" i="1" s="1"/>
  <c r="D1688" i="1"/>
  <c r="F1688" i="1" s="1"/>
  <c r="L1687" i="1"/>
  <c r="O1687" i="1" s="1"/>
  <c r="P1687" i="1" s="1"/>
  <c r="J1690" i="1"/>
  <c r="K1690" i="1" s="1"/>
  <c r="I1691" i="1"/>
  <c r="M1690" i="1"/>
  <c r="N1690" i="1"/>
  <c r="Q1743" i="1"/>
  <c r="H1743" i="1"/>
  <c r="A1744" i="1"/>
  <c r="T1774" i="1"/>
  <c r="R1742" i="1"/>
  <c r="S1742" i="1" s="1"/>
  <c r="AA1743" i="1"/>
  <c r="Y1742" i="1"/>
  <c r="C1743" i="1"/>
  <c r="L1688" i="1" l="1"/>
  <c r="O1688" i="1" s="1"/>
  <c r="P1688" i="1" s="1"/>
  <c r="X1688" i="1" s="1"/>
  <c r="B1688" i="1" s="1"/>
  <c r="G1688" i="1"/>
  <c r="J1691" i="1"/>
  <c r="K1691" i="1" s="1"/>
  <c r="M1691" i="1"/>
  <c r="I1692" i="1"/>
  <c r="N1691" i="1"/>
  <c r="E1690" i="1"/>
  <c r="U1690" i="1"/>
  <c r="W1690" i="1" s="1"/>
  <c r="X1687" i="1"/>
  <c r="B1687" i="1" s="1"/>
  <c r="D1689" i="1"/>
  <c r="F1689" i="1" s="1"/>
  <c r="R1743" i="1"/>
  <c r="S1743" i="1" s="1"/>
  <c r="AA1744" i="1"/>
  <c r="C1744" i="1"/>
  <c r="Y1743" i="1"/>
  <c r="T1775" i="1"/>
  <c r="Q1744" i="1"/>
  <c r="H1744" i="1"/>
  <c r="A1745" i="1"/>
  <c r="L1689" i="1" l="1"/>
  <c r="O1689" i="1" s="1"/>
  <c r="P1689" i="1" s="1"/>
  <c r="X1689" i="1" s="1"/>
  <c r="B1689" i="1" s="1"/>
  <c r="N1692" i="1"/>
  <c r="J1692" i="1"/>
  <c r="K1692" i="1" s="1"/>
  <c r="I1693" i="1"/>
  <c r="D1690" i="1"/>
  <c r="F1690" i="1" s="1"/>
  <c r="G1689" i="1"/>
  <c r="M1692" i="1"/>
  <c r="E1691" i="1"/>
  <c r="U1691" i="1"/>
  <c r="W1691" i="1" s="1"/>
  <c r="AA1745" i="1"/>
  <c r="Y1744" i="1"/>
  <c r="C1745" i="1"/>
  <c r="R1744" i="1"/>
  <c r="S1744" i="1" s="1"/>
  <c r="Q1745" i="1"/>
  <c r="H1745" i="1"/>
  <c r="A1746" i="1"/>
  <c r="T1776" i="1"/>
  <c r="G1690" i="1" l="1"/>
  <c r="L1690" i="1"/>
  <c r="O1690" i="1" s="1"/>
  <c r="P1690" i="1" s="1"/>
  <c r="X1690" i="1" s="1"/>
  <c r="B1690" i="1" s="1"/>
  <c r="J1693" i="1"/>
  <c r="K1693" i="1" s="1"/>
  <c r="I1694" i="1"/>
  <c r="N1693" i="1"/>
  <c r="M1693" i="1"/>
  <c r="E1692" i="1"/>
  <c r="U1692" i="1"/>
  <c r="W1692" i="1" s="1"/>
  <c r="D1691" i="1"/>
  <c r="F1691" i="1" s="1"/>
  <c r="Q1746" i="1"/>
  <c r="H1746" i="1"/>
  <c r="A1747" i="1"/>
  <c r="T1777" i="1"/>
  <c r="Y1745" i="1"/>
  <c r="C1746" i="1"/>
  <c r="AA1746" i="1"/>
  <c r="R1745" i="1"/>
  <c r="S1745" i="1" s="1"/>
  <c r="M1694" i="1" l="1"/>
  <c r="G1691" i="1"/>
  <c r="D1692" i="1"/>
  <c r="F1692" i="1" s="1"/>
  <c r="L1691" i="1"/>
  <c r="O1691" i="1" s="1"/>
  <c r="P1691" i="1" s="1"/>
  <c r="X1691" i="1" s="1"/>
  <c r="B1691" i="1" s="1"/>
  <c r="J1694" i="1"/>
  <c r="K1694" i="1" s="1"/>
  <c r="N1694" i="1"/>
  <c r="I1695" i="1"/>
  <c r="U1693" i="1"/>
  <c r="W1693" i="1" s="1"/>
  <c r="E1693" i="1"/>
  <c r="H1747" i="1"/>
  <c r="Q1747" i="1"/>
  <c r="A1748" i="1"/>
  <c r="AA1747" i="1"/>
  <c r="Y1746" i="1"/>
  <c r="C1747" i="1"/>
  <c r="R1746" i="1"/>
  <c r="S1746" i="1" s="1"/>
  <c r="T1778" i="1"/>
  <c r="G1692" i="1" l="1"/>
  <c r="L1692" i="1"/>
  <c r="O1692" i="1" s="1"/>
  <c r="P1692" i="1" s="1"/>
  <c r="X1692" i="1" s="1"/>
  <c r="B1692" i="1" s="1"/>
  <c r="E1694" i="1"/>
  <c r="U1694" i="1"/>
  <c r="W1694" i="1" s="1"/>
  <c r="M1695" i="1"/>
  <c r="I1696" i="1"/>
  <c r="N1695" i="1"/>
  <c r="J1695" i="1"/>
  <c r="K1695" i="1" s="1"/>
  <c r="D1693" i="1"/>
  <c r="F1693" i="1" s="1"/>
  <c r="T1779" i="1"/>
  <c r="Q1748" i="1"/>
  <c r="A1749" i="1"/>
  <c r="H1748" i="1"/>
  <c r="Y1747" i="1"/>
  <c r="AA1748" i="1"/>
  <c r="C1748" i="1"/>
  <c r="R1747" i="1"/>
  <c r="S1747" i="1" s="1"/>
  <c r="L1693" i="1" l="1"/>
  <c r="O1693" i="1" s="1"/>
  <c r="P1693" i="1" s="1"/>
  <c r="X1693" i="1" s="1"/>
  <c r="B1693" i="1" s="1"/>
  <c r="G1693" i="1"/>
  <c r="E1695" i="1"/>
  <c r="U1695" i="1"/>
  <c r="W1695" i="1" s="1"/>
  <c r="J1696" i="1"/>
  <c r="K1696" i="1" s="1"/>
  <c r="I1697" i="1"/>
  <c r="N1696" i="1"/>
  <c r="M1696" i="1"/>
  <c r="D1694" i="1"/>
  <c r="F1694" i="1" s="1"/>
  <c r="Q1749" i="1"/>
  <c r="H1749" i="1"/>
  <c r="A1750" i="1"/>
  <c r="C1749" i="1"/>
  <c r="R1748" i="1"/>
  <c r="S1748" i="1" s="1"/>
  <c r="Y1748" i="1"/>
  <c r="AA1749" i="1"/>
  <c r="T1780" i="1"/>
  <c r="G1694" i="1" l="1"/>
  <c r="M1697" i="1"/>
  <c r="J1697" i="1"/>
  <c r="K1697" i="1" s="1"/>
  <c r="I1698" i="1"/>
  <c r="N1697" i="1"/>
  <c r="U1696" i="1"/>
  <c r="W1696" i="1" s="1"/>
  <c r="E1696" i="1"/>
  <c r="L1694" i="1"/>
  <c r="O1694" i="1" s="1"/>
  <c r="P1694" i="1" s="1"/>
  <c r="X1694" i="1" s="1"/>
  <c r="B1694" i="1" s="1"/>
  <c r="D1695" i="1"/>
  <c r="F1695" i="1" s="1"/>
  <c r="T1781" i="1"/>
  <c r="R1749" i="1"/>
  <c r="S1749" i="1" s="1"/>
  <c r="AA1750" i="1"/>
  <c r="C1750" i="1"/>
  <c r="Y1749" i="1"/>
  <c r="Q1750" i="1"/>
  <c r="H1750" i="1"/>
  <c r="A1751" i="1"/>
  <c r="D1696" i="1" l="1"/>
  <c r="F1696" i="1" s="1"/>
  <c r="N1698" i="1"/>
  <c r="M1698" i="1"/>
  <c r="J1698" i="1"/>
  <c r="K1698" i="1" s="1"/>
  <c r="I1699" i="1"/>
  <c r="E1697" i="1"/>
  <c r="U1697" i="1"/>
  <c r="W1697" i="1" s="1"/>
  <c r="L1695" i="1"/>
  <c r="O1695" i="1" s="1"/>
  <c r="P1695" i="1" s="1"/>
  <c r="X1695" i="1" s="1"/>
  <c r="B1695" i="1" s="1"/>
  <c r="G1695" i="1"/>
  <c r="A1752" i="1"/>
  <c r="Q1751" i="1"/>
  <c r="H1751" i="1"/>
  <c r="R1750" i="1"/>
  <c r="S1750" i="1" s="1"/>
  <c r="AA1751" i="1"/>
  <c r="Y1750" i="1"/>
  <c r="C1751" i="1"/>
  <c r="T1782" i="1"/>
  <c r="L1696" i="1" l="1"/>
  <c r="O1696" i="1" s="1"/>
  <c r="P1696" i="1" s="1"/>
  <c r="X1696" i="1" s="1"/>
  <c r="B1696" i="1" s="1"/>
  <c r="G1696" i="1"/>
  <c r="D1697" i="1"/>
  <c r="F1697" i="1" s="1"/>
  <c r="U1698" i="1"/>
  <c r="W1698" i="1" s="1"/>
  <c r="E1698" i="1"/>
  <c r="M1699" i="1"/>
  <c r="J1699" i="1"/>
  <c r="K1699" i="1" s="1"/>
  <c r="I1700" i="1"/>
  <c r="N1699" i="1"/>
  <c r="T1783" i="1"/>
  <c r="R1751" i="1"/>
  <c r="S1751" i="1" s="1"/>
  <c r="C1752" i="1"/>
  <c r="AA1752" i="1"/>
  <c r="Y1751" i="1"/>
  <c r="Q1752" i="1"/>
  <c r="H1752" i="1"/>
  <c r="A1753" i="1"/>
  <c r="J1700" i="1" l="1"/>
  <c r="K1700" i="1" s="1"/>
  <c r="I1701" i="1"/>
  <c r="N1700" i="1"/>
  <c r="M1700" i="1"/>
  <c r="E1699" i="1"/>
  <c r="U1699" i="1"/>
  <c r="W1699" i="1" s="1"/>
  <c r="D1698" i="1"/>
  <c r="F1698" i="1" s="1"/>
  <c r="L1697" i="1"/>
  <c r="O1697" i="1" s="1"/>
  <c r="P1697" i="1" s="1"/>
  <c r="G1697" i="1"/>
  <c r="C1753" i="1"/>
  <c r="Y1752" i="1"/>
  <c r="R1752" i="1"/>
  <c r="S1752" i="1" s="1"/>
  <c r="AA1753" i="1"/>
  <c r="T1784" i="1"/>
  <c r="Q1753" i="1"/>
  <c r="A1754" i="1"/>
  <c r="H1753" i="1"/>
  <c r="M1701" i="1" l="1"/>
  <c r="G1698" i="1"/>
  <c r="L1698" i="1"/>
  <c r="O1698" i="1" s="1"/>
  <c r="P1698" i="1" s="1"/>
  <c r="X1698" i="1" s="1"/>
  <c r="B1698" i="1" s="1"/>
  <c r="D1699" i="1"/>
  <c r="F1699" i="1" s="1"/>
  <c r="X1697" i="1"/>
  <c r="B1697" i="1" s="1"/>
  <c r="N1701" i="1"/>
  <c r="J1701" i="1"/>
  <c r="K1701" i="1" s="1"/>
  <c r="I1702" i="1"/>
  <c r="U1700" i="1"/>
  <c r="W1700" i="1" s="1"/>
  <c r="E1700" i="1"/>
  <c r="A1755" i="1"/>
  <c r="Q1754" i="1"/>
  <c r="H1754" i="1"/>
  <c r="AA1754" i="1"/>
  <c r="Y1753" i="1"/>
  <c r="C1754" i="1"/>
  <c r="R1753" i="1"/>
  <c r="S1753" i="1" s="1"/>
  <c r="T1785" i="1"/>
  <c r="G1699" i="1" l="1"/>
  <c r="L1699" i="1"/>
  <c r="O1699" i="1" s="1"/>
  <c r="P1699" i="1" s="1"/>
  <c r="X1699" i="1" s="1"/>
  <c r="B1699" i="1" s="1"/>
  <c r="U1701" i="1"/>
  <c r="W1701" i="1" s="1"/>
  <c r="E1701" i="1"/>
  <c r="M1702" i="1"/>
  <c r="N1702" i="1"/>
  <c r="I1703" i="1"/>
  <c r="J1702" i="1"/>
  <c r="K1702" i="1" s="1"/>
  <c r="D1700" i="1"/>
  <c r="F1700" i="1" s="1"/>
  <c r="Q1755" i="1"/>
  <c r="H1755" i="1"/>
  <c r="A1756" i="1"/>
  <c r="T1786" i="1"/>
  <c r="Y1754" i="1"/>
  <c r="AA1755" i="1"/>
  <c r="R1754" i="1"/>
  <c r="S1754" i="1" s="1"/>
  <c r="C1755" i="1"/>
  <c r="L1700" i="1" l="1"/>
  <c r="O1700" i="1" s="1"/>
  <c r="P1700" i="1" s="1"/>
  <c r="X1700" i="1" s="1"/>
  <c r="B1700" i="1" s="1"/>
  <c r="M1703" i="1"/>
  <c r="J1703" i="1"/>
  <c r="K1703" i="1" s="1"/>
  <c r="I1704" i="1"/>
  <c r="N1703" i="1"/>
  <c r="U1702" i="1"/>
  <c r="W1702" i="1" s="1"/>
  <c r="E1702" i="1"/>
  <c r="D1701" i="1"/>
  <c r="F1701" i="1" s="1"/>
  <c r="G1700" i="1"/>
  <c r="Y1755" i="1"/>
  <c r="AA1756" i="1"/>
  <c r="R1755" i="1"/>
  <c r="S1755" i="1" s="1"/>
  <c r="C1756" i="1"/>
  <c r="T1787" i="1"/>
  <c r="Q1756" i="1"/>
  <c r="A1757" i="1"/>
  <c r="H1756" i="1"/>
  <c r="L1701" i="1" l="1"/>
  <c r="O1701" i="1" s="1"/>
  <c r="P1701" i="1" s="1"/>
  <c r="D1702" i="1"/>
  <c r="F1702" i="1" s="1"/>
  <c r="J1704" i="1"/>
  <c r="K1704" i="1" s="1"/>
  <c r="I1705" i="1"/>
  <c r="N1704" i="1"/>
  <c r="M1704" i="1"/>
  <c r="E1703" i="1"/>
  <c r="U1703" i="1"/>
  <c r="W1703" i="1" s="1"/>
  <c r="G1701" i="1"/>
  <c r="Q1757" i="1"/>
  <c r="H1757" i="1"/>
  <c r="A1758" i="1"/>
  <c r="C1757" i="1"/>
  <c r="R1756" i="1"/>
  <c r="S1756" i="1" s="1"/>
  <c r="Y1756" i="1"/>
  <c r="AA1757" i="1"/>
  <c r="T1788" i="1"/>
  <c r="M1705" i="1" l="1"/>
  <c r="G1702" i="1"/>
  <c r="L1702" i="1"/>
  <c r="O1702" i="1" s="1"/>
  <c r="P1702" i="1" s="1"/>
  <c r="X1702" i="1" s="1"/>
  <c r="B1702" i="1" s="1"/>
  <c r="N1705" i="1"/>
  <c r="J1705" i="1"/>
  <c r="K1705" i="1" s="1"/>
  <c r="I1706" i="1"/>
  <c r="E1704" i="1"/>
  <c r="U1704" i="1"/>
  <c r="W1704" i="1" s="1"/>
  <c r="D1703" i="1"/>
  <c r="F1703" i="1" s="1"/>
  <c r="X1701" i="1"/>
  <c r="B1701" i="1" s="1"/>
  <c r="T1789" i="1"/>
  <c r="H1758" i="1"/>
  <c r="A1759" i="1"/>
  <c r="Q1758" i="1"/>
  <c r="R1757" i="1"/>
  <c r="S1757" i="1" s="1"/>
  <c r="AA1758" i="1"/>
  <c r="Y1757" i="1"/>
  <c r="C1758" i="1"/>
  <c r="G1703" i="1" l="1"/>
  <c r="L1703" i="1"/>
  <c r="O1703" i="1" s="1"/>
  <c r="P1703" i="1" s="1"/>
  <c r="X1703" i="1" s="1"/>
  <c r="B1703" i="1" s="1"/>
  <c r="D1704" i="1"/>
  <c r="F1704" i="1" s="1"/>
  <c r="M1706" i="1"/>
  <c r="J1706" i="1"/>
  <c r="K1706" i="1" s="1"/>
  <c r="I1707" i="1"/>
  <c r="N1706" i="1"/>
  <c r="E1705" i="1"/>
  <c r="U1705" i="1"/>
  <c r="W1705" i="1" s="1"/>
  <c r="H1759" i="1"/>
  <c r="Q1759" i="1"/>
  <c r="A1760" i="1"/>
  <c r="T1790" i="1"/>
  <c r="R1758" i="1"/>
  <c r="S1758" i="1" s="1"/>
  <c r="AA1759" i="1"/>
  <c r="Y1758" i="1"/>
  <c r="C1759" i="1"/>
  <c r="G1704" i="1" l="1"/>
  <c r="L1704" i="1"/>
  <c r="O1704" i="1" s="1"/>
  <c r="P1704" i="1" s="1"/>
  <c r="X1704" i="1" s="1"/>
  <c r="B1704" i="1" s="1"/>
  <c r="D1705" i="1"/>
  <c r="F1705" i="1" s="1"/>
  <c r="J1707" i="1"/>
  <c r="K1707" i="1" s="1"/>
  <c r="I1708" i="1"/>
  <c r="N1707" i="1"/>
  <c r="E1706" i="1"/>
  <c r="U1706" i="1"/>
  <c r="W1706" i="1" s="1"/>
  <c r="M1707" i="1"/>
  <c r="R1759" i="1"/>
  <c r="S1759" i="1" s="1"/>
  <c r="AA1760" i="1"/>
  <c r="C1760" i="1"/>
  <c r="Y1759" i="1"/>
  <c r="T1791" i="1"/>
  <c r="Q1760" i="1"/>
  <c r="A1761" i="1"/>
  <c r="H1760" i="1"/>
  <c r="L1705" i="1" l="1"/>
  <c r="O1705" i="1" s="1"/>
  <c r="P1705" i="1" s="1"/>
  <c r="X1705" i="1" s="1"/>
  <c r="B1705" i="1" s="1"/>
  <c r="G1705" i="1"/>
  <c r="M1708" i="1"/>
  <c r="I1709" i="1"/>
  <c r="N1708" i="1"/>
  <c r="J1708" i="1"/>
  <c r="K1708" i="1" s="1"/>
  <c r="E1707" i="1"/>
  <c r="U1707" i="1"/>
  <c r="W1707" i="1" s="1"/>
  <c r="D1706" i="1"/>
  <c r="F1706" i="1" s="1"/>
  <c r="Q1761" i="1"/>
  <c r="H1761" i="1"/>
  <c r="A1762" i="1"/>
  <c r="C1761" i="1"/>
  <c r="Y1760" i="1"/>
  <c r="R1760" i="1"/>
  <c r="S1760" i="1" s="1"/>
  <c r="AA1761" i="1"/>
  <c r="T1792" i="1"/>
  <c r="L1706" i="1" l="1"/>
  <c r="O1706" i="1" s="1"/>
  <c r="P1706" i="1" s="1"/>
  <c r="X1706" i="1" s="1"/>
  <c r="B1706" i="1" s="1"/>
  <c r="D1707" i="1"/>
  <c r="F1707" i="1" s="1"/>
  <c r="E1708" i="1"/>
  <c r="U1708" i="1"/>
  <c r="W1708" i="1" s="1"/>
  <c r="M1709" i="1"/>
  <c r="I1710" i="1"/>
  <c r="N1709" i="1"/>
  <c r="J1709" i="1"/>
  <c r="K1709" i="1" s="1"/>
  <c r="G1706" i="1"/>
  <c r="T1793" i="1"/>
  <c r="C1762" i="1"/>
  <c r="Y1761" i="1"/>
  <c r="AA1762" i="1"/>
  <c r="R1761" i="1"/>
  <c r="S1761" i="1" s="1"/>
  <c r="Q1762" i="1"/>
  <c r="H1762" i="1"/>
  <c r="A1763" i="1"/>
  <c r="G1707" i="1" l="1"/>
  <c r="L1707" i="1"/>
  <c r="O1707" i="1" s="1"/>
  <c r="P1707" i="1" s="1"/>
  <c r="X1707" i="1" s="1"/>
  <c r="B1707" i="1" s="1"/>
  <c r="I1711" i="1"/>
  <c r="N1710" i="1"/>
  <c r="J1710" i="1"/>
  <c r="K1710" i="1" s="1"/>
  <c r="M1710" i="1"/>
  <c r="D1708" i="1"/>
  <c r="F1708" i="1" s="1"/>
  <c r="U1709" i="1"/>
  <c r="W1709" i="1" s="1"/>
  <c r="E1709" i="1"/>
  <c r="AA1763" i="1"/>
  <c r="Y1762" i="1"/>
  <c r="C1763" i="1"/>
  <c r="R1762" i="1"/>
  <c r="S1762" i="1" s="1"/>
  <c r="T1794" i="1"/>
  <c r="Q1763" i="1"/>
  <c r="H1763" i="1"/>
  <c r="A1764" i="1"/>
  <c r="L1708" i="1" l="1"/>
  <c r="O1708" i="1" s="1"/>
  <c r="P1708" i="1" s="1"/>
  <c r="X1708" i="1" s="1"/>
  <c r="B1708" i="1" s="1"/>
  <c r="G1708" i="1"/>
  <c r="U1710" i="1"/>
  <c r="W1710" i="1" s="1"/>
  <c r="E1710" i="1"/>
  <c r="D1709" i="1"/>
  <c r="F1709" i="1" s="1"/>
  <c r="M1711" i="1"/>
  <c r="N1711" i="1"/>
  <c r="J1711" i="1"/>
  <c r="K1711" i="1" s="1"/>
  <c r="I1712" i="1"/>
  <c r="Q1764" i="1"/>
  <c r="A1765" i="1"/>
  <c r="H1764" i="1"/>
  <c r="T1795" i="1"/>
  <c r="Y1763" i="1"/>
  <c r="AA1764" i="1"/>
  <c r="C1764" i="1"/>
  <c r="R1763" i="1"/>
  <c r="S1763" i="1" s="1"/>
  <c r="G1709" i="1" l="1"/>
  <c r="L1709" i="1"/>
  <c r="O1709" i="1" s="1"/>
  <c r="P1709" i="1" s="1"/>
  <c r="X1709" i="1" s="1"/>
  <c r="B1709" i="1" s="1"/>
  <c r="E1711" i="1"/>
  <c r="U1711" i="1"/>
  <c r="W1711" i="1" s="1"/>
  <c r="D1710" i="1"/>
  <c r="F1710" i="1" s="1"/>
  <c r="M1712" i="1"/>
  <c r="I1713" i="1"/>
  <c r="J1712" i="1"/>
  <c r="K1712" i="1" s="1"/>
  <c r="N1712" i="1"/>
  <c r="T1796" i="1"/>
  <c r="Q1765" i="1"/>
  <c r="H1765" i="1"/>
  <c r="A1766" i="1"/>
  <c r="Y1764" i="1"/>
  <c r="R1764" i="1"/>
  <c r="S1764" i="1" s="1"/>
  <c r="AA1765" i="1"/>
  <c r="C1765" i="1"/>
  <c r="L1710" i="1" l="1"/>
  <c r="O1710" i="1" s="1"/>
  <c r="P1710" i="1" s="1"/>
  <c r="X1710" i="1" s="1"/>
  <c r="B1710" i="1" s="1"/>
  <c r="G1710" i="1"/>
  <c r="E1712" i="1"/>
  <c r="U1712" i="1"/>
  <c r="W1712" i="1" s="1"/>
  <c r="M1713" i="1"/>
  <c r="I1714" i="1"/>
  <c r="J1713" i="1"/>
  <c r="K1713" i="1" s="1"/>
  <c r="N1713" i="1"/>
  <c r="D1711" i="1"/>
  <c r="F1711" i="1" s="1"/>
  <c r="Y1765" i="1"/>
  <c r="R1765" i="1"/>
  <c r="S1765" i="1" s="1"/>
  <c r="C1766" i="1"/>
  <c r="AA1766" i="1"/>
  <c r="H1766" i="1"/>
  <c r="Q1766" i="1"/>
  <c r="A1767" i="1"/>
  <c r="T1797" i="1"/>
  <c r="G1711" i="1" l="1"/>
  <c r="E1713" i="1"/>
  <c r="U1713" i="1"/>
  <c r="W1713" i="1" s="1"/>
  <c r="J1714" i="1"/>
  <c r="K1714" i="1" s="1"/>
  <c r="I1715" i="1"/>
  <c r="N1714" i="1"/>
  <c r="M1714" i="1"/>
  <c r="L1711" i="1"/>
  <c r="O1711" i="1" s="1"/>
  <c r="P1711" i="1" s="1"/>
  <c r="D1712" i="1"/>
  <c r="F1712" i="1" s="1"/>
  <c r="T1798" i="1"/>
  <c r="Y1766" i="1"/>
  <c r="AA1767" i="1"/>
  <c r="R1766" i="1"/>
  <c r="S1766" i="1" s="1"/>
  <c r="C1767" i="1"/>
  <c r="Q1767" i="1"/>
  <c r="A1768" i="1"/>
  <c r="H1767" i="1"/>
  <c r="X1711" i="1" l="1"/>
  <c r="B1711" i="1" s="1"/>
  <c r="I1716" i="1"/>
  <c r="J1715" i="1"/>
  <c r="K1715" i="1" s="1"/>
  <c r="U1714" i="1"/>
  <c r="W1714" i="1" s="1"/>
  <c r="E1714" i="1"/>
  <c r="G1712" i="1"/>
  <c r="L1712" i="1"/>
  <c r="O1712" i="1" s="1"/>
  <c r="P1712" i="1" s="1"/>
  <c r="D1713" i="1"/>
  <c r="F1713" i="1" s="1"/>
  <c r="AA1768" i="1"/>
  <c r="Y1767" i="1"/>
  <c r="C1768" i="1"/>
  <c r="R1767" i="1"/>
  <c r="S1767" i="1" s="1"/>
  <c r="T1799" i="1"/>
  <c r="Q1768" i="1"/>
  <c r="H1768" i="1"/>
  <c r="A1769" i="1"/>
  <c r="X1712" i="1" l="1"/>
  <c r="B1712" i="1" s="1"/>
  <c r="U1715" i="1"/>
  <c r="W1715" i="1" s="1"/>
  <c r="E1715" i="1"/>
  <c r="G1713" i="1"/>
  <c r="J1716" i="1"/>
  <c r="K1716" i="1" s="1"/>
  <c r="I1717" i="1"/>
  <c r="D1714" i="1"/>
  <c r="F1714" i="1" s="1"/>
  <c r="L1713" i="1"/>
  <c r="O1713" i="1" s="1"/>
  <c r="P1713" i="1" s="1"/>
  <c r="X1713" i="1" s="1"/>
  <c r="B1713" i="1" s="1"/>
  <c r="T1800" i="1"/>
  <c r="R1768" i="1"/>
  <c r="S1768" i="1" s="1"/>
  <c r="AA1769" i="1"/>
  <c r="C1769" i="1"/>
  <c r="Y1768" i="1"/>
  <c r="Q1769" i="1"/>
  <c r="H1769" i="1"/>
  <c r="A1770" i="1"/>
  <c r="J1717" i="1" l="1"/>
  <c r="K1717" i="1" s="1"/>
  <c r="I1718" i="1"/>
  <c r="D1715" i="1"/>
  <c r="F1715" i="1" s="1"/>
  <c r="E1716" i="1"/>
  <c r="U1716" i="1"/>
  <c r="W1716" i="1" s="1"/>
  <c r="L1714" i="1"/>
  <c r="G1714" i="1"/>
  <c r="R1769" i="1"/>
  <c r="S1769" i="1" s="1"/>
  <c r="C1770" i="1"/>
  <c r="Y1769" i="1"/>
  <c r="AA1770" i="1"/>
  <c r="T1801" i="1"/>
  <c r="H1770" i="1"/>
  <c r="Q1770" i="1"/>
  <c r="A1771" i="1"/>
  <c r="G1715" i="1" l="1"/>
  <c r="L1715" i="1"/>
  <c r="M1715" i="1"/>
  <c r="O1714" i="1"/>
  <c r="P1714" i="1" s="1"/>
  <c r="X1714" i="1" s="1"/>
  <c r="B1714" i="1" s="1"/>
  <c r="D1716" i="1"/>
  <c r="F1716" i="1" s="1"/>
  <c r="J1718" i="1"/>
  <c r="K1718" i="1" s="1"/>
  <c r="I1719" i="1"/>
  <c r="E1717" i="1"/>
  <c r="U1717" i="1"/>
  <c r="W1717" i="1" s="1"/>
  <c r="A1772" i="1"/>
  <c r="Q1771" i="1"/>
  <c r="H1771" i="1"/>
  <c r="R1770" i="1"/>
  <c r="S1770" i="1" s="1"/>
  <c r="AA1771" i="1"/>
  <c r="Y1770" i="1"/>
  <c r="C1771" i="1"/>
  <c r="T1802" i="1"/>
  <c r="L1716" i="1" l="1"/>
  <c r="G1716" i="1"/>
  <c r="D1717" i="1"/>
  <c r="F1717" i="1" s="1"/>
  <c r="J1719" i="1"/>
  <c r="K1719" i="1" s="1"/>
  <c r="I1720" i="1"/>
  <c r="E1718" i="1"/>
  <c r="U1718" i="1"/>
  <c r="W1718" i="1" s="1"/>
  <c r="M1716" i="1"/>
  <c r="M1717" i="1" s="1"/>
  <c r="M1718" i="1" s="1"/>
  <c r="M1719" i="1" s="1"/>
  <c r="N1715" i="1"/>
  <c r="C1772" i="1"/>
  <c r="R1771" i="1"/>
  <c r="S1771" i="1" s="1"/>
  <c r="Y1771" i="1"/>
  <c r="AA1772" i="1"/>
  <c r="T1803" i="1"/>
  <c r="H1772" i="1"/>
  <c r="A1773" i="1"/>
  <c r="Q1772" i="1"/>
  <c r="L1717" i="1" l="1"/>
  <c r="G1717" i="1"/>
  <c r="D1718" i="1"/>
  <c r="F1718" i="1" s="1"/>
  <c r="J1720" i="1"/>
  <c r="K1720" i="1" s="1"/>
  <c r="I1721" i="1"/>
  <c r="M1720" i="1"/>
  <c r="E1719" i="1"/>
  <c r="U1719" i="1"/>
  <c r="W1719" i="1" s="1"/>
  <c r="N1716" i="1"/>
  <c r="O1715" i="1"/>
  <c r="P1715" i="1" s="1"/>
  <c r="Y1772" i="1"/>
  <c r="AA1773" i="1"/>
  <c r="R1772" i="1"/>
  <c r="S1772" i="1" s="1"/>
  <c r="C1773" i="1"/>
  <c r="T1804" i="1"/>
  <c r="H1773" i="1"/>
  <c r="A1774" i="1"/>
  <c r="Q1773" i="1"/>
  <c r="L1718" i="1" l="1"/>
  <c r="G1718" i="1"/>
  <c r="D1719" i="1"/>
  <c r="F1719" i="1" s="1"/>
  <c r="J1721" i="1"/>
  <c r="K1721" i="1" s="1"/>
  <c r="I1722" i="1"/>
  <c r="M1721" i="1"/>
  <c r="E1720" i="1"/>
  <c r="U1720" i="1"/>
  <c r="W1720" i="1" s="1"/>
  <c r="X1715" i="1"/>
  <c r="B1715" i="1" s="1"/>
  <c r="N1717" i="1"/>
  <c r="O1716" i="1"/>
  <c r="P1716" i="1" s="1"/>
  <c r="X1716" i="1" s="1"/>
  <c r="B1716" i="1" s="1"/>
  <c r="AA1774" i="1"/>
  <c r="Y1773" i="1"/>
  <c r="R1773" i="1"/>
  <c r="S1773" i="1" s="1"/>
  <c r="C1774" i="1"/>
  <c r="Q1774" i="1"/>
  <c r="H1774" i="1"/>
  <c r="A1775" i="1"/>
  <c r="T1805" i="1"/>
  <c r="M1722" i="1" l="1"/>
  <c r="L1719" i="1"/>
  <c r="G1719" i="1"/>
  <c r="D1720" i="1"/>
  <c r="F1720" i="1" s="1"/>
  <c r="E1721" i="1"/>
  <c r="U1721" i="1"/>
  <c r="W1721" i="1" s="1"/>
  <c r="J1722" i="1"/>
  <c r="K1722" i="1" s="1"/>
  <c r="I1723" i="1"/>
  <c r="N1718" i="1"/>
  <c r="O1717" i="1"/>
  <c r="P1717" i="1" s="1"/>
  <c r="T1806" i="1"/>
  <c r="Q1775" i="1"/>
  <c r="A1776" i="1"/>
  <c r="H1775" i="1"/>
  <c r="Y1774" i="1"/>
  <c r="AA1775" i="1"/>
  <c r="C1775" i="1"/>
  <c r="R1774" i="1"/>
  <c r="S1774" i="1" s="1"/>
  <c r="L1720" i="1" l="1"/>
  <c r="M1723" i="1"/>
  <c r="I1724" i="1"/>
  <c r="J1723" i="1"/>
  <c r="K1723" i="1" s="1"/>
  <c r="D1721" i="1"/>
  <c r="F1721" i="1" s="1"/>
  <c r="E1722" i="1"/>
  <c r="U1722" i="1"/>
  <c r="W1722" i="1" s="1"/>
  <c r="X1717" i="1"/>
  <c r="B1717" i="1" s="1"/>
  <c r="N1719" i="1"/>
  <c r="O1718" i="1"/>
  <c r="P1718" i="1" s="1"/>
  <c r="X1718" i="1" s="1"/>
  <c r="B1718" i="1" s="1"/>
  <c r="G1720" i="1"/>
  <c r="T1807" i="1"/>
  <c r="AA1776" i="1"/>
  <c r="Y1775" i="1"/>
  <c r="C1776" i="1"/>
  <c r="R1775" i="1"/>
  <c r="S1775" i="1" s="1"/>
  <c r="Q1776" i="1"/>
  <c r="H1776" i="1"/>
  <c r="A1777" i="1"/>
  <c r="L1721" i="1" l="1"/>
  <c r="G1721" i="1"/>
  <c r="N1720" i="1"/>
  <c r="O1719" i="1"/>
  <c r="P1719" i="1" s="1"/>
  <c r="X1719" i="1" s="1"/>
  <c r="B1719" i="1" s="1"/>
  <c r="E1723" i="1"/>
  <c r="U1723" i="1"/>
  <c r="W1723" i="1" s="1"/>
  <c r="M1724" i="1"/>
  <c r="J1724" i="1"/>
  <c r="K1724" i="1" s="1"/>
  <c r="I1725" i="1"/>
  <c r="D1722" i="1"/>
  <c r="F1722" i="1" s="1"/>
  <c r="R1776" i="1"/>
  <c r="S1776" i="1" s="1"/>
  <c r="AA1777" i="1"/>
  <c r="Y1776" i="1"/>
  <c r="C1777" i="1"/>
  <c r="T1808" i="1"/>
  <c r="Q1777" i="1"/>
  <c r="H1777" i="1"/>
  <c r="A1778" i="1"/>
  <c r="J1725" i="1" l="1"/>
  <c r="K1725" i="1" s="1"/>
  <c r="I1726" i="1"/>
  <c r="M1725" i="1"/>
  <c r="E1724" i="1"/>
  <c r="U1724" i="1"/>
  <c r="W1724" i="1" s="1"/>
  <c r="G1722" i="1"/>
  <c r="L1722" i="1"/>
  <c r="D1723" i="1"/>
  <c r="F1723" i="1" s="1"/>
  <c r="N1721" i="1"/>
  <c r="O1720" i="1"/>
  <c r="P1720" i="1" s="1"/>
  <c r="X1720" i="1" s="1"/>
  <c r="B1720" i="1" s="1"/>
  <c r="T1809" i="1"/>
  <c r="Q1778" i="1"/>
  <c r="H1778" i="1"/>
  <c r="A1779" i="1"/>
  <c r="R1777" i="1"/>
  <c r="S1777" i="1" s="1"/>
  <c r="C1778" i="1"/>
  <c r="Y1777" i="1"/>
  <c r="AA1778" i="1"/>
  <c r="L1723" i="1" l="1"/>
  <c r="G1723" i="1"/>
  <c r="D1724" i="1"/>
  <c r="F1724" i="1" s="1"/>
  <c r="N1722" i="1"/>
  <c r="N1723" i="1" s="1"/>
  <c r="N1724" i="1" s="1"/>
  <c r="N1725" i="1" s="1"/>
  <c r="N1726" i="1" s="1"/>
  <c r="O1721" i="1"/>
  <c r="P1721" i="1" s="1"/>
  <c r="X1721" i="1" s="1"/>
  <c r="B1721" i="1" s="1"/>
  <c r="I1727" i="1"/>
  <c r="M1726" i="1"/>
  <c r="J1726" i="1"/>
  <c r="K1726" i="1" s="1"/>
  <c r="E1725" i="1"/>
  <c r="U1725" i="1"/>
  <c r="W1725" i="1" s="1"/>
  <c r="R1778" i="1"/>
  <c r="S1778" i="1" s="1"/>
  <c r="AA1779" i="1"/>
  <c r="C1779" i="1"/>
  <c r="Y1778" i="1"/>
  <c r="Q1779" i="1"/>
  <c r="A1780" i="1"/>
  <c r="H1779" i="1"/>
  <c r="T1810" i="1"/>
  <c r="G1724" i="1" l="1"/>
  <c r="L1724" i="1"/>
  <c r="O1724" i="1" s="1"/>
  <c r="P1724" i="1" s="1"/>
  <c r="X1724" i="1" s="1"/>
  <c r="B1724" i="1" s="1"/>
  <c r="O1723" i="1"/>
  <c r="P1723" i="1" s="1"/>
  <c r="X1723" i="1" s="1"/>
  <c r="B1723" i="1" s="1"/>
  <c r="J1727" i="1"/>
  <c r="K1727" i="1" s="1"/>
  <c r="I1728" i="1"/>
  <c r="N1727" i="1"/>
  <c r="D1725" i="1"/>
  <c r="F1725" i="1" s="1"/>
  <c r="U1726" i="1"/>
  <c r="W1726" i="1" s="1"/>
  <c r="E1726" i="1"/>
  <c r="M1727" i="1"/>
  <c r="O1722" i="1"/>
  <c r="P1722" i="1" s="1"/>
  <c r="X1722" i="1" s="1"/>
  <c r="B1722" i="1" s="1"/>
  <c r="R1779" i="1"/>
  <c r="S1779" i="1" s="1"/>
  <c r="AA1780" i="1"/>
  <c r="Y1779" i="1"/>
  <c r="C1780" i="1"/>
  <c r="T1811" i="1"/>
  <c r="A1781" i="1"/>
  <c r="Q1780" i="1"/>
  <c r="H1780" i="1"/>
  <c r="L1725" i="1" l="1"/>
  <c r="O1725" i="1" s="1"/>
  <c r="P1725" i="1" s="1"/>
  <c r="X1725" i="1" s="1"/>
  <c r="B1725" i="1" s="1"/>
  <c r="G1725" i="1"/>
  <c r="D1726" i="1"/>
  <c r="F1726" i="1" s="1"/>
  <c r="M1728" i="1"/>
  <c r="J1728" i="1"/>
  <c r="K1728" i="1" s="1"/>
  <c r="I1729" i="1"/>
  <c r="N1728" i="1"/>
  <c r="E1727" i="1"/>
  <c r="U1727" i="1"/>
  <c r="W1727" i="1" s="1"/>
  <c r="H1781" i="1"/>
  <c r="Q1781" i="1"/>
  <c r="A1782" i="1"/>
  <c r="T1812" i="1"/>
  <c r="AA1781" i="1"/>
  <c r="Y1780" i="1"/>
  <c r="C1781" i="1"/>
  <c r="R1780" i="1"/>
  <c r="S1780" i="1" s="1"/>
  <c r="G1726" i="1" l="1"/>
  <c r="L1726" i="1"/>
  <c r="O1726" i="1" s="1"/>
  <c r="P1726" i="1" s="1"/>
  <c r="X1726" i="1" s="1"/>
  <c r="B1726" i="1" s="1"/>
  <c r="D1727" i="1"/>
  <c r="F1727" i="1" s="1"/>
  <c r="M1729" i="1"/>
  <c r="I1730" i="1"/>
  <c r="J1729" i="1"/>
  <c r="K1729" i="1" s="1"/>
  <c r="N1729" i="1"/>
  <c r="E1728" i="1"/>
  <c r="U1728" i="1"/>
  <c r="W1728" i="1" s="1"/>
  <c r="T1813" i="1"/>
  <c r="AA1782" i="1"/>
  <c r="Y1781" i="1"/>
  <c r="R1781" i="1"/>
  <c r="S1781" i="1" s="1"/>
  <c r="C1782" i="1"/>
  <c r="Q1782" i="1"/>
  <c r="H1782" i="1"/>
  <c r="A1783" i="1"/>
  <c r="L1727" i="1" l="1"/>
  <c r="O1727" i="1" s="1"/>
  <c r="P1727" i="1" s="1"/>
  <c r="X1727" i="1" s="1"/>
  <c r="B1727" i="1" s="1"/>
  <c r="D1728" i="1"/>
  <c r="F1728" i="1" s="1"/>
  <c r="E1729" i="1"/>
  <c r="U1729" i="1"/>
  <c r="W1729" i="1" s="1"/>
  <c r="I1731" i="1"/>
  <c r="M1730" i="1"/>
  <c r="N1730" i="1"/>
  <c r="J1730" i="1"/>
  <c r="K1730" i="1" s="1"/>
  <c r="G1727" i="1"/>
  <c r="Y1782" i="1"/>
  <c r="AA1783" i="1"/>
  <c r="C1783" i="1"/>
  <c r="R1782" i="1"/>
  <c r="S1782" i="1" s="1"/>
  <c r="T1814" i="1"/>
  <c r="Q1783" i="1"/>
  <c r="A1784" i="1"/>
  <c r="H1783" i="1"/>
  <c r="M1731" i="1" l="1"/>
  <c r="L1728" i="1"/>
  <c r="O1728" i="1" s="1"/>
  <c r="P1728" i="1" s="1"/>
  <c r="X1728" i="1" s="1"/>
  <c r="B1728" i="1" s="1"/>
  <c r="G1728" i="1"/>
  <c r="J1731" i="1"/>
  <c r="K1731" i="1" s="1"/>
  <c r="I1732" i="1"/>
  <c r="N1731" i="1"/>
  <c r="D1729" i="1"/>
  <c r="F1729" i="1" s="1"/>
  <c r="U1730" i="1"/>
  <c r="W1730" i="1" s="1"/>
  <c r="E1730" i="1"/>
  <c r="T1815" i="1"/>
  <c r="AA1784" i="1"/>
  <c r="Y1783" i="1"/>
  <c r="C1784" i="1"/>
  <c r="R1783" i="1"/>
  <c r="S1783" i="1" s="1"/>
  <c r="Q1784" i="1"/>
  <c r="H1784" i="1"/>
  <c r="A1785" i="1"/>
  <c r="L1729" i="1" l="1"/>
  <c r="O1729" i="1" s="1"/>
  <c r="P1729" i="1" s="1"/>
  <c r="X1729" i="1" s="1"/>
  <c r="B1729" i="1" s="1"/>
  <c r="D1730" i="1"/>
  <c r="F1730" i="1" s="1"/>
  <c r="G1729" i="1"/>
  <c r="M1732" i="1"/>
  <c r="I1733" i="1"/>
  <c r="N1732" i="1"/>
  <c r="J1732" i="1"/>
  <c r="K1732" i="1" s="1"/>
  <c r="E1731" i="1"/>
  <c r="U1731" i="1"/>
  <c r="W1731" i="1" s="1"/>
  <c r="T1816" i="1"/>
  <c r="R1784" i="1"/>
  <c r="S1784" i="1" s="1"/>
  <c r="C1785" i="1"/>
  <c r="Y1784" i="1"/>
  <c r="AA1785" i="1"/>
  <c r="Q1785" i="1"/>
  <c r="H1785" i="1"/>
  <c r="A1786" i="1"/>
  <c r="L1730" i="1" l="1"/>
  <c r="O1730" i="1" s="1"/>
  <c r="P1730" i="1" s="1"/>
  <c r="X1730" i="1" s="1"/>
  <c r="B1730" i="1" s="1"/>
  <c r="G1730" i="1"/>
  <c r="U1732" i="1"/>
  <c r="W1732" i="1" s="1"/>
  <c r="E1732" i="1"/>
  <c r="M1733" i="1"/>
  <c r="J1733" i="1"/>
  <c r="K1733" i="1" s="1"/>
  <c r="I1734" i="1"/>
  <c r="N1733" i="1"/>
  <c r="D1731" i="1"/>
  <c r="F1731" i="1" s="1"/>
  <c r="T1817" i="1"/>
  <c r="R1785" i="1"/>
  <c r="S1785" i="1" s="1"/>
  <c r="C1786" i="1"/>
  <c r="Y1785" i="1"/>
  <c r="AA1786" i="1"/>
  <c r="H1786" i="1"/>
  <c r="A1787" i="1"/>
  <c r="Q1786" i="1"/>
  <c r="J1734" i="1" l="1"/>
  <c r="K1734" i="1" s="1"/>
  <c r="N1734" i="1"/>
  <c r="I1735" i="1"/>
  <c r="M1734" i="1"/>
  <c r="U1733" i="1"/>
  <c r="W1733" i="1" s="1"/>
  <c r="E1733" i="1"/>
  <c r="L1731" i="1"/>
  <c r="O1731" i="1" s="1"/>
  <c r="P1731" i="1" s="1"/>
  <c r="G1731" i="1"/>
  <c r="D1732" i="1"/>
  <c r="F1732" i="1" s="1"/>
  <c r="T1818" i="1"/>
  <c r="A1788" i="1"/>
  <c r="Q1787" i="1"/>
  <c r="H1787" i="1"/>
  <c r="R1786" i="1"/>
  <c r="S1786" i="1" s="1"/>
  <c r="C1787" i="1"/>
  <c r="Y1786" i="1"/>
  <c r="AA1787" i="1"/>
  <c r="X1731" i="1" l="1"/>
  <c r="B1731" i="1" s="1"/>
  <c r="D1733" i="1"/>
  <c r="F1733" i="1" s="1"/>
  <c r="G1732" i="1"/>
  <c r="N1735" i="1"/>
  <c r="J1735" i="1"/>
  <c r="K1735" i="1" s="1"/>
  <c r="I1736" i="1"/>
  <c r="M1735" i="1"/>
  <c r="L1732" i="1"/>
  <c r="O1732" i="1" s="1"/>
  <c r="P1732" i="1" s="1"/>
  <c r="E1734" i="1"/>
  <c r="U1734" i="1"/>
  <c r="W1734" i="1" s="1"/>
  <c r="R1787" i="1"/>
  <c r="S1787" i="1" s="1"/>
  <c r="AA1788" i="1"/>
  <c r="Y1787" i="1"/>
  <c r="C1788" i="1"/>
  <c r="A1789" i="1"/>
  <c r="Q1788" i="1"/>
  <c r="H1788" i="1"/>
  <c r="T1819" i="1"/>
  <c r="E1735" i="1" l="1"/>
  <c r="U1735" i="1"/>
  <c r="W1735" i="1" s="1"/>
  <c r="G1733" i="1"/>
  <c r="D1734" i="1"/>
  <c r="F1734" i="1" s="1"/>
  <c r="X1732" i="1"/>
  <c r="B1732" i="1" s="1"/>
  <c r="L1733" i="1"/>
  <c r="O1733" i="1" s="1"/>
  <c r="P1733" i="1" s="1"/>
  <c r="X1733" i="1" s="1"/>
  <c r="B1733" i="1" s="1"/>
  <c r="M1736" i="1"/>
  <c r="J1736" i="1"/>
  <c r="K1736" i="1" s="1"/>
  <c r="I1737" i="1"/>
  <c r="N1736" i="1"/>
  <c r="AA1789" i="1"/>
  <c r="Y1788" i="1"/>
  <c r="C1789" i="1"/>
  <c r="R1788" i="1"/>
  <c r="S1788" i="1" s="1"/>
  <c r="T1820" i="1"/>
  <c r="Q1789" i="1"/>
  <c r="H1789" i="1"/>
  <c r="A1790" i="1"/>
  <c r="L1734" i="1" l="1"/>
  <c r="O1734" i="1" s="1"/>
  <c r="P1734" i="1" s="1"/>
  <c r="X1734" i="1" s="1"/>
  <c r="B1734" i="1" s="1"/>
  <c r="G1734" i="1"/>
  <c r="N1737" i="1"/>
  <c r="M1737" i="1"/>
  <c r="I1738" i="1"/>
  <c r="J1737" i="1"/>
  <c r="K1737" i="1" s="1"/>
  <c r="E1736" i="1"/>
  <c r="U1736" i="1"/>
  <c r="W1736" i="1" s="1"/>
  <c r="D1735" i="1"/>
  <c r="F1735" i="1" s="1"/>
  <c r="C1790" i="1"/>
  <c r="Y1789" i="1"/>
  <c r="R1789" i="1"/>
  <c r="S1789" i="1" s="1"/>
  <c r="AA1790" i="1"/>
  <c r="Q1790" i="1"/>
  <c r="H1790" i="1"/>
  <c r="A1791" i="1"/>
  <c r="T1821" i="1"/>
  <c r="L1735" i="1" l="1"/>
  <c r="O1735" i="1" s="1"/>
  <c r="P1735" i="1" s="1"/>
  <c r="X1735" i="1" s="1"/>
  <c r="G1735" i="1"/>
  <c r="D1736" i="1"/>
  <c r="F1736" i="1" s="1"/>
  <c r="E1737" i="1"/>
  <c r="U1737" i="1"/>
  <c r="W1737" i="1" s="1"/>
  <c r="M1738" i="1"/>
  <c r="J1738" i="1"/>
  <c r="K1738" i="1" s="1"/>
  <c r="N1738" i="1"/>
  <c r="I1739" i="1"/>
  <c r="C1791" i="1"/>
  <c r="Y1790" i="1"/>
  <c r="R1790" i="1"/>
  <c r="S1790" i="1" s="1"/>
  <c r="AA1791" i="1"/>
  <c r="T1822" i="1"/>
  <c r="H1791" i="1"/>
  <c r="A1792" i="1"/>
  <c r="Q1791" i="1"/>
  <c r="L1736" i="1" l="1"/>
  <c r="O1736" i="1" s="1"/>
  <c r="P1736" i="1" s="1"/>
  <c r="X1736" i="1" s="1"/>
  <c r="B1736" i="1" s="1"/>
  <c r="G1736" i="1"/>
  <c r="B1735" i="1"/>
  <c r="D1737" i="1"/>
  <c r="F1737" i="1" s="1"/>
  <c r="E1738" i="1"/>
  <c r="U1738" i="1"/>
  <c r="W1738" i="1" s="1"/>
  <c r="J1739" i="1"/>
  <c r="K1739" i="1" s="1"/>
  <c r="M1739" i="1"/>
  <c r="I1740" i="1"/>
  <c r="N1739" i="1"/>
  <c r="T1823" i="1"/>
  <c r="Y1791" i="1"/>
  <c r="R1791" i="1"/>
  <c r="S1791" i="1" s="1"/>
  <c r="C1792" i="1"/>
  <c r="AA1792" i="1"/>
  <c r="H1792" i="1"/>
  <c r="Q1792" i="1"/>
  <c r="A1793" i="1"/>
  <c r="L1737" i="1" l="1"/>
  <c r="O1737" i="1" s="1"/>
  <c r="P1737" i="1" s="1"/>
  <c r="X1737" i="1" s="1"/>
  <c r="B1737" i="1" s="1"/>
  <c r="G1737" i="1"/>
  <c r="J1740" i="1"/>
  <c r="K1740" i="1" s="1"/>
  <c r="I1741" i="1"/>
  <c r="N1740" i="1"/>
  <c r="E1739" i="1"/>
  <c r="U1739" i="1"/>
  <c r="W1739" i="1" s="1"/>
  <c r="M1740" i="1"/>
  <c r="D1738" i="1"/>
  <c r="F1738" i="1" s="1"/>
  <c r="R1792" i="1"/>
  <c r="S1792" i="1" s="1"/>
  <c r="AA1793" i="1"/>
  <c r="Y1792" i="1"/>
  <c r="C1793" i="1"/>
  <c r="Q1793" i="1"/>
  <c r="A1794" i="1"/>
  <c r="H1793" i="1"/>
  <c r="T1824" i="1"/>
  <c r="L1738" i="1" l="1"/>
  <c r="O1738" i="1" s="1"/>
  <c r="P1738" i="1" s="1"/>
  <c r="X1738" i="1" s="1"/>
  <c r="B1738" i="1" s="1"/>
  <c r="G1738" i="1"/>
  <c r="D1739" i="1"/>
  <c r="F1739" i="1" s="1"/>
  <c r="J1741" i="1"/>
  <c r="K1741" i="1" s="1"/>
  <c r="I1742" i="1"/>
  <c r="M1741" i="1"/>
  <c r="N1741" i="1"/>
  <c r="E1740" i="1"/>
  <c r="U1740" i="1"/>
  <c r="W1740" i="1" s="1"/>
  <c r="R1793" i="1"/>
  <c r="S1793" i="1" s="1"/>
  <c r="AA1794" i="1"/>
  <c r="Y1793" i="1"/>
  <c r="C1794" i="1"/>
  <c r="T1825" i="1"/>
  <c r="A1795" i="1"/>
  <c r="Q1794" i="1"/>
  <c r="H1794" i="1"/>
  <c r="M1742" i="1" l="1"/>
  <c r="G1739" i="1"/>
  <c r="D1740" i="1"/>
  <c r="F1740" i="1" s="1"/>
  <c r="E1741" i="1"/>
  <c r="U1741" i="1"/>
  <c r="W1741" i="1" s="1"/>
  <c r="J1742" i="1"/>
  <c r="K1742" i="1" s="1"/>
  <c r="N1742" i="1"/>
  <c r="I1743" i="1"/>
  <c r="L1739" i="1"/>
  <c r="O1739" i="1" s="1"/>
  <c r="P1739" i="1" s="1"/>
  <c r="T1826" i="1"/>
  <c r="Y1794" i="1"/>
  <c r="R1794" i="1"/>
  <c r="S1794" i="1" s="1"/>
  <c r="AA1795" i="1"/>
  <c r="C1795" i="1"/>
  <c r="A1796" i="1"/>
  <c r="Q1795" i="1"/>
  <c r="H1795" i="1"/>
  <c r="G1740" i="1" l="1"/>
  <c r="L1740" i="1"/>
  <c r="O1740" i="1" s="1"/>
  <c r="P1740" i="1" s="1"/>
  <c r="X1740" i="1" s="1"/>
  <c r="B1740" i="1" s="1"/>
  <c r="N1743" i="1"/>
  <c r="J1743" i="1"/>
  <c r="K1743" i="1" s="1"/>
  <c r="M1743" i="1"/>
  <c r="I1744" i="1"/>
  <c r="E1742" i="1"/>
  <c r="U1742" i="1"/>
  <c r="W1742" i="1" s="1"/>
  <c r="D1741" i="1"/>
  <c r="F1741" i="1" s="1"/>
  <c r="X1739" i="1"/>
  <c r="B1739" i="1" s="1"/>
  <c r="A1797" i="1"/>
  <c r="Q1796" i="1"/>
  <c r="H1796" i="1"/>
  <c r="AA1796" i="1"/>
  <c r="Y1795" i="1"/>
  <c r="C1796" i="1"/>
  <c r="R1795" i="1"/>
  <c r="S1795" i="1" s="1"/>
  <c r="T1827" i="1"/>
  <c r="L1741" i="1" l="1"/>
  <c r="O1741" i="1" s="1"/>
  <c r="P1741" i="1" s="1"/>
  <c r="D1742" i="1"/>
  <c r="F1742" i="1" s="1"/>
  <c r="J1744" i="1"/>
  <c r="K1744" i="1" s="1"/>
  <c r="I1745" i="1"/>
  <c r="N1744" i="1"/>
  <c r="M1744" i="1"/>
  <c r="E1743" i="1"/>
  <c r="U1743" i="1"/>
  <c r="W1743" i="1" s="1"/>
  <c r="G1741" i="1"/>
  <c r="T1828" i="1"/>
  <c r="Y1796" i="1"/>
  <c r="C1797" i="1"/>
  <c r="R1796" i="1"/>
  <c r="S1796" i="1" s="1"/>
  <c r="AA1797" i="1"/>
  <c r="H1797" i="1"/>
  <c r="Q1797" i="1"/>
  <c r="A1798" i="1"/>
  <c r="G1742" i="1" l="1"/>
  <c r="L1742" i="1"/>
  <c r="O1742" i="1" s="1"/>
  <c r="P1742" i="1" s="1"/>
  <c r="X1742" i="1" s="1"/>
  <c r="B1742" i="1" s="1"/>
  <c r="I1746" i="1"/>
  <c r="J1745" i="1"/>
  <c r="K1745" i="1" s="1"/>
  <c r="E1744" i="1"/>
  <c r="U1744" i="1"/>
  <c r="W1744" i="1" s="1"/>
  <c r="D1743" i="1"/>
  <c r="F1743" i="1" s="1"/>
  <c r="X1741" i="1"/>
  <c r="B1741" i="1" s="1"/>
  <c r="A1799" i="1"/>
  <c r="Q1798" i="1"/>
  <c r="H1798" i="1"/>
  <c r="Y1797" i="1"/>
  <c r="R1797" i="1"/>
  <c r="S1797" i="1" s="1"/>
  <c r="C1798" i="1"/>
  <c r="AA1798" i="1"/>
  <c r="T1829" i="1"/>
  <c r="G1743" i="1" l="1"/>
  <c r="L1743" i="1"/>
  <c r="O1743" i="1" s="1"/>
  <c r="P1743" i="1" s="1"/>
  <c r="X1743" i="1" s="1"/>
  <c r="B1743" i="1" s="1"/>
  <c r="D1744" i="1"/>
  <c r="F1744" i="1" s="1"/>
  <c r="U1745" i="1"/>
  <c r="W1745" i="1" s="1"/>
  <c r="E1745" i="1"/>
  <c r="J1746" i="1"/>
  <c r="K1746" i="1" s="1"/>
  <c r="I1747" i="1"/>
  <c r="T1830" i="1"/>
  <c r="Q1799" i="1"/>
  <c r="H1799" i="1"/>
  <c r="A1800" i="1"/>
  <c r="Y1798" i="1"/>
  <c r="AA1799" i="1"/>
  <c r="R1798" i="1"/>
  <c r="S1798" i="1" s="1"/>
  <c r="C1799" i="1"/>
  <c r="G1744" i="1" l="1"/>
  <c r="L1744" i="1"/>
  <c r="O1744" i="1" s="1"/>
  <c r="P1744" i="1" s="1"/>
  <c r="X1744" i="1" s="1"/>
  <c r="B1744" i="1" s="1"/>
  <c r="D1745" i="1"/>
  <c r="F1745" i="1" s="1"/>
  <c r="E1746" i="1"/>
  <c r="U1746" i="1"/>
  <c r="W1746" i="1" s="1"/>
  <c r="J1747" i="1"/>
  <c r="K1747" i="1" s="1"/>
  <c r="I1748" i="1"/>
  <c r="Y1799" i="1"/>
  <c r="R1799" i="1"/>
  <c r="S1799" i="1" s="1"/>
  <c r="AA1800" i="1"/>
  <c r="C1800" i="1"/>
  <c r="Q1800" i="1"/>
  <c r="H1800" i="1"/>
  <c r="A1801" i="1"/>
  <c r="T1831" i="1"/>
  <c r="M1745" i="1" l="1"/>
  <c r="N1745" i="1" s="1"/>
  <c r="L1745" i="1"/>
  <c r="G1745" i="1"/>
  <c r="E1747" i="1"/>
  <c r="U1747" i="1"/>
  <c r="W1747" i="1" s="1"/>
  <c r="D1746" i="1"/>
  <c r="F1746" i="1" s="1"/>
  <c r="J1748" i="1"/>
  <c r="K1748" i="1" s="1"/>
  <c r="I1749" i="1"/>
  <c r="A1802" i="1"/>
  <c r="Q1801" i="1"/>
  <c r="H1801" i="1"/>
  <c r="Y1800" i="1"/>
  <c r="AA1801" i="1"/>
  <c r="R1800" i="1"/>
  <c r="S1800" i="1" s="1"/>
  <c r="C1801" i="1"/>
  <c r="T1832" i="1"/>
  <c r="M1746" i="1" l="1"/>
  <c r="M1747" i="1" s="1"/>
  <c r="M1748" i="1" s="1"/>
  <c r="M1749" i="1" s="1"/>
  <c r="G1746" i="1"/>
  <c r="L1746" i="1"/>
  <c r="E1748" i="1"/>
  <c r="U1748" i="1"/>
  <c r="W1748" i="1" s="1"/>
  <c r="N1746" i="1"/>
  <c r="N1747" i="1" s="1"/>
  <c r="O1745" i="1"/>
  <c r="P1745" i="1" s="1"/>
  <c r="X1745" i="1" s="1"/>
  <c r="J1749" i="1"/>
  <c r="K1749" i="1" s="1"/>
  <c r="I1750" i="1"/>
  <c r="D1747" i="1"/>
  <c r="F1747" i="1" s="1"/>
  <c r="A1803" i="1"/>
  <c r="Q1802" i="1"/>
  <c r="H1802" i="1"/>
  <c r="T1833" i="1"/>
  <c r="R1801" i="1"/>
  <c r="S1801" i="1" s="1"/>
  <c r="Y1801" i="1"/>
  <c r="C1802" i="1"/>
  <c r="AA1802" i="1"/>
  <c r="G1747" i="1" l="1"/>
  <c r="L1747" i="1"/>
  <c r="O1747" i="1" s="1"/>
  <c r="P1747" i="1" s="1"/>
  <c r="X1747" i="1" s="1"/>
  <c r="B1747" i="1" s="1"/>
  <c r="N1748" i="1"/>
  <c r="N1749" i="1" s="1"/>
  <c r="N1750" i="1" s="1"/>
  <c r="I1751" i="1"/>
  <c r="J1750" i="1"/>
  <c r="K1750" i="1" s="1"/>
  <c r="E1749" i="1"/>
  <c r="U1749" i="1"/>
  <c r="W1749" i="1" s="1"/>
  <c r="B1745" i="1"/>
  <c r="M1750" i="1"/>
  <c r="D1748" i="1"/>
  <c r="F1748" i="1" s="1"/>
  <c r="O1746" i="1"/>
  <c r="P1746" i="1" s="1"/>
  <c r="X1746" i="1" s="1"/>
  <c r="B1746" i="1" s="1"/>
  <c r="AA1803" i="1"/>
  <c r="C1803" i="1"/>
  <c r="Y1802" i="1"/>
  <c r="R1802" i="1"/>
  <c r="S1802" i="1" s="1"/>
  <c r="T1834" i="1"/>
  <c r="Q1803" i="1"/>
  <c r="H1803" i="1"/>
  <c r="A1804" i="1"/>
  <c r="N1751" i="1" l="1"/>
  <c r="L1748" i="1"/>
  <c r="O1748" i="1" s="1"/>
  <c r="P1748" i="1" s="1"/>
  <c r="X1748" i="1" s="1"/>
  <c r="D1749" i="1"/>
  <c r="F1749" i="1" s="1"/>
  <c r="E1750" i="1"/>
  <c r="U1750" i="1"/>
  <c r="W1750" i="1" s="1"/>
  <c r="G1748" i="1"/>
  <c r="M1751" i="1"/>
  <c r="J1751" i="1"/>
  <c r="K1751" i="1" s="1"/>
  <c r="I1752" i="1"/>
  <c r="R1803" i="1"/>
  <c r="S1803" i="1" s="1"/>
  <c r="AA1804" i="1"/>
  <c r="Y1803" i="1"/>
  <c r="C1804" i="1"/>
  <c r="Q1804" i="1"/>
  <c r="A1805" i="1"/>
  <c r="H1804" i="1"/>
  <c r="T1835" i="1"/>
  <c r="M1752" i="1" l="1"/>
  <c r="G1749" i="1"/>
  <c r="L1749" i="1"/>
  <c r="O1749" i="1" s="1"/>
  <c r="P1749" i="1" s="1"/>
  <c r="X1749" i="1" s="1"/>
  <c r="B1749" i="1" s="1"/>
  <c r="D1750" i="1"/>
  <c r="F1750" i="1" s="1"/>
  <c r="I1753" i="1"/>
  <c r="J1752" i="1"/>
  <c r="K1752" i="1" s="1"/>
  <c r="E1751" i="1"/>
  <c r="U1751" i="1"/>
  <c r="W1751" i="1" s="1"/>
  <c r="N1752" i="1"/>
  <c r="Q1805" i="1"/>
  <c r="H1805" i="1"/>
  <c r="A1806" i="1"/>
  <c r="Y1804" i="1"/>
  <c r="C1805" i="1"/>
  <c r="R1804" i="1"/>
  <c r="S1804" i="1" s="1"/>
  <c r="AA1805" i="1"/>
  <c r="T1836" i="1"/>
  <c r="B1748" i="1"/>
  <c r="L1750" i="1" l="1"/>
  <c r="O1750" i="1" s="1"/>
  <c r="P1750" i="1" s="1"/>
  <c r="X1750" i="1" s="1"/>
  <c r="B1750" i="1" s="1"/>
  <c r="N1753" i="1"/>
  <c r="G1750" i="1"/>
  <c r="E1752" i="1"/>
  <c r="U1752" i="1"/>
  <c r="W1752" i="1" s="1"/>
  <c r="M1753" i="1"/>
  <c r="J1753" i="1"/>
  <c r="K1753" i="1" s="1"/>
  <c r="I1754" i="1"/>
  <c r="D1751" i="1"/>
  <c r="F1751" i="1" s="1"/>
  <c r="T1837" i="1"/>
  <c r="Y1805" i="1"/>
  <c r="C1806" i="1"/>
  <c r="R1805" i="1"/>
  <c r="S1805" i="1" s="1"/>
  <c r="AA1806" i="1"/>
  <c r="H1806" i="1"/>
  <c r="A1807" i="1"/>
  <c r="Q1806" i="1"/>
  <c r="G1751" i="1" l="1"/>
  <c r="L1751" i="1"/>
  <c r="O1751" i="1" s="1"/>
  <c r="P1751" i="1" s="1"/>
  <c r="X1751" i="1" s="1"/>
  <c r="B1751" i="1" s="1"/>
  <c r="M1754" i="1"/>
  <c r="I1755" i="1"/>
  <c r="J1754" i="1"/>
  <c r="K1754" i="1" s="1"/>
  <c r="N1754" i="1"/>
  <c r="E1753" i="1"/>
  <c r="U1753" i="1"/>
  <c r="W1753" i="1" s="1"/>
  <c r="D1752" i="1"/>
  <c r="F1752" i="1" s="1"/>
  <c r="Y1806" i="1"/>
  <c r="C1807" i="1"/>
  <c r="R1806" i="1"/>
  <c r="S1806" i="1" s="1"/>
  <c r="AA1807" i="1"/>
  <c r="H1807" i="1"/>
  <c r="Q1807" i="1"/>
  <c r="A1808" i="1"/>
  <c r="T1838" i="1"/>
  <c r="L1752" i="1" l="1"/>
  <c r="O1752" i="1" s="1"/>
  <c r="P1752" i="1" s="1"/>
  <c r="X1752" i="1" s="1"/>
  <c r="B1752" i="1" s="1"/>
  <c r="D1753" i="1"/>
  <c r="F1753" i="1" s="1"/>
  <c r="U1754" i="1"/>
  <c r="W1754" i="1" s="1"/>
  <c r="E1754" i="1"/>
  <c r="N1755" i="1"/>
  <c r="M1755" i="1"/>
  <c r="I1756" i="1"/>
  <c r="J1755" i="1"/>
  <c r="K1755" i="1" s="1"/>
  <c r="G1752" i="1"/>
  <c r="Q1808" i="1"/>
  <c r="H1808" i="1"/>
  <c r="A1809" i="1"/>
  <c r="Y1807" i="1"/>
  <c r="C1808" i="1"/>
  <c r="R1807" i="1"/>
  <c r="S1807" i="1" s="1"/>
  <c r="AA1808" i="1"/>
  <c r="L1753" i="1" l="1"/>
  <c r="O1753" i="1" s="1"/>
  <c r="P1753" i="1" s="1"/>
  <c r="X1753" i="1" s="1"/>
  <c r="B1753" i="1" s="1"/>
  <c r="G1753" i="1"/>
  <c r="I1757" i="1"/>
  <c r="N1756" i="1"/>
  <c r="J1756" i="1"/>
  <c r="K1756" i="1" s="1"/>
  <c r="M1756" i="1"/>
  <c r="D1754" i="1"/>
  <c r="F1754" i="1" s="1"/>
  <c r="E1755" i="1"/>
  <c r="U1755" i="1"/>
  <c r="W1755" i="1" s="1"/>
  <c r="H1809" i="1"/>
  <c r="A1810" i="1"/>
  <c r="Q1809" i="1"/>
  <c r="AA1809" i="1"/>
  <c r="C1809" i="1"/>
  <c r="Y1808" i="1"/>
  <c r="R1808" i="1"/>
  <c r="S1808" i="1" s="1"/>
  <c r="G1754" i="1" l="1"/>
  <c r="L1754" i="1"/>
  <c r="O1754" i="1" s="1"/>
  <c r="P1754" i="1" s="1"/>
  <c r="X1754" i="1" s="1"/>
  <c r="B1754" i="1" s="1"/>
  <c r="D1755" i="1"/>
  <c r="F1755" i="1" s="1"/>
  <c r="U1756" i="1"/>
  <c r="W1756" i="1" s="1"/>
  <c r="E1756" i="1"/>
  <c r="M1757" i="1"/>
  <c r="J1757" i="1"/>
  <c r="K1757" i="1" s="1"/>
  <c r="I1758" i="1"/>
  <c r="N1757" i="1"/>
  <c r="A1811" i="1"/>
  <c r="Q1810" i="1"/>
  <c r="H1810" i="1"/>
  <c r="R1809" i="1"/>
  <c r="S1809" i="1" s="1"/>
  <c r="Y1809" i="1"/>
  <c r="C1810" i="1"/>
  <c r="AA1810" i="1"/>
  <c r="D1756" i="1" l="1"/>
  <c r="F1756" i="1" s="1"/>
  <c r="J1758" i="1"/>
  <c r="K1758" i="1" s="1"/>
  <c r="I1759" i="1"/>
  <c r="M1758" i="1"/>
  <c r="N1758" i="1"/>
  <c r="L1755" i="1"/>
  <c r="O1755" i="1" s="1"/>
  <c r="P1755" i="1" s="1"/>
  <c r="U1757" i="1"/>
  <c r="W1757" i="1" s="1"/>
  <c r="E1757" i="1"/>
  <c r="G1755" i="1"/>
  <c r="Q1811" i="1"/>
  <c r="H1811" i="1"/>
  <c r="A1812" i="1"/>
  <c r="Y1810" i="1"/>
  <c r="AA1811" i="1"/>
  <c r="R1810" i="1"/>
  <c r="S1810" i="1" s="1"/>
  <c r="C1811" i="1"/>
  <c r="G1756" i="1" l="1"/>
  <c r="L1756" i="1"/>
  <c r="O1756" i="1" s="1"/>
  <c r="P1756" i="1" s="1"/>
  <c r="X1756" i="1" s="1"/>
  <c r="B1756" i="1" s="1"/>
  <c r="N1759" i="1"/>
  <c r="M1759" i="1"/>
  <c r="J1759" i="1"/>
  <c r="K1759" i="1" s="1"/>
  <c r="I1760" i="1"/>
  <c r="E1758" i="1"/>
  <c r="U1758" i="1"/>
  <c r="W1758" i="1" s="1"/>
  <c r="D1757" i="1"/>
  <c r="F1757" i="1" s="1"/>
  <c r="X1755" i="1"/>
  <c r="B1755" i="1" s="1"/>
  <c r="Q1812" i="1"/>
  <c r="H1812" i="1"/>
  <c r="A1813" i="1"/>
  <c r="R1811" i="1"/>
  <c r="S1811" i="1" s="1"/>
  <c r="AA1812" i="1"/>
  <c r="Y1811" i="1"/>
  <c r="C1812" i="1"/>
  <c r="L1757" i="1" l="1"/>
  <c r="O1757" i="1" s="1"/>
  <c r="P1757" i="1" s="1"/>
  <c r="X1757" i="1" s="1"/>
  <c r="B1757" i="1" s="1"/>
  <c r="D1758" i="1"/>
  <c r="F1758" i="1" s="1"/>
  <c r="J1760" i="1"/>
  <c r="K1760" i="1" s="1"/>
  <c r="I1761" i="1"/>
  <c r="N1760" i="1"/>
  <c r="E1759" i="1"/>
  <c r="U1759" i="1"/>
  <c r="W1759" i="1" s="1"/>
  <c r="M1760" i="1"/>
  <c r="G1757" i="1"/>
  <c r="Y1812" i="1"/>
  <c r="AA1813" i="1"/>
  <c r="R1812" i="1"/>
  <c r="S1812" i="1" s="1"/>
  <c r="C1813" i="1"/>
  <c r="Q1813" i="1"/>
  <c r="A1814" i="1"/>
  <c r="H1813" i="1"/>
  <c r="G1758" i="1" l="1"/>
  <c r="L1758" i="1"/>
  <c r="O1758" i="1" s="1"/>
  <c r="P1758" i="1" s="1"/>
  <c r="X1758" i="1" s="1"/>
  <c r="B1758" i="1" s="1"/>
  <c r="D1759" i="1"/>
  <c r="F1759" i="1" s="1"/>
  <c r="M1761" i="1"/>
  <c r="J1761" i="1"/>
  <c r="K1761" i="1" s="1"/>
  <c r="I1762" i="1"/>
  <c r="N1761" i="1"/>
  <c r="E1760" i="1"/>
  <c r="U1760" i="1"/>
  <c r="W1760" i="1" s="1"/>
  <c r="Q1814" i="1"/>
  <c r="H1814" i="1"/>
  <c r="A1815" i="1"/>
  <c r="Y1813" i="1"/>
  <c r="R1813" i="1"/>
  <c r="S1813" i="1" s="1"/>
  <c r="C1814" i="1"/>
  <c r="AA1814" i="1"/>
  <c r="G1759" i="1" l="1"/>
  <c r="L1759" i="1"/>
  <c r="O1759" i="1" s="1"/>
  <c r="P1759" i="1" s="1"/>
  <c r="X1759" i="1" s="1"/>
  <c r="D1760" i="1"/>
  <c r="F1760" i="1" s="1"/>
  <c r="N1762" i="1"/>
  <c r="M1762" i="1"/>
  <c r="J1762" i="1"/>
  <c r="K1762" i="1" s="1"/>
  <c r="I1763" i="1"/>
  <c r="E1761" i="1"/>
  <c r="U1761" i="1"/>
  <c r="W1761" i="1" s="1"/>
  <c r="Y1814" i="1"/>
  <c r="R1814" i="1"/>
  <c r="S1814" i="1" s="1"/>
  <c r="AA1815" i="1"/>
  <c r="C1815" i="1"/>
  <c r="Q1815" i="1"/>
  <c r="H1815" i="1"/>
  <c r="A1816" i="1"/>
  <c r="B1759" i="1" l="1"/>
  <c r="L1760" i="1"/>
  <c r="O1760" i="1" s="1"/>
  <c r="P1760" i="1" s="1"/>
  <c r="X1760" i="1" s="1"/>
  <c r="B1760" i="1" s="1"/>
  <c r="G1760" i="1"/>
  <c r="M1763" i="1"/>
  <c r="E1762" i="1"/>
  <c r="U1762" i="1"/>
  <c r="W1762" i="1" s="1"/>
  <c r="J1763" i="1"/>
  <c r="K1763" i="1" s="1"/>
  <c r="I1764" i="1"/>
  <c r="N1763" i="1"/>
  <c r="D1761" i="1"/>
  <c r="F1761" i="1" s="1"/>
  <c r="Y1815" i="1"/>
  <c r="C1816" i="1"/>
  <c r="R1815" i="1"/>
  <c r="S1815" i="1" s="1"/>
  <c r="AA1816" i="1"/>
  <c r="H1816" i="1"/>
  <c r="A1817" i="1"/>
  <c r="Q1816" i="1"/>
  <c r="G1761" i="1" l="1"/>
  <c r="L1761" i="1"/>
  <c r="O1761" i="1" s="1"/>
  <c r="P1761" i="1" s="1"/>
  <c r="X1761" i="1" s="1"/>
  <c r="B1761" i="1" s="1"/>
  <c r="M1764" i="1"/>
  <c r="I1765" i="1"/>
  <c r="J1764" i="1"/>
  <c r="K1764" i="1" s="1"/>
  <c r="N1764" i="1"/>
  <c r="E1763" i="1"/>
  <c r="U1763" i="1"/>
  <c r="W1763" i="1" s="1"/>
  <c r="D1762" i="1"/>
  <c r="F1762" i="1" s="1"/>
  <c r="Y1816" i="1"/>
  <c r="AA1817" i="1"/>
  <c r="R1816" i="1"/>
  <c r="S1816" i="1" s="1"/>
  <c r="C1817" i="1"/>
  <c r="A1818" i="1"/>
  <c r="Q1817" i="1"/>
  <c r="H1817" i="1"/>
  <c r="L1762" i="1" l="1"/>
  <c r="O1762" i="1" s="1"/>
  <c r="P1762" i="1" s="1"/>
  <c r="X1762" i="1" s="1"/>
  <c r="G1762" i="1"/>
  <c r="D1763" i="1"/>
  <c r="F1763" i="1" s="1"/>
  <c r="E1764" i="1"/>
  <c r="U1764" i="1"/>
  <c r="W1764" i="1" s="1"/>
  <c r="M1765" i="1"/>
  <c r="J1765" i="1"/>
  <c r="K1765" i="1" s="1"/>
  <c r="I1766" i="1"/>
  <c r="N1765" i="1"/>
  <c r="R1817" i="1"/>
  <c r="S1817" i="1" s="1"/>
  <c r="Y1817" i="1"/>
  <c r="C1818" i="1"/>
  <c r="AA1818" i="1"/>
  <c r="H1818" i="1"/>
  <c r="Q1818" i="1"/>
  <c r="A1819" i="1"/>
  <c r="G1763" i="1" l="1"/>
  <c r="B1762" i="1"/>
  <c r="L1763" i="1"/>
  <c r="O1763" i="1" s="1"/>
  <c r="P1763" i="1" s="1"/>
  <c r="X1763" i="1" s="1"/>
  <c r="B1763" i="1" s="1"/>
  <c r="U1765" i="1"/>
  <c r="W1765" i="1" s="1"/>
  <c r="E1765" i="1"/>
  <c r="D1764" i="1"/>
  <c r="F1764" i="1" s="1"/>
  <c r="J1766" i="1"/>
  <c r="K1766" i="1" s="1"/>
  <c r="I1767" i="1"/>
  <c r="N1766" i="1"/>
  <c r="M1766" i="1"/>
  <c r="A1820" i="1"/>
  <c r="Q1819" i="1"/>
  <c r="H1819" i="1"/>
  <c r="C1819" i="1"/>
  <c r="Y1818" i="1"/>
  <c r="R1818" i="1"/>
  <c r="S1818" i="1" s="1"/>
  <c r="AA1819" i="1"/>
  <c r="G1764" i="1" l="1"/>
  <c r="L1764" i="1"/>
  <c r="O1764" i="1" s="1"/>
  <c r="P1764" i="1" s="1"/>
  <c r="X1764" i="1" s="1"/>
  <c r="B1764" i="1" s="1"/>
  <c r="I1768" i="1"/>
  <c r="N1767" i="1"/>
  <c r="J1767" i="1"/>
  <c r="K1767" i="1" s="1"/>
  <c r="U1766" i="1"/>
  <c r="W1766" i="1" s="1"/>
  <c r="E1766" i="1"/>
  <c r="D1765" i="1"/>
  <c r="F1765" i="1" s="1"/>
  <c r="M1767" i="1"/>
  <c r="R1819" i="1"/>
  <c r="S1819" i="1" s="1"/>
  <c r="AA1820" i="1"/>
  <c r="Y1819" i="1"/>
  <c r="C1820" i="1"/>
  <c r="A1821" i="1"/>
  <c r="Q1820" i="1"/>
  <c r="H1820" i="1"/>
  <c r="E1767" i="1" l="1"/>
  <c r="U1767" i="1"/>
  <c r="W1767" i="1" s="1"/>
  <c r="D1766" i="1"/>
  <c r="F1766" i="1" s="1"/>
  <c r="I1769" i="1"/>
  <c r="N1768" i="1"/>
  <c r="M1768" i="1"/>
  <c r="J1768" i="1"/>
  <c r="K1768" i="1" s="1"/>
  <c r="L1765" i="1"/>
  <c r="O1765" i="1" s="1"/>
  <c r="P1765" i="1" s="1"/>
  <c r="G1765" i="1"/>
  <c r="Y1820" i="1"/>
  <c r="AA1821" i="1"/>
  <c r="C1821" i="1"/>
  <c r="R1820" i="1"/>
  <c r="S1820" i="1" s="1"/>
  <c r="A1822" i="1"/>
  <c r="Q1821" i="1"/>
  <c r="H1821" i="1"/>
  <c r="G1766" i="1" l="1"/>
  <c r="L1766" i="1"/>
  <c r="O1766" i="1" s="1"/>
  <c r="P1766" i="1" s="1"/>
  <c r="X1766" i="1" s="1"/>
  <c r="B1766" i="1" s="1"/>
  <c r="J1769" i="1"/>
  <c r="K1769" i="1" s="1"/>
  <c r="I1770" i="1"/>
  <c r="N1769" i="1"/>
  <c r="M1769" i="1"/>
  <c r="X1765" i="1"/>
  <c r="B1765" i="1" s="1"/>
  <c r="E1768" i="1"/>
  <c r="U1768" i="1"/>
  <c r="W1768" i="1" s="1"/>
  <c r="D1767" i="1"/>
  <c r="F1767" i="1" s="1"/>
  <c r="Y1821" i="1"/>
  <c r="R1821" i="1"/>
  <c r="S1821" i="1" s="1"/>
  <c r="C1822" i="1"/>
  <c r="AA1822" i="1"/>
  <c r="Q1822" i="1"/>
  <c r="H1822" i="1"/>
  <c r="A1823" i="1"/>
  <c r="G1767" i="1" l="1"/>
  <c r="L1767" i="1"/>
  <c r="O1767" i="1" s="1"/>
  <c r="P1767" i="1" s="1"/>
  <c r="X1767" i="1" s="1"/>
  <c r="B1767" i="1" s="1"/>
  <c r="J1770" i="1"/>
  <c r="K1770" i="1" s="1"/>
  <c r="M1770" i="1"/>
  <c r="I1771" i="1"/>
  <c r="N1770" i="1"/>
  <c r="U1769" i="1"/>
  <c r="W1769" i="1" s="1"/>
  <c r="E1769" i="1"/>
  <c r="D1768" i="1"/>
  <c r="F1768" i="1" s="1"/>
  <c r="Q1823" i="1"/>
  <c r="H1823" i="1"/>
  <c r="A1824" i="1"/>
  <c r="Y1822" i="1"/>
  <c r="AA1823" i="1"/>
  <c r="C1823" i="1"/>
  <c r="R1822" i="1"/>
  <c r="S1822" i="1" s="1"/>
  <c r="L1768" i="1" l="1"/>
  <c r="O1768" i="1" s="1"/>
  <c r="P1768" i="1" s="1"/>
  <c r="X1768" i="1" s="1"/>
  <c r="B1768" i="1" s="1"/>
  <c r="G1768" i="1"/>
  <c r="D1769" i="1"/>
  <c r="F1769" i="1" s="1"/>
  <c r="J1771" i="1"/>
  <c r="K1771" i="1" s="1"/>
  <c r="I1772" i="1"/>
  <c r="N1771" i="1"/>
  <c r="M1771" i="1"/>
  <c r="E1770" i="1"/>
  <c r="U1770" i="1"/>
  <c r="W1770" i="1" s="1"/>
  <c r="Y1823" i="1"/>
  <c r="AA1824" i="1"/>
  <c r="R1823" i="1"/>
  <c r="S1823" i="1" s="1"/>
  <c r="C1824" i="1"/>
  <c r="Q1824" i="1"/>
  <c r="H1824" i="1"/>
  <c r="A1825" i="1"/>
  <c r="G1769" i="1" l="1"/>
  <c r="M1772" i="1"/>
  <c r="I1773" i="1"/>
  <c r="N1772" i="1"/>
  <c r="J1772" i="1"/>
  <c r="K1772" i="1" s="1"/>
  <c r="E1771" i="1"/>
  <c r="U1771" i="1"/>
  <c r="W1771" i="1" s="1"/>
  <c r="L1769" i="1"/>
  <c r="O1769" i="1" s="1"/>
  <c r="P1769" i="1" s="1"/>
  <c r="D1770" i="1"/>
  <c r="F1770" i="1" s="1"/>
  <c r="H1825" i="1"/>
  <c r="A1826" i="1"/>
  <c r="Q1825" i="1"/>
  <c r="AA1825" i="1"/>
  <c r="Y1824" i="1"/>
  <c r="C1825" i="1"/>
  <c r="R1824" i="1"/>
  <c r="S1824" i="1" s="1"/>
  <c r="D1771" i="1" l="1"/>
  <c r="F1771" i="1" s="1"/>
  <c r="U1772" i="1"/>
  <c r="W1772" i="1" s="1"/>
  <c r="E1772" i="1"/>
  <c r="G1770" i="1"/>
  <c r="M1773" i="1"/>
  <c r="J1773" i="1"/>
  <c r="K1773" i="1" s="1"/>
  <c r="I1774" i="1"/>
  <c r="N1773" i="1"/>
  <c r="X1769" i="1"/>
  <c r="B1769" i="1" s="1"/>
  <c r="L1770" i="1"/>
  <c r="O1770" i="1" s="1"/>
  <c r="P1770" i="1" s="1"/>
  <c r="X1770" i="1" s="1"/>
  <c r="B1770" i="1" s="1"/>
  <c r="AA1826" i="1"/>
  <c r="R1825" i="1"/>
  <c r="S1825" i="1" s="1"/>
  <c r="Y1825" i="1"/>
  <c r="C1826" i="1"/>
  <c r="A1827" i="1"/>
  <c r="Q1826" i="1"/>
  <c r="H1826" i="1"/>
  <c r="G1771" i="1" l="1"/>
  <c r="L1771" i="1"/>
  <c r="O1771" i="1" s="1"/>
  <c r="P1771" i="1" s="1"/>
  <c r="X1771" i="1" s="1"/>
  <c r="B1771" i="1" s="1"/>
  <c r="E1773" i="1"/>
  <c r="U1773" i="1"/>
  <c r="W1773" i="1" s="1"/>
  <c r="D1772" i="1"/>
  <c r="F1772" i="1" s="1"/>
  <c r="M1774" i="1"/>
  <c r="I1775" i="1"/>
  <c r="J1774" i="1"/>
  <c r="K1774" i="1" s="1"/>
  <c r="N1774" i="1"/>
  <c r="Q1827" i="1"/>
  <c r="A1828" i="1"/>
  <c r="H1827" i="1"/>
  <c r="R1826" i="1"/>
  <c r="S1826" i="1" s="1"/>
  <c r="AA1827" i="1"/>
  <c r="C1827" i="1"/>
  <c r="Y1826" i="1"/>
  <c r="L1772" i="1" l="1"/>
  <c r="O1772" i="1" s="1"/>
  <c r="P1772" i="1" s="1"/>
  <c r="X1772" i="1" s="1"/>
  <c r="B1772" i="1" s="1"/>
  <c r="G1772" i="1"/>
  <c r="M1775" i="1"/>
  <c r="N1775" i="1"/>
  <c r="J1775" i="1"/>
  <c r="K1775" i="1" s="1"/>
  <c r="I1776" i="1"/>
  <c r="E1774" i="1"/>
  <c r="U1774" i="1"/>
  <c r="W1774" i="1" s="1"/>
  <c r="D1773" i="1"/>
  <c r="F1773" i="1" s="1"/>
  <c r="R1827" i="1"/>
  <c r="S1827" i="1" s="1"/>
  <c r="AA1828" i="1"/>
  <c r="Y1827" i="1"/>
  <c r="C1828" i="1"/>
  <c r="H1828" i="1"/>
  <c r="Q1828" i="1"/>
  <c r="A1829" i="1"/>
  <c r="G1773" i="1" l="1"/>
  <c r="D1774" i="1"/>
  <c r="F1774" i="1" s="1"/>
  <c r="J1776" i="1"/>
  <c r="K1776" i="1" s="1"/>
  <c r="I1777" i="1"/>
  <c r="E1775" i="1"/>
  <c r="U1775" i="1"/>
  <c r="W1775" i="1" s="1"/>
  <c r="L1773" i="1"/>
  <c r="O1773" i="1" s="1"/>
  <c r="P1773" i="1" s="1"/>
  <c r="X1773" i="1" s="1"/>
  <c r="B1773" i="1" s="1"/>
  <c r="H1829" i="1"/>
  <c r="A1830" i="1"/>
  <c r="Q1829" i="1"/>
  <c r="Y1828" i="1"/>
  <c r="AA1829" i="1"/>
  <c r="R1828" i="1"/>
  <c r="S1828" i="1" s="1"/>
  <c r="C1829" i="1"/>
  <c r="J1777" i="1" l="1"/>
  <c r="K1777" i="1" s="1"/>
  <c r="I1778" i="1"/>
  <c r="E1776" i="1"/>
  <c r="U1776" i="1"/>
  <c r="W1776" i="1" s="1"/>
  <c r="G1774" i="1"/>
  <c r="D1775" i="1"/>
  <c r="F1775" i="1" s="1"/>
  <c r="L1774" i="1"/>
  <c r="O1774" i="1" s="1"/>
  <c r="P1774" i="1" s="1"/>
  <c r="X1774" i="1" s="1"/>
  <c r="B1774" i="1" s="1"/>
  <c r="Q1830" i="1"/>
  <c r="H1830" i="1"/>
  <c r="A1831" i="1"/>
  <c r="C1830" i="1"/>
  <c r="Y1829" i="1"/>
  <c r="R1829" i="1"/>
  <c r="S1829" i="1" s="1"/>
  <c r="AA1830" i="1"/>
  <c r="L1775" i="1" l="1"/>
  <c r="G1775" i="1"/>
  <c r="D1776" i="1"/>
  <c r="F1776" i="1" s="1"/>
  <c r="J1778" i="1"/>
  <c r="K1778" i="1" s="1"/>
  <c r="I1779" i="1"/>
  <c r="U1777" i="1"/>
  <c r="W1777" i="1" s="1"/>
  <c r="E1777" i="1"/>
  <c r="AA1831" i="1"/>
  <c r="Y1830" i="1"/>
  <c r="C1831" i="1"/>
  <c r="R1830" i="1"/>
  <c r="S1830" i="1" s="1"/>
  <c r="Q1831" i="1"/>
  <c r="H1831" i="1"/>
  <c r="A1832" i="1"/>
  <c r="L1776" i="1" l="1"/>
  <c r="G1776" i="1"/>
  <c r="J1779" i="1"/>
  <c r="K1779" i="1" s="1"/>
  <c r="I1780" i="1"/>
  <c r="E1778" i="1"/>
  <c r="U1778" i="1"/>
  <c r="W1778" i="1" s="1"/>
  <c r="D1777" i="1"/>
  <c r="F1777" i="1" s="1"/>
  <c r="M1776" i="1"/>
  <c r="O1775" i="1"/>
  <c r="P1775" i="1" s="1"/>
  <c r="X1775" i="1" s="1"/>
  <c r="B1775" i="1" s="1"/>
  <c r="AA1832" i="1"/>
  <c r="Y1831" i="1"/>
  <c r="R1831" i="1"/>
  <c r="S1831" i="1" s="1"/>
  <c r="C1832" i="1"/>
  <c r="H1832" i="1"/>
  <c r="Q1832" i="1"/>
  <c r="A1833" i="1"/>
  <c r="G1777" i="1" l="1"/>
  <c r="L1777" i="1"/>
  <c r="D1778" i="1"/>
  <c r="F1778" i="1" s="1"/>
  <c r="N1776" i="1"/>
  <c r="M1777" i="1"/>
  <c r="M1778" i="1" s="1"/>
  <c r="M1779" i="1" s="1"/>
  <c r="M1780" i="1" s="1"/>
  <c r="I1781" i="1"/>
  <c r="J1780" i="1"/>
  <c r="K1780" i="1" s="1"/>
  <c r="U1779" i="1"/>
  <c r="W1779" i="1" s="1"/>
  <c r="E1779" i="1"/>
  <c r="Q1833" i="1"/>
  <c r="H1833" i="1"/>
  <c r="A1834" i="1"/>
  <c r="R1832" i="1"/>
  <c r="S1832" i="1" s="1"/>
  <c r="AA1833" i="1"/>
  <c r="C1833" i="1"/>
  <c r="Y1832" i="1"/>
  <c r="G1778" i="1" l="1"/>
  <c r="L1778" i="1"/>
  <c r="M1781" i="1"/>
  <c r="I1782" i="1"/>
  <c r="J1781" i="1"/>
  <c r="K1781" i="1" s="1"/>
  <c r="N1777" i="1"/>
  <c r="O1776" i="1"/>
  <c r="P1776" i="1" s="1"/>
  <c r="X1776" i="1" s="1"/>
  <c r="B1776" i="1" s="1"/>
  <c r="D1779" i="1"/>
  <c r="F1779" i="1" s="1"/>
  <c r="E1780" i="1"/>
  <c r="U1780" i="1"/>
  <c r="W1780" i="1" s="1"/>
  <c r="Q1834" i="1"/>
  <c r="A1835" i="1"/>
  <c r="H1834" i="1"/>
  <c r="R1833" i="1"/>
  <c r="S1833" i="1" s="1"/>
  <c r="AA1834" i="1"/>
  <c r="C1834" i="1"/>
  <c r="Y1833" i="1"/>
  <c r="G1779" i="1" l="1"/>
  <c r="N1778" i="1"/>
  <c r="O1777" i="1"/>
  <c r="P1777" i="1" s="1"/>
  <c r="E1781" i="1"/>
  <c r="U1781" i="1"/>
  <c r="W1781" i="1" s="1"/>
  <c r="D1780" i="1"/>
  <c r="F1780" i="1" s="1"/>
  <c r="J1782" i="1"/>
  <c r="K1782" i="1" s="1"/>
  <c r="I1783" i="1"/>
  <c r="L1779" i="1"/>
  <c r="M1782" i="1"/>
  <c r="A1836" i="1"/>
  <c r="H1835" i="1"/>
  <c r="Q1835" i="1"/>
  <c r="R1834" i="1"/>
  <c r="S1834" i="1" s="1"/>
  <c r="AA1835" i="1"/>
  <c r="C1835" i="1"/>
  <c r="Y1834" i="1"/>
  <c r="L1780" i="1" l="1"/>
  <c r="G1780" i="1"/>
  <c r="E1782" i="1"/>
  <c r="U1782" i="1"/>
  <c r="W1782" i="1" s="1"/>
  <c r="D1781" i="1"/>
  <c r="F1781" i="1" s="1"/>
  <c r="X1777" i="1"/>
  <c r="B1777" i="1" s="1"/>
  <c r="J1783" i="1"/>
  <c r="K1783" i="1" s="1"/>
  <c r="I1784" i="1"/>
  <c r="M1783" i="1"/>
  <c r="N1779" i="1"/>
  <c r="N1780" i="1" s="1"/>
  <c r="N1781" i="1" s="1"/>
  <c r="N1782" i="1" s="1"/>
  <c r="N1783" i="1" s="1"/>
  <c r="O1778" i="1"/>
  <c r="P1778" i="1" s="1"/>
  <c r="X1778" i="1" s="1"/>
  <c r="B1778" i="1" s="1"/>
  <c r="H1836" i="1"/>
  <c r="A1837" i="1"/>
  <c r="Q1836" i="1"/>
  <c r="R1835" i="1"/>
  <c r="S1835" i="1" s="1"/>
  <c r="AA1836" i="1"/>
  <c r="Y1835" i="1"/>
  <c r="C1836" i="1"/>
  <c r="M1784" i="1" l="1"/>
  <c r="L1781" i="1"/>
  <c r="O1781" i="1" s="1"/>
  <c r="G1781" i="1"/>
  <c r="O1779" i="1"/>
  <c r="I1785" i="1"/>
  <c r="N1784" i="1"/>
  <c r="J1784" i="1"/>
  <c r="O1780" i="1"/>
  <c r="E1783" i="1"/>
  <c r="U1783" i="1"/>
  <c r="D1782" i="1"/>
  <c r="Q1837" i="1"/>
  <c r="A1838" i="1"/>
  <c r="H1837" i="1"/>
  <c r="R1836" i="1"/>
  <c r="AA1837" i="1"/>
  <c r="C1837" i="1"/>
  <c r="Y1836" i="1"/>
  <c r="S1836" i="1" l="1"/>
  <c r="G1782" i="1"/>
  <c r="L1782" i="1"/>
  <c r="O1782" i="1" s="1"/>
  <c r="W1783" i="1"/>
  <c r="D1783" i="1"/>
  <c r="P1780" i="1"/>
  <c r="K1784" i="1"/>
  <c r="J1785" i="1"/>
  <c r="I1786" i="1"/>
  <c r="N1785" i="1"/>
  <c r="M1785" i="1"/>
  <c r="P1779" i="1"/>
  <c r="F1782" i="1"/>
  <c r="P1781" i="1"/>
  <c r="R1837" i="1"/>
  <c r="AA1838" i="1"/>
  <c r="Y1837" i="1"/>
  <c r="C1838" i="1"/>
  <c r="H1838" i="1"/>
  <c r="Q1838" i="1"/>
  <c r="R1838" i="1" l="1"/>
  <c r="S1837" i="1"/>
  <c r="P1782" i="1"/>
  <c r="L1783" i="1"/>
  <c r="O1783" i="1" s="1"/>
  <c r="G1783" i="1"/>
  <c r="X1779" i="1"/>
  <c r="X1780" i="1"/>
  <c r="J1786" i="1"/>
  <c r="M1786" i="1"/>
  <c r="I1787" i="1"/>
  <c r="N1786" i="1"/>
  <c r="X1781" i="1"/>
  <c r="K1785" i="1"/>
  <c r="F1783" i="1"/>
  <c r="E1784" i="1"/>
  <c r="U1784" i="1"/>
  <c r="X1782" i="1" l="1"/>
  <c r="B1782" i="1" s="1"/>
  <c r="P1783" i="1"/>
  <c r="B1781" i="1"/>
  <c r="M1787" i="1"/>
  <c r="E1785" i="1"/>
  <c r="U1785" i="1"/>
  <c r="K1786" i="1"/>
  <c r="W1784" i="1"/>
  <c r="D1784" i="1"/>
  <c r="B1780" i="1"/>
  <c r="J1787" i="1"/>
  <c r="I1788" i="1"/>
  <c r="N1787" i="1"/>
  <c r="B1779" i="1"/>
  <c r="X1783" i="1" l="1"/>
  <c r="G1784" i="1"/>
  <c r="L1784" i="1"/>
  <c r="O1784" i="1" s="1"/>
  <c r="E1786" i="1"/>
  <c r="U1786" i="1"/>
  <c r="J1788" i="1"/>
  <c r="I1789" i="1"/>
  <c r="N1788" i="1"/>
  <c r="M1788" i="1"/>
  <c r="K1787" i="1"/>
  <c r="F1784" i="1"/>
  <c r="W1785" i="1"/>
  <c r="D1785" i="1"/>
  <c r="B1783" i="1" l="1"/>
  <c r="G1785" i="1"/>
  <c r="L1785" i="1"/>
  <c r="O1785" i="1" s="1"/>
  <c r="F1785" i="1"/>
  <c r="I1790" i="1"/>
  <c r="N1789" i="1"/>
  <c r="M1789" i="1"/>
  <c r="J1789" i="1"/>
  <c r="K1788" i="1"/>
  <c r="W1786" i="1"/>
  <c r="D1786" i="1"/>
  <c r="E1787" i="1"/>
  <c r="U1787" i="1"/>
  <c r="P1784" i="1"/>
  <c r="L1786" i="1" l="1"/>
  <c r="O1786" i="1" s="1"/>
  <c r="M1790" i="1"/>
  <c r="E1788" i="1"/>
  <c r="U1788" i="1"/>
  <c r="X1784" i="1"/>
  <c r="D1787" i="1"/>
  <c r="K1789" i="1"/>
  <c r="G1786" i="1"/>
  <c r="F1786" i="1"/>
  <c r="J1790" i="1"/>
  <c r="I1791" i="1"/>
  <c r="N1790" i="1"/>
  <c r="W1787" i="1"/>
  <c r="P1785" i="1"/>
  <c r="P1786" i="1" l="1"/>
  <c r="G1787" i="1"/>
  <c r="B1784" i="1"/>
  <c r="X1785" i="1"/>
  <c r="E1789" i="1"/>
  <c r="U1789" i="1"/>
  <c r="J1791" i="1"/>
  <c r="I1792" i="1"/>
  <c r="N1791" i="1"/>
  <c r="M1791" i="1"/>
  <c r="W1788" i="1"/>
  <c r="K1790" i="1"/>
  <c r="L1787" i="1"/>
  <c r="O1787" i="1" s="1"/>
  <c r="F1787" i="1"/>
  <c r="D1788" i="1"/>
  <c r="G1788" i="1" l="1"/>
  <c r="X1786" i="1"/>
  <c r="B1785" i="1"/>
  <c r="E1790" i="1"/>
  <c r="U1790" i="1"/>
  <c r="W1789" i="1"/>
  <c r="D1789" i="1"/>
  <c r="L1788" i="1"/>
  <c r="O1788" i="1" s="1"/>
  <c r="F1788" i="1"/>
  <c r="I1793" i="1"/>
  <c r="M1792" i="1"/>
  <c r="N1792" i="1"/>
  <c r="J1792" i="1"/>
  <c r="P1787" i="1"/>
  <c r="K1791" i="1"/>
  <c r="B1786" i="1" l="1"/>
  <c r="X1787" i="1"/>
  <c r="L1789" i="1"/>
  <c r="O1789" i="1" s="1"/>
  <c r="F1789" i="1"/>
  <c r="G1789" i="1"/>
  <c r="K1792" i="1"/>
  <c r="M1793" i="1"/>
  <c r="J1793" i="1"/>
  <c r="I1794" i="1"/>
  <c r="N1793" i="1"/>
  <c r="U1791" i="1"/>
  <c r="E1791" i="1"/>
  <c r="W1790" i="1"/>
  <c r="P1788" i="1"/>
  <c r="D1790" i="1"/>
  <c r="L1790" i="1" l="1"/>
  <c r="O1790" i="1" s="1"/>
  <c r="B1787" i="1"/>
  <c r="E1792" i="1"/>
  <c r="U1792" i="1"/>
  <c r="G1790" i="1"/>
  <c r="F1790" i="1"/>
  <c r="D1791" i="1"/>
  <c r="W1791" i="1"/>
  <c r="M1794" i="1"/>
  <c r="J1794" i="1"/>
  <c r="N1794" i="1"/>
  <c r="I1795" i="1"/>
  <c r="P1789" i="1"/>
  <c r="X1788" i="1"/>
  <c r="K1793" i="1"/>
  <c r="L1791" i="1" l="1"/>
  <c r="O1791" i="1" s="1"/>
  <c r="P1790" i="1"/>
  <c r="B1788" i="1"/>
  <c r="G1791" i="1"/>
  <c r="K1794" i="1"/>
  <c r="X1789" i="1"/>
  <c r="W1792" i="1"/>
  <c r="M1795" i="1"/>
  <c r="J1795" i="1"/>
  <c r="I1796" i="1"/>
  <c r="N1795" i="1"/>
  <c r="D1792" i="1"/>
  <c r="E1793" i="1"/>
  <c r="U1793" i="1"/>
  <c r="F1791" i="1"/>
  <c r="X1790" i="1" l="1"/>
  <c r="G1792" i="1"/>
  <c r="P1791" i="1"/>
  <c r="K1795" i="1"/>
  <c r="W1793" i="1"/>
  <c r="E1794" i="1"/>
  <c r="U1794" i="1"/>
  <c r="L1792" i="1"/>
  <c r="O1792" i="1" s="1"/>
  <c r="F1792" i="1"/>
  <c r="B1789" i="1"/>
  <c r="J1796" i="1"/>
  <c r="I1797" i="1"/>
  <c r="M1796" i="1"/>
  <c r="N1796" i="1"/>
  <c r="D1793" i="1"/>
  <c r="B1790" i="1" l="1"/>
  <c r="G1793" i="1"/>
  <c r="X1791" i="1"/>
  <c r="M1797" i="1"/>
  <c r="P1792" i="1"/>
  <c r="I1798" i="1"/>
  <c r="J1797" i="1"/>
  <c r="N1797" i="1"/>
  <c r="K1796" i="1"/>
  <c r="W1794" i="1"/>
  <c r="D1794" i="1"/>
  <c r="L1793" i="1"/>
  <c r="O1793" i="1" s="1"/>
  <c r="F1793" i="1"/>
  <c r="U1795" i="1"/>
  <c r="E1795" i="1"/>
  <c r="B1791" i="1" l="1"/>
  <c r="G1794" i="1"/>
  <c r="E1796" i="1"/>
  <c r="U1796" i="1"/>
  <c r="K1797" i="1"/>
  <c r="P1793" i="1"/>
  <c r="W1795" i="1"/>
  <c r="M1798" i="1"/>
  <c r="I1799" i="1"/>
  <c r="J1798" i="1"/>
  <c r="N1798" i="1"/>
  <c r="D1795" i="1"/>
  <c r="L1794" i="1"/>
  <c r="O1794" i="1" s="1"/>
  <c r="F1794" i="1"/>
  <c r="X1792" i="1"/>
  <c r="G1795" i="1" l="1"/>
  <c r="B1792" i="1"/>
  <c r="F1795" i="1"/>
  <c r="X1793" i="1"/>
  <c r="U1797" i="1"/>
  <c r="E1797" i="1"/>
  <c r="M1799" i="1"/>
  <c r="J1799" i="1"/>
  <c r="I1800" i="1"/>
  <c r="N1799" i="1"/>
  <c r="W1796" i="1"/>
  <c r="P1794" i="1"/>
  <c r="D1796" i="1"/>
  <c r="K1798" i="1"/>
  <c r="L1795" i="1"/>
  <c r="O1795" i="1" s="1"/>
  <c r="L1796" i="1" l="1"/>
  <c r="O1796" i="1" s="1"/>
  <c r="X1794" i="1"/>
  <c r="D1797" i="1"/>
  <c r="W1797" i="1"/>
  <c r="B1793" i="1"/>
  <c r="P1795" i="1"/>
  <c r="M1800" i="1"/>
  <c r="N1800" i="1"/>
  <c r="J1800" i="1"/>
  <c r="I1801" i="1"/>
  <c r="K1799" i="1"/>
  <c r="E1798" i="1"/>
  <c r="U1798" i="1"/>
  <c r="G1796" i="1"/>
  <c r="F1796" i="1"/>
  <c r="P1796" i="1" l="1"/>
  <c r="L1797" i="1"/>
  <c r="O1797" i="1" s="1"/>
  <c r="B1794" i="1"/>
  <c r="K1800" i="1"/>
  <c r="G1797" i="1"/>
  <c r="F1797" i="1"/>
  <c r="W1798" i="1"/>
  <c r="D1798" i="1"/>
  <c r="X1795" i="1"/>
  <c r="U1799" i="1"/>
  <c r="E1799" i="1"/>
  <c r="J1801" i="1"/>
  <c r="M1801" i="1"/>
  <c r="I1802" i="1"/>
  <c r="N1801" i="1"/>
  <c r="X1796" i="1" l="1"/>
  <c r="G1798" i="1"/>
  <c r="P1797" i="1"/>
  <c r="L1798" i="1"/>
  <c r="O1798" i="1" s="1"/>
  <c r="K1801" i="1"/>
  <c r="B1795" i="1"/>
  <c r="E1800" i="1"/>
  <c r="U1800" i="1"/>
  <c r="D1799" i="1"/>
  <c r="F1798" i="1"/>
  <c r="M1802" i="1"/>
  <c r="J1802" i="1"/>
  <c r="I1803" i="1"/>
  <c r="N1802" i="1"/>
  <c r="W1799" i="1"/>
  <c r="B1796" i="1" l="1"/>
  <c r="X1797" i="1"/>
  <c r="P1798" i="1"/>
  <c r="J1803" i="1"/>
  <c r="N1803" i="1"/>
  <c r="I1804" i="1"/>
  <c r="K1802" i="1"/>
  <c r="W1800" i="1"/>
  <c r="M1803" i="1"/>
  <c r="D1800" i="1"/>
  <c r="L1799" i="1"/>
  <c r="O1799" i="1" s="1"/>
  <c r="F1799" i="1"/>
  <c r="G1799" i="1"/>
  <c r="E1801" i="1"/>
  <c r="U1801" i="1"/>
  <c r="G1800" i="1" l="1"/>
  <c r="X1798" i="1"/>
  <c r="B1797" i="1"/>
  <c r="P1799" i="1"/>
  <c r="E1802" i="1"/>
  <c r="U1802" i="1"/>
  <c r="D1801" i="1"/>
  <c r="I1805" i="1"/>
  <c r="J1804" i="1"/>
  <c r="M1804" i="1"/>
  <c r="N1804" i="1"/>
  <c r="W1801" i="1"/>
  <c r="L1800" i="1"/>
  <c r="O1800" i="1" s="1"/>
  <c r="F1800" i="1"/>
  <c r="K1803" i="1"/>
  <c r="G1801" i="1" l="1"/>
  <c r="B1798" i="1"/>
  <c r="L1801" i="1"/>
  <c r="O1801" i="1" s="1"/>
  <c r="W1802" i="1"/>
  <c r="M1805" i="1"/>
  <c r="D1802" i="1"/>
  <c r="E1803" i="1"/>
  <c r="U1803" i="1"/>
  <c r="K1804" i="1"/>
  <c r="J1805" i="1"/>
  <c r="I1806" i="1"/>
  <c r="N1805" i="1"/>
  <c r="P1800" i="1"/>
  <c r="F1801" i="1"/>
  <c r="X1799" i="1"/>
  <c r="L1802" i="1" l="1"/>
  <c r="O1802" i="1" s="1"/>
  <c r="P1801" i="1"/>
  <c r="B1799" i="1"/>
  <c r="M1806" i="1"/>
  <c r="J1806" i="1"/>
  <c r="N1806" i="1"/>
  <c r="I1807" i="1"/>
  <c r="F1802" i="1"/>
  <c r="K1805" i="1"/>
  <c r="G1802" i="1"/>
  <c r="E1804" i="1"/>
  <c r="U1804" i="1"/>
  <c r="X1800" i="1"/>
  <c r="W1803" i="1"/>
  <c r="D1803" i="1"/>
  <c r="P1802" i="1" l="1"/>
  <c r="X1801" i="1"/>
  <c r="W1804" i="1"/>
  <c r="J1807" i="1"/>
  <c r="I1808" i="1"/>
  <c r="D1804" i="1"/>
  <c r="K1806" i="1"/>
  <c r="F1803" i="1"/>
  <c r="U1805" i="1"/>
  <c r="E1805" i="1"/>
  <c r="L1803" i="1"/>
  <c r="O1803" i="1" s="1"/>
  <c r="G1803" i="1"/>
  <c r="B1800" i="1"/>
  <c r="X1802" i="1" l="1"/>
  <c r="G1804" i="1"/>
  <c r="B1801" i="1"/>
  <c r="L1804" i="1"/>
  <c r="O1804" i="1" s="1"/>
  <c r="W1805" i="1"/>
  <c r="F1804" i="1"/>
  <c r="P1803" i="1"/>
  <c r="I1809" i="1"/>
  <c r="J1808" i="1"/>
  <c r="K1807" i="1"/>
  <c r="E1806" i="1"/>
  <c r="U1806" i="1"/>
  <c r="D1805" i="1"/>
  <c r="B1802" i="1" l="1"/>
  <c r="L1805" i="1"/>
  <c r="O1805" i="1" s="1"/>
  <c r="P1804" i="1"/>
  <c r="X1803" i="1"/>
  <c r="D1806" i="1"/>
  <c r="E1807" i="1"/>
  <c r="U1807" i="1"/>
  <c r="G1805" i="1"/>
  <c r="W1806" i="1"/>
  <c r="K1808" i="1"/>
  <c r="F1805" i="1"/>
  <c r="J1809" i="1"/>
  <c r="I1810" i="1"/>
  <c r="L1806" i="1" l="1"/>
  <c r="O1806" i="1" s="1"/>
  <c r="P1805" i="1"/>
  <c r="X1804" i="1"/>
  <c r="G1806" i="1"/>
  <c r="F1806" i="1"/>
  <c r="K1809" i="1"/>
  <c r="I1811" i="1"/>
  <c r="J1810" i="1"/>
  <c r="B1803" i="1"/>
  <c r="W1807" i="1"/>
  <c r="E1808" i="1"/>
  <c r="U1808" i="1"/>
  <c r="D1807" i="1"/>
  <c r="X1805" i="1" l="1"/>
  <c r="M1807" i="1"/>
  <c r="N1807" i="1" s="1"/>
  <c r="N1808" i="1" s="1"/>
  <c r="N1809" i="1" s="1"/>
  <c r="G1807" i="1"/>
  <c r="B1804" i="1"/>
  <c r="D1808" i="1"/>
  <c r="U1809" i="1"/>
  <c r="E1809" i="1"/>
  <c r="L1807" i="1"/>
  <c r="F1807" i="1"/>
  <c r="K1810" i="1"/>
  <c r="I1812" i="1"/>
  <c r="J1811" i="1"/>
  <c r="W1808" i="1"/>
  <c r="P1806" i="1"/>
  <c r="B1805" i="1" l="1"/>
  <c r="M1808" i="1"/>
  <c r="M1809" i="1" s="1"/>
  <c r="M1810" i="1" s="1"/>
  <c r="M1811" i="1" s="1"/>
  <c r="M1812" i="1" s="1"/>
  <c r="G1808" i="1"/>
  <c r="O1807" i="1"/>
  <c r="K1811" i="1"/>
  <c r="D1809" i="1"/>
  <c r="J1812" i="1"/>
  <c r="I1813" i="1"/>
  <c r="W1809" i="1"/>
  <c r="X1806" i="1"/>
  <c r="U1810" i="1"/>
  <c r="E1810" i="1"/>
  <c r="L1808" i="1"/>
  <c r="O1808" i="1" s="1"/>
  <c r="F1808" i="1"/>
  <c r="N1810" i="1"/>
  <c r="P1808" i="1" l="1"/>
  <c r="G1809" i="1"/>
  <c r="D1810" i="1"/>
  <c r="K1812" i="1"/>
  <c r="L1809" i="1"/>
  <c r="O1809" i="1" s="1"/>
  <c r="F1809" i="1"/>
  <c r="W1810" i="1"/>
  <c r="B1806" i="1"/>
  <c r="U1811" i="1"/>
  <c r="E1811" i="1"/>
  <c r="P1807" i="1"/>
  <c r="J1813" i="1"/>
  <c r="I1814" i="1"/>
  <c r="M1813" i="1"/>
  <c r="N1811" i="1"/>
  <c r="X1808" i="1" l="1"/>
  <c r="P1809" i="1"/>
  <c r="G1810" i="1"/>
  <c r="X1807" i="1"/>
  <c r="D1811" i="1"/>
  <c r="W1811" i="1"/>
  <c r="E1812" i="1"/>
  <c r="U1812" i="1"/>
  <c r="M1814" i="1"/>
  <c r="I1815" i="1"/>
  <c r="J1814" i="1"/>
  <c r="K1813" i="1"/>
  <c r="L1810" i="1"/>
  <c r="O1810" i="1" s="1"/>
  <c r="F1810" i="1"/>
  <c r="N1812" i="1"/>
  <c r="B1808" i="1" l="1"/>
  <c r="X1809" i="1"/>
  <c r="L1811" i="1"/>
  <c r="O1811" i="1" s="1"/>
  <c r="B1807" i="1"/>
  <c r="P1810" i="1"/>
  <c r="E1813" i="1"/>
  <c r="U1813" i="1"/>
  <c r="K1814" i="1"/>
  <c r="I1816" i="1"/>
  <c r="M1815" i="1"/>
  <c r="J1815" i="1"/>
  <c r="G1811" i="1"/>
  <c r="F1811" i="1"/>
  <c r="W1812" i="1"/>
  <c r="D1812" i="1"/>
  <c r="N1813" i="1"/>
  <c r="B1809" i="1" l="1"/>
  <c r="P1811" i="1"/>
  <c r="X1810" i="1"/>
  <c r="L1812" i="1"/>
  <c r="O1812" i="1" s="1"/>
  <c r="M1816" i="1"/>
  <c r="K1815" i="1"/>
  <c r="G1812" i="1"/>
  <c r="F1812" i="1"/>
  <c r="J1816" i="1"/>
  <c r="I1817" i="1"/>
  <c r="U1814" i="1"/>
  <c r="E1814" i="1"/>
  <c r="W1813" i="1"/>
  <c r="D1813" i="1"/>
  <c r="N1814" i="1"/>
  <c r="N1815" i="1" s="1"/>
  <c r="N1816" i="1" s="1"/>
  <c r="X1811" i="1" l="1"/>
  <c r="G1813" i="1"/>
  <c r="B1810" i="1"/>
  <c r="P1812" i="1"/>
  <c r="N1817" i="1"/>
  <c r="W1814" i="1"/>
  <c r="M1817" i="1"/>
  <c r="J1817" i="1"/>
  <c r="I1818" i="1"/>
  <c r="K1816" i="1"/>
  <c r="L1813" i="1"/>
  <c r="O1813" i="1" s="1"/>
  <c r="F1813" i="1"/>
  <c r="D1814" i="1"/>
  <c r="E1815" i="1"/>
  <c r="U1815" i="1"/>
  <c r="B1811" i="1" l="1"/>
  <c r="X1812" i="1"/>
  <c r="P1813" i="1"/>
  <c r="L1814" i="1"/>
  <c r="O1814" i="1" s="1"/>
  <c r="N1818" i="1"/>
  <c r="D1815" i="1"/>
  <c r="E1816" i="1"/>
  <c r="U1816" i="1"/>
  <c r="M1818" i="1"/>
  <c r="J1818" i="1"/>
  <c r="I1819" i="1"/>
  <c r="G1814" i="1"/>
  <c r="F1814" i="1"/>
  <c r="K1817" i="1"/>
  <c r="W1815" i="1"/>
  <c r="B1812" i="1" l="1"/>
  <c r="X1813" i="1"/>
  <c r="G1815" i="1"/>
  <c r="P1814" i="1"/>
  <c r="N1819" i="1"/>
  <c r="W1816" i="1"/>
  <c r="D1816" i="1"/>
  <c r="J1819" i="1"/>
  <c r="I1820" i="1"/>
  <c r="K1818" i="1"/>
  <c r="L1815" i="1"/>
  <c r="O1815" i="1" s="1"/>
  <c r="F1815" i="1"/>
  <c r="M1819" i="1"/>
  <c r="U1817" i="1"/>
  <c r="E1817" i="1"/>
  <c r="B1813" i="1" l="1"/>
  <c r="G1816" i="1"/>
  <c r="X1814" i="1"/>
  <c r="E1818" i="1"/>
  <c r="U1818" i="1"/>
  <c r="M1820" i="1"/>
  <c r="J1820" i="1"/>
  <c r="I1821" i="1"/>
  <c r="N1820" i="1"/>
  <c r="W1817" i="1"/>
  <c r="K1819" i="1"/>
  <c r="D1817" i="1"/>
  <c r="L1816" i="1"/>
  <c r="O1816" i="1" s="1"/>
  <c r="F1816" i="1"/>
  <c r="P1815" i="1"/>
  <c r="L1817" i="1" l="1"/>
  <c r="O1817" i="1" s="1"/>
  <c r="B1814" i="1"/>
  <c r="P1816" i="1"/>
  <c r="M1821" i="1"/>
  <c r="N1821" i="1"/>
  <c r="J1821" i="1"/>
  <c r="I1822" i="1"/>
  <c r="K1820" i="1"/>
  <c r="G1817" i="1"/>
  <c r="F1817" i="1"/>
  <c r="X1815" i="1"/>
  <c r="W1818" i="1"/>
  <c r="E1819" i="1"/>
  <c r="U1819" i="1"/>
  <c r="D1818" i="1"/>
  <c r="P1817" i="1" l="1"/>
  <c r="G1818" i="1"/>
  <c r="B1815" i="1"/>
  <c r="I1823" i="1"/>
  <c r="N1822" i="1"/>
  <c r="J1822" i="1"/>
  <c r="M1822" i="1"/>
  <c r="K1821" i="1"/>
  <c r="L1818" i="1"/>
  <c r="O1818" i="1" s="1"/>
  <c r="F1818" i="1"/>
  <c r="W1819" i="1"/>
  <c r="D1819" i="1"/>
  <c r="E1820" i="1"/>
  <c r="U1820" i="1"/>
  <c r="X1816" i="1"/>
  <c r="X1817" i="1" l="1"/>
  <c r="G1819" i="1"/>
  <c r="M1823" i="1"/>
  <c r="L1819" i="1"/>
  <c r="O1819" i="1" s="1"/>
  <c r="B1816" i="1"/>
  <c r="P1818" i="1"/>
  <c r="E1821" i="1"/>
  <c r="U1821" i="1"/>
  <c r="W1820" i="1"/>
  <c r="D1820" i="1"/>
  <c r="K1822" i="1"/>
  <c r="F1819" i="1"/>
  <c r="J1823" i="1"/>
  <c r="I1824" i="1"/>
  <c r="N1823" i="1"/>
  <c r="B1817" i="1" l="1"/>
  <c r="L1820" i="1"/>
  <c r="O1820" i="1" s="1"/>
  <c r="P1819" i="1"/>
  <c r="G1820" i="1"/>
  <c r="W1821" i="1"/>
  <c r="E1822" i="1"/>
  <c r="U1822" i="1"/>
  <c r="M1824" i="1"/>
  <c r="J1824" i="1"/>
  <c r="N1824" i="1"/>
  <c r="I1825" i="1"/>
  <c r="D1821" i="1"/>
  <c r="K1823" i="1"/>
  <c r="F1820" i="1"/>
  <c r="X1818" i="1"/>
  <c r="P1820" i="1" l="1"/>
  <c r="X1819" i="1"/>
  <c r="L1821" i="1"/>
  <c r="O1821" i="1" s="1"/>
  <c r="B1818" i="1"/>
  <c r="E1823" i="1"/>
  <c r="U1823" i="1"/>
  <c r="W1822" i="1"/>
  <c r="D1822" i="1"/>
  <c r="G1821" i="1"/>
  <c r="F1821" i="1"/>
  <c r="I1826" i="1"/>
  <c r="M1825" i="1"/>
  <c r="N1825" i="1"/>
  <c r="J1825" i="1"/>
  <c r="K1824" i="1"/>
  <c r="X1820" i="1" l="1"/>
  <c r="B1819" i="1"/>
  <c r="P1821" i="1"/>
  <c r="M1826" i="1"/>
  <c r="G1822" i="1"/>
  <c r="F1822" i="1"/>
  <c r="I1827" i="1"/>
  <c r="N1826" i="1"/>
  <c r="J1826" i="1"/>
  <c r="E1824" i="1"/>
  <c r="U1824" i="1"/>
  <c r="L1822" i="1"/>
  <c r="O1822" i="1" s="1"/>
  <c r="W1823" i="1"/>
  <c r="K1825" i="1"/>
  <c r="D1823" i="1"/>
  <c r="B1820" i="1" l="1"/>
  <c r="X1821" i="1"/>
  <c r="L1823" i="1"/>
  <c r="O1823" i="1" s="1"/>
  <c r="G1823" i="1"/>
  <c r="P1822" i="1"/>
  <c r="F1823" i="1"/>
  <c r="W1824" i="1"/>
  <c r="D1824" i="1"/>
  <c r="E1825" i="1"/>
  <c r="U1825" i="1"/>
  <c r="K1826" i="1"/>
  <c r="M1827" i="1"/>
  <c r="I1828" i="1"/>
  <c r="N1827" i="1"/>
  <c r="J1827" i="1"/>
  <c r="B1821" i="1" l="1"/>
  <c r="P1823" i="1"/>
  <c r="G1824" i="1"/>
  <c r="W1825" i="1"/>
  <c r="K1827" i="1"/>
  <c r="D1825" i="1"/>
  <c r="I1829" i="1"/>
  <c r="J1828" i="1"/>
  <c r="M1828" i="1"/>
  <c r="N1828" i="1"/>
  <c r="X1822" i="1"/>
  <c r="E1826" i="1"/>
  <c r="U1826" i="1"/>
  <c r="L1824" i="1"/>
  <c r="O1824" i="1" s="1"/>
  <c r="F1824" i="1"/>
  <c r="X1823" i="1" l="1"/>
  <c r="G1825" i="1"/>
  <c r="L1825" i="1"/>
  <c r="O1825" i="1" s="1"/>
  <c r="P1824" i="1"/>
  <c r="M1829" i="1"/>
  <c r="F1825" i="1"/>
  <c r="W1826" i="1"/>
  <c r="K1828" i="1"/>
  <c r="U1827" i="1"/>
  <c r="E1827" i="1"/>
  <c r="D1826" i="1"/>
  <c r="N1829" i="1"/>
  <c r="J1829" i="1"/>
  <c r="I1830" i="1"/>
  <c r="B1822" i="1"/>
  <c r="B1823" i="1" l="1"/>
  <c r="P1825" i="1"/>
  <c r="D1827" i="1"/>
  <c r="N1830" i="1"/>
  <c r="M1830" i="1"/>
  <c r="J1830" i="1"/>
  <c r="I1831" i="1"/>
  <c r="W1827" i="1"/>
  <c r="L1826" i="1"/>
  <c r="O1826" i="1" s="1"/>
  <c r="F1826" i="1"/>
  <c r="K1829" i="1"/>
  <c r="X1824" i="1"/>
  <c r="E1828" i="1"/>
  <c r="U1828" i="1"/>
  <c r="G1826" i="1"/>
  <c r="G1827" i="1" l="1"/>
  <c r="X1825" i="1"/>
  <c r="B1824" i="1"/>
  <c r="J1831" i="1"/>
  <c r="I1832" i="1"/>
  <c r="N1831" i="1"/>
  <c r="U1829" i="1"/>
  <c r="E1829" i="1"/>
  <c r="K1830" i="1"/>
  <c r="M1831" i="1"/>
  <c r="W1828" i="1"/>
  <c r="D1828" i="1"/>
  <c r="P1826" i="1"/>
  <c r="L1827" i="1"/>
  <c r="O1827" i="1" s="1"/>
  <c r="F1827" i="1"/>
  <c r="B1825" i="1" l="1"/>
  <c r="L1828" i="1"/>
  <c r="O1828" i="1" s="1"/>
  <c r="E1830" i="1"/>
  <c r="U1830" i="1"/>
  <c r="D1829" i="1"/>
  <c r="G1828" i="1"/>
  <c r="F1828" i="1"/>
  <c r="W1829" i="1"/>
  <c r="X1826" i="1"/>
  <c r="M1832" i="1"/>
  <c r="J1832" i="1"/>
  <c r="I1833" i="1"/>
  <c r="N1832" i="1"/>
  <c r="P1827" i="1"/>
  <c r="K1831" i="1"/>
  <c r="P1828" i="1" l="1"/>
  <c r="G1829" i="1"/>
  <c r="M1833" i="1"/>
  <c r="B1826" i="1"/>
  <c r="X1827" i="1"/>
  <c r="L1829" i="1"/>
  <c r="O1829" i="1" s="1"/>
  <c r="F1829" i="1"/>
  <c r="U1831" i="1"/>
  <c r="E1831" i="1"/>
  <c r="I1834" i="1"/>
  <c r="N1833" i="1"/>
  <c r="J1833" i="1"/>
  <c r="W1830" i="1"/>
  <c r="K1832" i="1"/>
  <c r="D1830" i="1"/>
  <c r="X1828" i="1" l="1"/>
  <c r="L1830" i="1"/>
  <c r="O1830" i="1" s="1"/>
  <c r="B1827" i="1"/>
  <c r="P1829" i="1"/>
  <c r="G1830" i="1"/>
  <c r="F1830" i="1"/>
  <c r="M1834" i="1"/>
  <c r="J1834" i="1"/>
  <c r="I1835" i="1"/>
  <c r="N1834" i="1"/>
  <c r="K1833" i="1"/>
  <c r="D1831" i="1"/>
  <c r="E1832" i="1"/>
  <c r="U1832" i="1"/>
  <c r="W1831" i="1"/>
  <c r="B1828" i="1" l="1"/>
  <c r="G1831" i="1"/>
  <c r="P1830" i="1"/>
  <c r="E1833" i="1"/>
  <c r="U1833" i="1"/>
  <c r="W1832" i="1"/>
  <c r="M1835" i="1"/>
  <c r="I1836" i="1"/>
  <c r="N1835" i="1"/>
  <c r="J1835" i="1"/>
  <c r="L1831" i="1"/>
  <c r="O1831" i="1" s="1"/>
  <c r="F1831" i="1"/>
  <c r="D1832" i="1"/>
  <c r="K1834" i="1"/>
  <c r="X1829" i="1"/>
  <c r="X1830" i="1" l="1"/>
  <c r="G1832" i="1"/>
  <c r="F1832" i="1"/>
  <c r="B1829" i="1"/>
  <c r="P1831" i="1"/>
  <c r="K1835" i="1"/>
  <c r="U1834" i="1"/>
  <c r="E1834" i="1"/>
  <c r="L1832" i="1"/>
  <c r="O1832" i="1" s="1"/>
  <c r="J1836" i="1"/>
  <c r="I1837" i="1"/>
  <c r="N1836" i="1"/>
  <c r="M1836" i="1"/>
  <c r="W1833" i="1"/>
  <c r="D1833" i="1"/>
  <c r="B1830" i="1" l="1"/>
  <c r="L1833" i="1"/>
  <c r="O1833" i="1" s="1"/>
  <c r="U1835" i="1"/>
  <c r="E1835" i="1"/>
  <c r="I1838" i="1"/>
  <c r="N1837" i="1"/>
  <c r="J1837" i="1"/>
  <c r="M1837" i="1"/>
  <c r="K1836" i="1"/>
  <c r="X1831" i="1"/>
  <c r="P1832" i="1"/>
  <c r="G1833" i="1"/>
  <c r="F1833" i="1"/>
  <c r="D1834" i="1"/>
  <c r="W1834" i="1"/>
  <c r="G1834" i="1" l="1"/>
  <c r="P1833" i="1"/>
  <c r="B1831" i="1"/>
  <c r="X1832" i="1"/>
  <c r="K1837" i="1"/>
  <c r="M1838" i="1"/>
  <c r="J1838" i="1"/>
  <c r="N1838" i="1"/>
  <c r="E1836" i="1"/>
  <c r="U1836" i="1"/>
  <c r="D1835" i="1"/>
  <c r="L1834" i="1"/>
  <c r="O1834" i="1" s="1"/>
  <c r="F1834" i="1"/>
  <c r="W1835" i="1"/>
  <c r="K1838" i="1" l="1"/>
  <c r="X1833" i="1"/>
  <c r="U1837" i="1"/>
  <c r="E1837" i="1"/>
  <c r="F1835" i="1"/>
  <c r="W1836" i="1"/>
  <c r="D1836" i="1"/>
  <c r="P1834" i="1"/>
  <c r="B1832" i="1"/>
  <c r="L1835" i="1"/>
  <c r="O1835" i="1" s="1"/>
  <c r="G1835" i="1"/>
  <c r="E1838" i="1" l="1"/>
  <c r="B1833" i="1"/>
  <c r="U1838" i="1"/>
  <c r="P1835" i="1"/>
  <c r="G1836" i="1"/>
  <c r="F1836" i="1"/>
  <c r="X1834" i="1"/>
  <c r="L1836" i="1"/>
  <c r="O1836" i="1" s="1"/>
  <c r="D1837" i="1"/>
  <c r="W1837" i="1"/>
  <c r="W1838" i="1" l="1"/>
  <c r="G1837" i="1"/>
  <c r="B1834" i="1"/>
  <c r="D1838" i="1"/>
  <c r="P1836" i="1"/>
  <c r="X1835" i="1"/>
  <c r="L1837" i="1"/>
  <c r="O1837" i="1" s="1"/>
  <c r="F1837" i="1"/>
  <c r="L1838" i="1" l="1"/>
  <c r="O1838" i="1" s="1"/>
  <c r="G1838" i="1"/>
  <c r="B1835" i="1"/>
  <c r="F1838" i="1"/>
  <c r="P1837" i="1"/>
  <c r="X1836" i="1"/>
  <c r="P1838" i="1" l="1"/>
  <c r="B1836" i="1"/>
  <c r="X1837" i="1"/>
  <c r="S1838" i="1" l="1"/>
  <c r="X1838" i="1"/>
  <c r="B1837" i="1"/>
  <c r="Y1838" i="1" l="1"/>
  <c r="B1838" i="1"/>
</calcChain>
</file>

<file path=xl/sharedStrings.xml><?xml version="1.0" encoding="utf-8"?>
<sst xmlns="http://schemas.openxmlformats.org/spreadsheetml/2006/main" count="1987" uniqueCount="107">
  <si>
    <t>NIPCA SET/17</t>
  </si>
  <si>
    <t>Data Aniv Anterior a Integralização</t>
  </si>
  <si>
    <t>[FERIADOS]</t>
  </si>
  <si>
    <t>[DATAS-BASE]</t>
  </si>
  <si>
    <t>COMPANHIA ENERGÉTICA DO RIO GRANDE DO NORTE - COSERN  - 7ª EMI DEB - 1ª SER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</si>
  <si>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</si>
  <si>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</si>
  <si>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</si>
  <si>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</si>
  <si>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</si>
  <si>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</si>
  <si>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</si>
  <si>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</si>
  <si>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</si>
  <si>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</si>
  <si>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</si>
  <si>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</si>
  <si>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</si>
  <si>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</si>
  <si>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</si>
  <si>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</si>
  <si>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</si>
  <si>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</si>
  <si>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</si>
  <si>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</si>
  <si>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</si>
  <si>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</si>
  <si>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</si>
  <si>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</si>
  <si>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</si>
  <si>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</si>
  <si>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</si>
  <si>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</si>
  <si>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</si>
  <si>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</si>
  <si>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</si>
  <si>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</si>
  <si>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</si>
  <si>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</si>
  <si>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</si>
  <si>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</si>
  <si>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</si>
  <si>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</si>
  <si>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</si>
  <si>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</si>
  <si>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</si>
  <si>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</si>
  <si>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</si>
  <si>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</si>
  <si>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</si>
  <si>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</si>
  <si>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</si>
  <si>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</si>
  <si>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</si>
  <si>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</si>
  <si>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</si>
  <si>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</si>
  <si>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</si>
  <si>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</si>
  <si>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</si>
  <si>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</si>
  <si>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</si>
  <si>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</si>
  <si>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</si>
  <si>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</si>
  <si>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</si>
  <si>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</si>
  <si>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</si>
  <si>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</si>
  <si>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</si>
  <si>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</si>
  <si>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</si>
  <si>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</si>
  <si>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</si>
  <si>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</si>
  <si>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</si>
  <si>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BR6:BW15</t>
  </si>
  <si>
    <t>AO2:BM2260</t>
  </si>
  <si>
    <t>CSRN17</t>
  </si>
  <si>
    <t>NIPCAPROJ OUT/17</t>
  </si>
  <si>
    <t xml:space="preserve">IPCA + 4,6410% AA 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</si>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</sst>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9" fontId="7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6" fillId="4" borderId="0" xfId="0" applyFont="1" applyFill="1" applyAlignment="1">
      <alignment horizontal="right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6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6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168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Continuous" vertical="center"/>
    </xf>
    <xf numFmtId="10" fontId="3" fillId="4" borderId="0" xfId="0" applyNumberFormat="1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vertical="top"/>
    </xf>
    <xf numFmtId="4" fontId="2" fillId="4" borderId="0" xfId="0" applyNumberFormat="1" applyFont="1" applyFill="1" applyAlignment="1">
      <alignment horizontal="fill" vertical="top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95250</xdr:rowOff>
    </xdr:from>
    <xdr:to>
      <xdr:col>40</xdr:col>
      <xdr:colOff>650082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66675</xdr:rowOff>
    </xdr:from>
    <xdr:to>
      <xdr:col>39</xdr:col>
      <xdr:colOff>733425</xdr:colOff>
      <xdr:row>2</xdr:row>
      <xdr:rowOff>162616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5675" y="228600"/>
          <a:ext cx="733425" cy="257866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57150</xdr:rowOff>
    </xdr:from>
    <xdr:to>
      <xdr:col>40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90" customWidth="1"/>
    <col min="2" max="2" width="26.5703125" style="57" customWidth="1"/>
    <col min="3" max="3" width="29.140625" style="57" customWidth="1"/>
    <col min="4" max="5" width="13.7109375" style="57" customWidth="1"/>
    <col min="6" max="6" width="20.140625" style="57" customWidth="1"/>
    <col min="7" max="7" width="12.42578125" style="57" customWidth="1"/>
    <col min="8" max="8" width="20.140625" style="57" customWidth="1"/>
    <col min="9" max="9" width="15" style="57" customWidth="1"/>
    <col min="10" max="10" width="12.42578125" style="57" customWidth="1"/>
    <col min="11" max="11" width="17.5703125" style="57" customWidth="1"/>
    <col min="12" max="12" width="15" style="57" customWidth="1"/>
    <col min="13" max="13" width="16.28515625" style="57" customWidth="1"/>
    <col min="14" max="14" width="24" style="57" customWidth="1"/>
    <col min="15" max="15" width="22.7109375" style="57" customWidth="1"/>
    <col min="16" max="16" width="30.42578125" style="57" customWidth="1"/>
    <col min="17" max="17" width="11.140625" style="57" customWidth="1"/>
    <col min="18" max="18" width="20.140625" style="57" customWidth="1"/>
    <col min="19" max="19" width="27.85546875" style="57" customWidth="1"/>
    <col min="20" max="20" width="17.5703125" style="57" customWidth="1"/>
    <col min="21" max="22" width="8.5703125" style="57" customWidth="1"/>
    <col min="23" max="23" width="16.28515625" style="57" customWidth="1"/>
    <col min="24" max="24" width="25.28515625" style="57" customWidth="1"/>
    <col min="25" max="25" width="24" style="57" customWidth="1"/>
    <col min="26" max="26" width="12.42578125" style="57" customWidth="1"/>
    <col min="27" max="27" width="15" style="57" customWidth="1"/>
    <col min="28" max="28" width="12.42578125" style="57" customWidth="1"/>
    <col min="29" max="29" width="6" style="57" customWidth="1"/>
    <col min="30" max="30" width="22.7109375" style="57" customWidth="1"/>
    <col min="31" max="31" width="31.7109375" style="57" customWidth="1"/>
    <col min="32" max="32" width="13.7109375" style="57" customWidth="1"/>
    <col min="33" max="33" width="16.28515625" style="57" customWidth="1"/>
    <col min="34" max="34" width="22.7109375" style="57" customWidth="1"/>
    <col min="35" max="35" width="21.42578125" style="57" customWidth="1"/>
    <col min="36" max="36" width="17.5703125" style="57" customWidth="1"/>
    <col min="37" max="37" width="16.28515625" style="57" customWidth="1"/>
    <col min="38" max="38" width="13.7109375" style="57" customWidth="1"/>
    <col min="39" max="39" width="8.5703125" style="57" customWidth="1"/>
    <col min="40" max="180" width="12.42578125" style="57" customWidth="1"/>
    <col min="181" max="181" width="20.140625" style="58" customWidth="1"/>
    <col min="182" max="182" width="26.5703125" style="58" customWidth="1"/>
    <col min="183" max="183" width="29.140625" style="58" customWidth="1"/>
    <col min="184" max="185" width="13.7109375" style="58" customWidth="1"/>
    <col min="186" max="186" width="17.5703125" style="58" customWidth="1"/>
    <col min="187" max="187" width="12.42578125" style="58" customWidth="1"/>
    <col min="188" max="188" width="20.140625" style="58" customWidth="1"/>
    <col min="189" max="189" width="15" style="58" customWidth="1"/>
    <col min="190" max="190" width="12.42578125" style="58" customWidth="1"/>
    <col min="191" max="191" width="17.5703125" style="58" customWidth="1"/>
    <col min="192" max="192" width="15" style="58" customWidth="1"/>
    <col min="193" max="193" width="16.28515625" style="58" customWidth="1"/>
    <col min="194" max="194" width="24" style="58" customWidth="1"/>
    <col min="195" max="195" width="22.7109375" style="58" customWidth="1"/>
    <col min="196" max="196" width="30.42578125" style="58" customWidth="1"/>
    <col min="197" max="197" width="11.140625" style="58" customWidth="1"/>
    <col min="198" max="198" width="20.140625" style="58" customWidth="1"/>
    <col min="199" max="199" width="27.85546875" style="58" customWidth="1"/>
    <col min="200" max="200" width="17.5703125" style="58" customWidth="1"/>
    <col min="201" max="202" width="8.5703125" style="58" customWidth="1"/>
    <col min="203" max="203" width="16.28515625" style="58" customWidth="1"/>
    <col min="204" max="204" width="25.28515625" style="58" customWidth="1"/>
    <col min="205" max="205" width="24" style="58" customWidth="1"/>
    <col min="206" max="206" width="12.42578125" style="58" customWidth="1"/>
    <col min="207" max="207" width="15" style="58" customWidth="1"/>
    <col min="208" max="208" width="12.42578125" style="58" customWidth="1"/>
    <col min="209" max="209" width="6" style="58" customWidth="1"/>
    <col min="210" max="210" width="22.7109375" style="58" customWidth="1"/>
    <col min="211" max="211" width="31.7109375" style="58" customWidth="1"/>
    <col min="212" max="212" width="13.7109375" style="58" customWidth="1"/>
    <col min="213" max="213" width="16.28515625" style="58" customWidth="1"/>
    <col min="214" max="214" width="22.7109375" style="58" customWidth="1"/>
    <col min="215" max="215" width="21.42578125" style="58" customWidth="1"/>
    <col min="216" max="216" width="17.5703125" style="58" customWidth="1"/>
    <col min="217" max="217" width="16.28515625" style="58" customWidth="1"/>
    <col min="218" max="218" width="13.7109375" style="58" customWidth="1"/>
    <col min="219" max="219" width="8.5703125" style="58" customWidth="1"/>
    <col min="220" max="220" width="15" style="58" customWidth="1"/>
    <col min="221" max="221" width="17.5703125" style="58" customWidth="1"/>
    <col min="222" max="222" width="26.5703125" style="58" customWidth="1"/>
    <col min="223" max="223" width="25.28515625" style="58" customWidth="1"/>
    <col min="224" max="225" width="17.5703125" style="58" customWidth="1"/>
    <col min="226" max="226" width="12.42578125" style="58" customWidth="1"/>
    <col min="227" max="227" width="17.5703125" style="58" customWidth="1"/>
    <col min="228" max="228" width="12.42578125" style="58" customWidth="1"/>
    <col min="229" max="229" width="15" style="58" customWidth="1"/>
    <col min="230" max="230" width="16.28515625" style="58" customWidth="1"/>
    <col min="231" max="232" width="17.5703125" style="58" customWidth="1"/>
    <col min="233" max="233" width="27.85546875" style="58" customWidth="1"/>
    <col min="234" max="234" width="13.7109375" style="58" customWidth="1"/>
    <col min="235" max="236" width="17.5703125" style="58" customWidth="1"/>
    <col min="237" max="237" width="15" style="58" customWidth="1"/>
    <col min="238" max="239" width="12.42578125" style="58" customWidth="1"/>
    <col min="240" max="241" width="17.5703125" style="58" customWidth="1"/>
    <col min="242" max="242" width="22.7109375" style="58" customWidth="1"/>
    <col min="243" max="243" width="17.5703125" style="58" customWidth="1"/>
    <col min="244" max="244" width="15" style="58" customWidth="1"/>
    <col min="245" max="245" width="17.5703125" style="58" customWidth="1"/>
    <col min="246" max="246" width="12.42578125" style="58" customWidth="1"/>
    <col min="247" max="247" width="34.28515625" style="58" customWidth="1"/>
    <col min="248" max="248" width="26.5703125" style="58" customWidth="1"/>
    <col min="249" max="250" width="18.85546875" style="58" customWidth="1"/>
    <col min="251" max="251" width="12.42578125" style="58" customWidth="1"/>
    <col min="252" max="252" width="20.140625" style="58" customWidth="1"/>
    <col min="253" max="253" width="16.28515625" style="58" customWidth="1"/>
    <col min="254" max="254" width="17.5703125" style="58" customWidth="1"/>
    <col min="255" max="436" width="12.42578125" style="58" customWidth="1"/>
    <col min="437" max="437" width="20.140625" style="58" customWidth="1"/>
    <col min="438" max="438" width="26.5703125" style="58" customWidth="1"/>
    <col min="439" max="439" width="29.140625" style="58" customWidth="1"/>
    <col min="440" max="441" width="13.7109375" style="58" customWidth="1"/>
    <col min="442" max="442" width="17.5703125" style="58" customWidth="1"/>
    <col min="443" max="443" width="12.42578125" style="58" customWidth="1"/>
    <col min="444" max="444" width="20.140625" style="58" customWidth="1"/>
    <col min="445" max="445" width="15" style="58" customWidth="1"/>
    <col min="446" max="446" width="12.42578125" style="58" customWidth="1"/>
    <col min="447" max="447" width="17.5703125" style="58" customWidth="1"/>
    <col min="448" max="448" width="15" style="58" customWidth="1"/>
    <col min="449" max="449" width="16.28515625" style="58" customWidth="1"/>
    <col min="450" max="450" width="24" style="58" customWidth="1"/>
    <col min="451" max="451" width="22.7109375" style="58" customWidth="1"/>
    <col min="452" max="452" width="30.42578125" style="58" customWidth="1"/>
    <col min="453" max="453" width="11.140625" style="58" customWidth="1"/>
    <col min="454" max="454" width="20.140625" style="58" customWidth="1"/>
    <col min="455" max="455" width="27.85546875" style="58" customWidth="1"/>
    <col min="456" max="456" width="17.5703125" style="58" customWidth="1"/>
    <col min="457" max="458" width="8.5703125" style="58" customWidth="1"/>
    <col min="459" max="459" width="16.28515625" style="58" customWidth="1"/>
    <col min="460" max="460" width="25.28515625" style="58" customWidth="1"/>
    <col min="461" max="461" width="24" style="58" customWidth="1"/>
    <col min="462" max="462" width="12.42578125" style="58" customWidth="1"/>
    <col min="463" max="463" width="15" style="58" customWidth="1"/>
    <col min="464" max="464" width="12.42578125" style="58" customWidth="1"/>
    <col min="465" max="465" width="6" style="58" customWidth="1"/>
    <col min="466" max="466" width="22.7109375" style="58" customWidth="1"/>
    <col min="467" max="467" width="31.7109375" style="58" customWidth="1"/>
    <col min="468" max="468" width="13.7109375" style="58" customWidth="1"/>
    <col min="469" max="469" width="16.28515625" style="58" customWidth="1"/>
    <col min="470" max="470" width="22.7109375" style="58" customWidth="1"/>
    <col min="471" max="471" width="21.42578125" style="58" customWidth="1"/>
    <col min="472" max="472" width="17.5703125" style="58" customWidth="1"/>
    <col min="473" max="473" width="16.28515625" style="58" customWidth="1"/>
    <col min="474" max="474" width="13.7109375" style="58" customWidth="1"/>
    <col min="475" max="475" width="8.5703125" style="58" customWidth="1"/>
    <col min="476" max="476" width="15" style="58" customWidth="1"/>
    <col min="477" max="477" width="17.5703125" style="58" customWidth="1"/>
    <col min="478" max="478" width="26.5703125" style="58" customWidth="1"/>
    <col min="479" max="479" width="25.28515625" style="58" customWidth="1"/>
    <col min="480" max="481" width="17.5703125" style="58" customWidth="1"/>
    <col min="482" max="482" width="12.42578125" style="58" customWidth="1"/>
    <col min="483" max="483" width="17.5703125" style="58" customWidth="1"/>
    <col min="484" max="484" width="12.42578125" style="58" customWidth="1"/>
    <col min="485" max="485" width="15" style="58" customWidth="1"/>
    <col min="486" max="486" width="16.28515625" style="58" customWidth="1"/>
    <col min="487" max="488" width="17.5703125" style="58" customWidth="1"/>
    <col min="489" max="489" width="27.85546875" style="58" customWidth="1"/>
    <col min="490" max="490" width="13.7109375" style="58" customWidth="1"/>
    <col min="491" max="492" width="17.5703125" style="58" customWidth="1"/>
    <col min="493" max="493" width="15" style="58" customWidth="1"/>
    <col min="494" max="495" width="12.42578125" style="58" customWidth="1"/>
    <col min="496" max="497" width="17.5703125" style="58" customWidth="1"/>
    <col min="498" max="498" width="22.7109375" style="58" customWidth="1"/>
    <col min="499" max="499" width="17.5703125" style="58" customWidth="1"/>
    <col min="500" max="500" width="15" style="58" customWidth="1"/>
    <col min="501" max="501" width="17.5703125" style="58" customWidth="1"/>
    <col min="502" max="502" width="12.42578125" style="58" customWidth="1"/>
    <col min="503" max="503" width="34.28515625" style="58" customWidth="1"/>
    <col min="504" max="504" width="26.5703125" style="58" customWidth="1"/>
    <col min="505" max="506" width="18.85546875" style="58" customWidth="1"/>
    <col min="507" max="507" width="12.42578125" style="58" customWidth="1"/>
    <col min="508" max="508" width="20.140625" style="58" customWidth="1"/>
    <col min="509" max="509" width="16.28515625" style="58" customWidth="1"/>
    <col min="510" max="510" width="17.5703125" style="58" customWidth="1"/>
    <col min="511" max="692" width="12.42578125" style="58" customWidth="1"/>
    <col min="693" max="693" width="20.140625" style="58" customWidth="1"/>
    <col min="694" max="694" width="26.5703125" style="58" customWidth="1"/>
    <col min="695" max="695" width="29.140625" style="58" customWidth="1"/>
    <col min="696" max="697" width="13.7109375" style="58" customWidth="1"/>
    <col min="698" max="698" width="17.5703125" style="58" customWidth="1"/>
    <col min="699" max="699" width="12.42578125" style="58" customWidth="1"/>
    <col min="700" max="700" width="20.140625" style="58" customWidth="1"/>
    <col min="701" max="701" width="15" style="58" customWidth="1"/>
    <col min="702" max="702" width="12.42578125" style="58" customWidth="1"/>
    <col min="703" max="703" width="17.5703125" style="58" customWidth="1"/>
    <col min="704" max="704" width="15" style="58" customWidth="1"/>
    <col min="705" max="705" width="16.28515625" style="58" customWidth="1"/>
    <col min="706" max="706" width="24" style="58" customWidth="1"/>
    <col min="707" max="707" width="22.7109375" style="58" customWidth="1"/>
    <col min="708" max="708" width="30.42578125" style="58" customWidth="1"/>
    <col min="709" max="709" width="11.140625" style="58" customWidth="1"/>
    <col min="710" max="710" width="20.140625" style="58" customWidth="1"/>
    <col min="711" max="711" width="27.85546875" style="58" customWidth="1"/>
    <col min="712" max="712" width="17.5703125" style="58" customWidth="1"/>
    <col min="713" max="714" width="8.5703125" style="58" customWidth="1"/>
    <col min="715" max="715" width="16.28515625" style="58" customWidth="1"/>
    <col min="716" max="716" width="25.28515625" style="58" customWidth="1"/>
    <col min="717" max="717" width="24" style="58" customWidth="1"/>
    <col min="718" max="718" width="12.42578125" style="58" customWidth="1"/>
    <col min="719" max="719" width="15" style="58" customWidth="1"/>
    <col min="720" max="720" width="12.42578125" style="58" customWidth="1"/>
    <col min="721" max="721" width="6" style="58" customWidth="1"/>
    <col min="722" max="722" width="22.7109375" style="58" customWidth="1"/>
    <col min="723" max="723" width="31.7109375" style="58" customWidth="1"/>
    <col min="724" max="724" width="13.7109375" style="58" customWidth="1"/>
    <col min="725" max="725" width="16.28515625" style="58" customWidth="1"/>
    <col min="726" max="726" width="22.7109375" style="58" customWidth="1"/>
    <col min="727" max="727" width="21.42578125" style="58" customWidth="1"/>
    <col min="728" max="728" width="17.5703125" style="58" customWidth="1"/>
    <col min="729" max="729" width="16.28515625" style="58" customWidth="1"/>
    <col min="730" max="730" width="13.7109375" style="58" customWidth="1"/>
    <col min="731" max="731" width="8.5703125" style="58" customWidth="1"/>
    <col min="732" max="732" width="15" style="58" customWidth="1"/>
    <col min="733" max="733" width="17.5703125" style="58" customWidth="1"/>
    <col min="734" max="734" width="26.5703125" style="58" customWidth="1"/>
    <col min="735" max="735" width="25.28515625" style="58" customWidth="1"/>
    <col min="736" max="737" width="17.5703125" style="58" customWidth="1"/>
    <col min="738" max="738" width="12.42578125" style="58" customWidth="1"/>
    <col min="739" max="739" width="17.5703125" style="58" customWidth="1"/>
    <col min="740" max="740" width="12.42578125" style="58" customWidth="1"/>
    <col min="741" max="741" width="15" style="58" customWidth="1"/>
    <col min="742" max="742" width="16.28515625" style="58" customWidth="1"/>
    <col min="743" max="744" width="17.5703125" style="58" customWidth="1"/>
    <col min="745" max="745" width="27.85546875" style="58" customWidth="1"/>
    <col min="746" max="746" width="13.7109375" style="58" customWidth="1"/>
    <col min="747" max="748" width="17.5703125" style="58" customWidth="1"/>
    <col min="749" max="749" width="15" style="58" customWidth="1"/>
    <col min="750" max="751" width="12.42578125" style="58" customWidth="1"/>
    <col min="752" max="753" width="17.5703125" style="58" customWidth="1"/>
    <col min="754" max="754" width="22.7109375" style="58" customWidth="1"/>
    <col min="755" max="755" width="17.5703125" style="58" customWidth="1"/>
    <col min="756" max="756" width="15" style="58" customWidth="1"/>
    <col min="757" max="757" width="17.5703125" style="58" customWidth="1"/>
    <col min="758" max="758" width="12.42578125" style="58" customWidth="1"/>
    <col min="759" max="759" width="34.28515625" style="58" customWidth="1"/>
    <col min="760" max="760" width="26.5703125" style="58" customWidth="1"/>
    <col min="761" max="762" width="18.85546875" style="58" customWidth="1"/>
    <col min="763" max="763" width="12.42578125" style="58" customWidth="1"/>
    <col min="764" max="764" width="20.140625" style="58" customWidth="1"/>
    <col min="765" max="765" width="16.28515625" style="58" customWidth="1"/>
    <col min="766" max="766" width="17.5703125" style="58" customWidth="1"/>
    <col min="767" max="948" width="12.42578125" style="58" customWidth="1"/>
    <col min="949" max="949" width="20.140625" style="58" customWidth="1"/>
    <col min="950" max="950" width="26.5703125" style="58" customWidth="1"/>
    <col min="951" max="951" width="29.140625" style="58" customWidth="1"/>
    <col min="952" max="953" width="13.7109375" style="58" customWidth="1"/>
    <col min="954" max="954" width="17.5703125" style="58" customWidth="1"/>
    <col min="955" max="955" width="12.42578125" style="58" customWidth="1"/>
    <col min="956" max="956" width="20.140625" style="58" customWidth="1"/>
    <col min="957" max="957" width="15" style="58" customWidth="1"/>
    <col min="958" max="958" width="12.42578125" style="58" customWidth="1"/>
    <col min="959" max="959" width="17.5703125" style="58" customWidth="1"/>
    <col min="960" max="960" width="15" style="58" customWidth="1"/>
    <col min="961" max="961" width="16.28515625" style="58" customWidth="1"/>
    <col min="962" max="962" width="24" style="58" customWidth="1"/>
    <col min="963" max="963" width="22.7109375" style="58" customWidth="1"/>
    <col min="964" max="964" width="30.42578125" style="58" customWidth="1"/>
    <col min="965" max="965" width="11.140625" style="58" customWidth="1"/>
    <col min="966" max="966" width="20.140625" style="58" customWidth="1"/>
    <col min="967" max="967" width="27.85546875" style="58" customWidth="1"/>
    <col min="968" max="968" width="17.5703125" style="58" customWidth="1"/>
    <col min="969" max="970" width="8.5703125" style="58" customWidth="1"/>
    <col min="971" max="971" width="16.28515625" style="58" customWidth="1"/>
    <col min="972" max="972" width="25.28515625" style="58" customWidth="1"/>
    <col min="973" max="973" width="24" style="58" customWidth="1"/>
    <col min="974" max="974" width="12.42578125" style="58" customWidth="1"/>
    <col min="975" max="975" width="15" style="58" customWidth="1"/>
    <col min="976" max="976" width="12.42578125" style="58" customWidth="1"/>
    <col min="977" max="977" width="6" style="58" customWidth="1"/>
    <col min="978" max="978" width="22.7109375" style="58" customWidth="1"/>
    <col min="979" max="979" width="31.7109375" style="58" customWidth="1"/>
    <col min="980" max="980" width="13.7109375" style="58" customWidth="1"/>
    <col min="981" max="981" width="16.28515625" style="58" customWidth="1"/>
    <col min="982" max="982" width="22.7109375" style="58" customWidth="1"/>
    <col min="983" max="983" width="21.42578125" style="58" customWidth="1"/>
    <col min="984" max="984" width="17.5703125" style="58" customWidth="1"/>
    <col min="985" max="985" width="16.28515625" style="58" customWidth="1"/>
    <col min="986" max="986" width="13.7109375" style="58" customWidth="1"/>
    <col min="987" max="987" width="8.5703125" style="58" customWidth="1"/>
    <col min="988" max="988" width="15" style="58" customWidth="1"/>
    <col min="989" max="989" width="17.5703125" style="58" customWidth="1"/>
    <col min="990" max="990" width="26.5703125" style="58" customWidth="1"/>
    <col min="991" max="991" width="25.28515625" style="58" customWidth="1"/>
    <col min="992" max="993" width="17.5703125" style="58" customWidth="1"/>
    <col min="994" max="994" width="12.42578125" style="58" customWidth="1"/>
    <col min="995" max="995" width="17.5703125" style="58" customWidth="1"/>
    <col min="996" max="996" width="12.42578125" style="58" customWidth="1"/>
    <col min="997" max="997" width="15" style="58" customWidth="1"/>
    <col min="998" max="998" width="16.28515625" style="58" customWidth="1"/>
    <col min="999" max="1000" width="17.5703125" style="58" customWidth="1"/>
    <col min="1001" max="1001" width="27.85546875" style="58" customWidth="1"/>
    <col min="1002" max="1002" width="13.7109375" style="58" customWidth="1"/>
    <col min="1003" max="1004" width="17.5703125" style="58" customWidth="1"/>
    <col min="1005" max="1005" width="15" style="58" customWidth="1"/>
    <col min="1006" max="1007" width="12.42578125" style="58" customWidth="1"/>
    <col min="1008" max="1009" width="17.5703125" style="58" customWidth="1"/>
    <col min="1010" max="1010" width="22.7109375" style="58" customWidth="1"/>
    <col min="1011" max="1011" width="17.5703125" style="58" customWidth="1"/>
    <col min="1012" max="1012" width="15" style="58" customWidth="1"/>
    <col min="1013" max="1013" width="17.5703125" style="58" customWidth="1"/>
    <col min="1014" max="1014" width="12.42578125" style="58" customWidth="1"/>
    <col min="1015" max="1015" width="34.28515625" style="58" customWidth="1"/>
    <col min="1016" max="1016" width="26.5703125" style="58" customWidth="1"/>
    <col min="1017" max="1018" width="18.85546875" style="58" customWidth="1"/>
    <col min="1019" max="1019" width="12.42578125" style="58" customWidth="1"/>
    <col min="1020" max="1020" width="20.140625" style="58" customWidth="1"/>
    <col min="1021" max="1021" width="16.28515625" style="58" customWidth="1"/>
    <col min="1022" max="1022" width="17.5703125" style="58" customWidth="1"/>
    <col min="1023" max="1204" width="12.42578125" style="58" customWidth="1"/>
    <col min="1205" max="1205" width="20.140625" style="58" customWidth="1"/>
    <col min="1206" max="1206" width="26.5703125" style="58" customWidth="1"/>
    <col min="1207" max="1207" width="29.140625" style="58" customWidth="1"/>
    <col min="1208" max="1209" width="13.7109375" style="58" customWidth="1"/>
    <col min="1210" max="1210" width="17.5703125" style="58" customWidth="1"/>
    <col min="1211" max="1211" width="12.42578125" style="58" customWidth="1"/>
    <col min="1212" max="1212" width="20.140625" style="58" customWidth="1"/>
    <col min="1213" max="1213" width="15" style="58" customWidth="1"/>
    <col min="1214" max="1214" width="12.42578125" style="58" customWidth="1"/>
    <col min="1215" max="1215" width="17.5703125" style="58" customWidth="1"/>
    <col min="1216" max="1216" width="15" style="58" customWidth="1"/>
    <col min="1217" max="1217" width="16.28515625" style="58" customWidth="1"/>
    <col min="1218" max="1218" width="24" style="58" customWidth="1"/>
    <col min="1219" max="1219" width="22.7109375" style="58" customWidth="1"/>
    <col min="1220" max="1220" width="30.42578125" style="58" customWidth="1"/>
    <col min="1221" max="1221" width="11.140625" style="58" customWidth="1"/>
    <col min="1222" max="1222" width="20.140625" style="58" customWidth="1"/>
    <col min="1223" max="1223" width="27.85546875" style="58" customWidth="1"/>
    <col min="1224" max="1224" width="17.5703125" style="58" customWidth="1"/>
    <col min="1225" max="1226" width="8.5703125" style="58" customWidth="1"/>
    <col min="1227" max="1227" width="16.28515625" style="58" customWidth="1"/>
    <col min="1228" max="1228" width="25.28515625" style="58" customWidth="1"/>
    <col min="1229" max="1229" width="24" style="58" customWidth="1"/>
    <col min="1230" max="1230" width="12.42578125" style="58" customWidth="1"/>
    <col min="1231" max="1231" width="15" style="58" customWidth="1"/>
    <col min="1232" max="1232" width="12.42578125" style="58" customWidth="1"/>
    <col min="1233" max="1233" width="6" style="58" customWidth="1"/>
    <col min="1234" max="1234" width="22.7109375" style="58" customWidth="1"/>
    <col min="1235" max="1235" width="31.7109375" style="58" customWidth="1"/>
    <col min="1236" max="1236" width="13.7109375" style="58" customWidth="1"/>
    <col min="1237" max="1237" width="16.28515625" style="58" customWidth="1"/>
    <col min="1238" max="1238" width="22.7109375" style="58" customWidth="1"/>
    <col min="1239" max="1239" width="21.42578125" style="58" customWidth="1"/>
    <col min="1240" max="1240" width="17.5703125" style="58" customWidth="1"/>
    <col min="1241" max="1241" width="16.28515625" style="58" customWidth="1"/>
    <col min="1242" max="1242" width="13.7109375" style="58" customWidth="1"/>
    <col min="1243" max="1243" width="8.5703125" style="58" customWidth="1"/>
    <col min="1244" max="1244" width="15" style="58" customWidth="1"/>
    <col min="1245" max="1245" width="17.5703125" style="58" customWidth="1"/>
    <col min="1246" max="1246" width="26.5703125" style="58" customWidth="1"/>
    <col min="1247" max="1247" width="25.28515625" style="58" customWidth="1"/>
    <col min="1248" max="1249" width="17.5703125" style="58" customWidth="1"/>
    <col min="1250" max="1250" width="12.42578125" style="58" customWidth="1"/>
    <col min="1251" max="1251" width="17.5703125" style="58" customWidth="1"/>
    <col min="1252" max="1252" width="12.42578125" style="58" customWidth="1"/>
    <col min="1253" max="1253" width="15" style="58" customWidth="1"/>
    <col min="1254" max="1254" width="16.28515625" style="58" customWidth="1"/>
    <col min="1255" max="1256" width="17.5703125" style="58" customWidth="1"/>
    <col min="1257" max="1257" width="27.85546875" style="58" customWidth="1"/>
    <col min="1258" max="1258" width="13.7109375" style="58" customWidth="1"/>
    <col min="1259" max="1260" width="17.5703125" style="58" customWidth="1"/>
    <col min="1261" max="1261" width="15" style="58" customWidth="1"/>
    <col min="1262" max="1263" width="12.42578125" style="58" customWidth="1"/>
    <col min="1264" max="1265" width="17.5703125" style="58" customWidth="1"/>
    <col min="1266" max="1266" width="22.7109375" style="58" customWidth="1"/>
    <col min="1267" max="1267" width="17.5703125" style="58" customWidth="1"/>
    <col min="1268" max="1268" width="15" style="58" customWidth="1"/>
    <col min="1269" max="1269" width="17.5703125" style="58" customWidth="1"/>
    <col min="1270" max="1270" width="12.42578125" style="58" customWidth="1"/>
    <col min="1271" max="1271" width="34.28515625" style="58" customWidth="1"/>
    <col min="1272" max="1272" width="26.5703125" style="58" customWidth="1"/>
    <col min="1273" max="1274" width="18.85546875" style="58" customWidth="1"/>
    <col min="1275" max="1275" width="12.42578125" style="58" customWidth="1"/>
    <col min="1276" max="1276" width="20.140625" style="58" customWidth="1"/>
    <col min="1277" max="1277" width="16.28515625" style="58" customWidth="1"/>
    <col min="1278" max="1278" width="17.5703125" style="58" customWidth="1"/>
    <col min="1279" max="1460" width="12.42578125" style="58" customWidth="1"/>
    <col min="1461" max="1461" width="20.140625" style="58" customWidth="1"/>
    <col min="1462" max="1462" width="26.5703125" style="58" customWidth="1"/>
    <col min="1463" max="1463" width="29.140625" style="58" customWidth="1"/>
    <col min="1464" max="1465" width="13.7109375" style="58" customWidth="1"/>
    <col min="1466" max="1466" width="17.5703125" style="58" customWidth="1"/>
    <col min="1467" max="1467" width="12.42578125" style="58" customWidth="1"/>
    <col min="1468" max="1468" width="20.140625" style="58" customWidth="1"/>
    <col min="1469" max="1469" width="15" style="58" customWidth="1"/>
    <col min="1470" max="1470" width="12.42578125" style="58" customWidth="1"/>
    <col min="1471" max="1471" width="17.5703125" style="58" customWidth="1"/>
    <col min="1472" max="1472" width="15" style="58" customWidth="1"/>
    <col min="1473" max="1473" width="16.28515625" style="58" customWidth="1"/>
    <col min="1474" max="1474" width="24" style="58" customWidth="1"/>
    <col min="1475" max="1475" width="22.7109375" style="58" customWidth="1"/>
    <col min="1476" max="1476" width="30.42578125" style="58" customWidth="1"/>
    <col min="1477" max="1477" width="11.140625" style="58" customWidth="1"/>
    <col min="1478" max="1478" width="20.140625" style="58" customWidth="1"/>
    <col min="1479" max="1479" width="27.85546875" style="58" customWidth="1"/>
    <col min="1480" max="1480" width="17.5703125" style="58" customWidth="1"/>
    <col min="1481" max="1482" width="8.5703125" style="58" customWidth="1"/>
    <col min="1483" max="1483" width="16.28515625" style="58" customWidth="1"/>
    <col min="1484" max="1484" width="25.28515625" style="58" customWidth="1"/>
    <col min="1485" max="1485" width="24" style="58" customWidth="1"/>
    <col min="1486" max="1486" width="12.42578125" style="58" customWidth="1"/>
    <col min="1487" max="1487" width="15" style="58" customWidth="1"/>
    <col min="1488" max="1488" width="12.42578125" style="58" customWidth="1"/>
    <col min="1489" max="1489" width="6" style="58" customWidth="1"/>
    <col min="1490" max="1490" width="22.7109375" style="58" customWidth="1"/>
    <col min="1491" max="1491" width="31.7109375" style="58" customWidth="1"/>
    <col min="1492" max="1492" width="13.7109375" style="58" customWidth="1"/>
    <col min="1493" max="1493" width="16.28515625" style="58" customWidth="1"/>
    <col min="1494" max="1494" width="22.7109375" style="58" customWidth="1"/>
    <col min="1495" max="1495" width="21.42578125" style="58" customWidth="1"/>
    <col min="1496" max="1496" width="17.5703125" style="58" customWidth="1"/>
    <col min="1497" max="1497" width="16.28515625" style="58" customWidth="1"/>
    <col min="1498" max="1498" width="13.7109375" style="58" customWidth="1"/>
    <col min="1499" max="1499" width="8.5703125" style="58" customWidth="1"/>
    <col min="1500" max="1500" width="15" style="58" customWidth="1"/>
    <col min="1501" max="1501" width="17.5703125" style="58" customWidth="1"/>
    <col min="1502" max="1502" width="26.5703125" style="58" customWidth="1"/>
    <col min="1503" max="1503" width="25.28515625" style="58" customWidth="1"/>
    <col min="1504" max="1505" width="17.5703125" style="58" customWidth="1"/>
    <col min="1506" max="1506" width="12.42578125" style="58" customWidth="1"/>
    <col min="1507" max="1507" width="17.5703125" style="58" customWidth="1"/>
    <col min="1508" max="1508" width="12.42578125" style="58" customWidth="1"/>
    <col min="1509" max="1509" width="15" style="58" customWidth="1"/>
    <col min="1510" max="1510" width="16.28515625" style="58" customWidth="1"/>
    <col min="1511" max="1512" width="17.5703125" style="58" customWidth="1"/>
    <col min="1513" max="1513" width="27.85546875" style="58" customWidth="1"/>
    <col min="1514" max="1514" width="13.7109375" style="58" customWidth="1"/>
    <col min="1515" max="1516" width="17.5703125" style="58" customWidth="1"/>
    <col min="1517" max="1517" width="15" style="58" customWidth="1"/>
    <col min="1518" max="1519" width="12.42578125" style="58" customWidth="1"/>
    <col min="1520" max="1521" width="17.5703125" style="58" customWidth="1"/>
    <col min="1522" max="1522" width="22.7109375" style="58" customWidth="1"/>
    <col min="1523" max="1523" width="17.5703125" style="58" customWidth="1"/>
    <col min="1524" max="1524" width="15" style="58" customWidth="1"/>
    <col min="1525" max="1525" width="17.5703125" style="58" customWidth="1"/>
    <col min="1526" max="1526" width="12.42578125" style="58" customWidth="1"/>
    <col min="1527" max="1527" width="34.28515625" style="58" customWidth="1"/>
    <col min="1528" max="1528" width="26.5703125" style="58" customWidth="1"/>
    <col min="1529" max="1530" width="18.85546875" style="58" customWidth="1"/>
    <col min="1531" max="1531" width="12.42578125" style="58" customWidth="1"/>
    <col min="1532" max="1532" width="20.140625" style="58" customWidth="1"/>
    <col min="1533" max="1533" width="16.28515625" style="58" customWidth="1"/>
    <col min="1534" max="1534" width="17.5703125" style="58" customWidth="1"/>
    <col min="1535" max="1716" width="12.42578125" style="58" customWidth="1"/>
    <col min="1717" max="1717" width="20.140625" style="58" customWidth="1"/>
    <col min="1718" max="1718" width="26.5703125" style="58" customWidth="1"/>
    <col min="1719" max="1719" width="29.140625" style="58" customWidth="1"/>
    <col min="1720" max="1721" width="13.7109375" style="58" customWidth="1"/>
    <col min="1722" max="1722" width="17.5703125" style="58" customWidth="1"/>
    <col min="1723" max="1723" width="12.42578125" style="58" customWidth="1"/>
    <col min="1724" max="1724" width="20.140625" style="58" customWidth="1"/>
    <col min="1725" max="1725" width="15" style="58" customWidth="1"/>
    <col min="1726" max="1726" width="12.42578125" style="58" customWidth="1"/>
    <col min="1727" max="1727" width="17.5703125" style="58" customWidth="1"/>
    <col min="1728" max="1728" width="15" style="58" customWidth="1"/>
    <col min="1729" max="1729" width="16.28515625" style="58" customWidth="1"/>
    <col min="1730" max="1730" width="24" style="58" customWidth="1"/>
    <col min="1731" max="1731" width="22.7109375" style="58" customWidth="1"/>
    <col min="1732" max="1732" width="30.42578125" style="58" customWidth="1"/>
    <col min="1733" max="1733" width="11.140625" style="58" customWidth="1"/>
    <col min="1734" max="1734" width="20.140625" style="58" customWidth="1"/>
    <col min="1735" max="1735" width="27.85546875" style="58" customWidth="1"/>
    <col min="1736" max="1736" width="17.5703125" style="58" customWidth="1"/>
    <col min="1737" max="1738" width="8.5703125" style="58" customWidth="1"/>
    <col min="1739" max="1739" width="16.28515625" style="58" customWidth="1"/>
    <col min="1740" max="1740" width="25.28515625" style="58" customWidth="1"/>
    <col min="1741" max="1741" width="24" style="58" customWidth="1"/>
    <col min="1742" max="1742" width="12.42578125" style="58" customWidth="1"/>
    <col min="1743" max="1743" width="15" style="58" customWidth="1"/>
    <col min="1744" max="1744" width="12.42578125" style="58" customWidth="1"/>
    <col min="1745" max="1745" width="6" style="58" customWidth="1"/>
    <col min="1746" max="1746" width="22.7109375" style="58" customWidth="1"/>
    <col min="1747" max="1747" width="31.7109375" style="58" customWidth="1"/>
    <col min="1748" max="1748" width="13.7109375" style="58" customWidth="1"/>
    <col min="1749" max="1749" width="16.28515625" style="58" customWidth="1"/>
    <col min="1750" max="1750" width="22.7109375" style="58" customWidth="1"/>
    <col min="1751" max="1751" width="21.42578125" style="58" customWidth="1"/>
    <col min="1752" max="1752" width="17.5703125" style="58" customWidth="1"/>
    <col min="1753" max="1753" width="16.28515625" style="58" customWidth="1"/>
    <col min="1754" max="1754" width="13.7109375" style="58" customWidth="1"/>
    <col min="1755" max="1755" width="8.5703125" style="58" customWidth="1"/>
    <col min="1756" max="1756" width="15" style="58" customWidth="1"/>
    <col min="1757" max="1757" width="17.5703125" style="58" customWidth="1"/>
    <col min="1758" max="1758" width="26.5703125" style="58" customWidth="1"/>
    <col min="1759" max="1759" width="25.28515625" style="58" customWidth="1"/>
    <col min="1760" max="1761" width="17.5703125" style="58" customWidth="1"/>
    <col min="1762" max="1762" width="12.42578125" style="58" customWidth="1"/>
    <col min="1763" max="1763" width="17.5703125" style="58" customWidth="1"/>
    <col min="1764" max="1764" width="12.42578125" style="58" customWidth="1"/>
    <col min="1765" max="1765" width="15" style="58" customWidth="1"/>
    <col min="1766" max="1766" width="16.28515625" style="58" customWidth="1"/>
    <col min="1767" max="1768" width="17.5703125" style="58" customWidth="1"/>
    <col min="1769" max="1769" width="27.85546875" style="58" customWidth="1"/>
    <col min="1770" max="1770" width="13.7109375" style="58" customWidth="1"/>
    <col min="1771" max="1772" width="17.5703125" style="58" customWidth="1"/>
    <col min="1773" max="1773" width="15" style="58" customWidth="1"/>
    <col min="1774" max="1775" width="12.42578125" style="58" customWidth="1"/>
    <col min="1776" max="1777" width="17.5703125" style="58" customWidth="1"/>
    <col min="1778" max="1778" width="22.7109375" style="58" customWidth="1"/>
    <col min="1779" max="1779" width="17.5703125" style="58" customWidth="1"/>
    <col min="1780" max="1780" width="15" style="58" customWidth="1"/>
    <col min="1781" max="1781" width="17.5703125" style="58" customWidth="1"/>
    <col min="1782" max="1782" width="12.42578125" style="58" customWidth="1"/>
    <col min="1783" max="1783" width="34.28515625" style="58" customWidth="1"/>
    <col min="1784" max="1784" width="26.5703125" style="58" customWidth="1"/>
    <col min="1785" max="1786" width="18.85546875" style="58" customWidth="1"/>
    <col min="1787" max="1787" width="12.42578125" style="58" customWidth="1"/>
    <col min="1788" max="1788" width="20.140625" style="58" customWidth="1"/>
    <col min="1789" max="1789" width="16.28515625" style="58" customWidth="1"/>
    <col min="1790" max="1790" width="17.5703125" style="58" customWidth="1"/>
    <col min="1791" max="1972" width="12.42578125" style="58" customWidth="1"/>
    <col min="1973" max="1973" width="20.140625" style="58" customWidth="1"/>
    <col min="1974" max="1974" width="26.5703125" style="58" customWidth="1"/>
    <col min="1975" max="1975" width="29.140625" style="58" customWidth="1"/>
    <col min="1976" max="1977" width="13.7109375" style="58" customWidth="1"/>
    <col min="1978" max="1978" width="17.5703125" style="58" customWidth="1"/>
    <col min="1979" max="1979" width="12.42578125" style="58" customWidth="1"/>
    <col min="1980" max="1980" width="20.140625" style="58" customWidth="1"/>
    <col min="1981" max="1981" width="15" style="58" customWidth="1"/>
    <col min="1982" max="1982" width="12.42578125" style="58" customWidth="1"/>
    <col min="1983" max="1983" width="17.5703125" style="58" customWidth="1"/>
    <col min="1984" max="1984" width="15" style="58" customWidth="1"/>
    <col min="1985" max="1985" width="16.28515625" style="58" customWidth="1"/>
    <col min="1986" max="1986" width="24" style="58" customWidth="1"/>
    <col min="1987" max="1987" width="22.7109375" style="58" customWidth="1"/>
    <col min="1988" max="1988" width="30.42578125" style="58" customWidth="1"/>
    <col min="1989" max="1989" width="11.140625" style="58" customWidth="1"/>
    <col min="1990" max="1990" width="20.140625" style="58" customWidth="1"/>
    <col min="1991" max="1991" width="27.85546875" style="58" customWidth="1"/>
    <col min="1992" max="1992" width="17.5703125" style="58" customWidth="1"/>
    <col min="1993" max="1994" width="8.5703125" style="58" customWidth="1"/>
    <col min="1995" max="1995" width="16.28515625" style="58" customWidth="1"/>
    <col min="1996" max="1996" width="25.28515625" style="58" customWidth="1"/>
    <col min="1997" max="1997" width="24" style="58" customWidth="1"/>
    <col min="1998" max="1998" width="12.42578125" style="58" customWidth="1"/>
    <col min="1999" max="1999" width="15" style="58" customWidth="1"/>
    <col min="2000" max="2000" width="12.42578125" style="58" customWidth="1"/>
    <col min="2001" max="2001" width="6" style="58" customWidth="1"/>
    <col min="2002" max="2002" width="22.7109375" style="58" customWidth="1"/>
    <col min="2003" max="2003" width="31.7109375" style="58" customWidth="1"/>
    <col min="2004" max="2004" width="13.7109375" style="58" customWidth="1"/>
    <col min="2005" max="2005" width="16.28515625" style="58" customWidth="1"/>
    <col min="2006" max="2006" width="22.7109375" style="58" customWidth="1"/>
    <col min="2007" max="2007" width="21.42578125" style="58" customWidth="1"/>
    <col min="2008" max="2008" width="17.5703125" style="58" customWidth="1"/>
    <col min="2009" max="2009" width="16.28515625" style="58" customWidth="1"/>
    <col min="2010" max="2010" width="13.7109375" style="58" customWidth="1"/>
    <col min="2011" max="2011" width="8.5703125" style="58" customWidth="1"/>
    <col min="2012" max="2012" width="15" style="58" customWidth="1"/>
    <col min="2013" max="2013" width="17.5703125" style="58" customWidth="1"/>
    <col min="2014" max="2014" width="26.5703125" style="58" customWidth="1"/>
    <col min="2015" max="2015" width="25.28515625" style="58" customWidth="1"/>
    <col min="2016" max="2017" width="17.5703125" style="58" customWidth="1"/>
    <col min="2018" max="2018" width="12.42578125" style="58" customWidth="1"/>
    <col min="2019" max="2019" width="17.5703125" style="58" customWidth="1"/>
    <col min="2020" max="2020" width="12.42578125" style="58" customWidth="1"/>
    <col min="2021" max="2021" width="15" style="58" customWidth="1"/>
    <col min="2022" max="2022" width="16.28515625" style="58" customWidth="1"/>
    <col min="2023" max="2024" width="17.5703125" style="58" customWidth="1"/>
    <col min="2025" max="2025" width="27.85546875" style="58" customWidth="1"/>
    <col min="2026" max="2026" width="13.7109375" style="58" customWidth="1"/>
    <col min="2027" max="2028" width="17.5703125" style="58" customWidth="1"/>
    <col min="2029" max="2029" width="15" style="58" customWidth="1"/>
    <col min="2030" max="2031" width="12.42578125" style="58" customWidth="1"/>
    <col min="2032" max="2033" width="17.5703125" style="58" customWidth="1"/>
    <col min="2034" max="2034" width="22.7109375" style="58" customWidth="1"/>
    <col min="2035" max="2035" width="17.5703125" style="58" customWidth="1"/>
    <col min="2036" max="2036" width="15" style="58" customWidth="1"/>
    <col min="2037" max="2037" width="17.5703125" style="58" customWidth="1"/>
    <col min="2038" max="2038" width="12.42578125" style="58" customWidth="1"/>
    <col min="2039" max="2039" width="34.28515625" style="58" customWidth="1"/>
    <col min="2040" max="2040" width="26.5703125" style="58" customWidth="1"/>
    <col min="2041" max="2042" width="18.85546875" style="58" customWidth="1"/>
    <col min="2043" max="2043" width="12.42578125" style="58" customWidth="1"/>
    <col min="2044" max="2044" width="20.140625" style="58" customWidth="1"/>
    <col min="2045" max="2045" width="16.28515625" style="58" customWidth="1"/>
    <col min="2046" max="2046" width="17.5703125" style="58" customWidth="1"/>
    <col min="2047" max="2228" width="12.42578125" style="58" customWidth="1"/>
    <col min="2229" max="2229" width="20.140625" style="58" customWidth="1"/>
    <col min="2230" max="2230" width="26.5703125" style="58" customWidth="1"/>
    <col min="2231" max="2231" width="29.140625" style="58" customWidth="1"/>
    <col min="2232" max="2233" width="13.7109375" style="58" customWidth="1"/>
    <col min="2234" max="2234" width="17.5703125" style="58" customWidth="1"/>
    <col min="2235" max="2235" width="12.42578125" style="58" customWidth="1"/>
    <col min="2236" max="2236" width="20.140625" style="58" customWidth="1"/>
    <col min="2237" max="2237" width="15" style="58" customWidth="1"/>
    <col min="2238" max="2238" width="12.42578125" style="58" customWidth="1"/>
    <col min="2239" max="2239" width="17.5703125" style="58" customWidth="1"/>
    <col min="2240" max="2240" width="15" style="58" customWidth="1"/>
    <col min="2241" max="2241" width="16.28515625" style="58" customWidth="1"/>
    <col min="2242" max="2242" width="24" style="58" customWidth="1"/>
    <col min="2243" max="2243" width="22.7109375" style="58" customWidth="1"/>
    <col min="2244" max="2244" width="30.42578125" style="58" customWidth="1"/>
    <col min="2245" max="2245" width="11.140625" style="58" customWidth="1"/>
    <col min="2246" max="2246" width="20.140625" style="58" customWidth="1"/>
    <col min="2247" max="2247" width="27.85546875" style="58" customWidth="1"/>
    <col min="2248" max="2248" width="17.5703125" style="58" customWidth="1"/>
    <col min="2249" max="2250" width="8.5703125" style="58" customWidth="1"/>
    <col min="2251" max="2251" width="16.28515625" style="58" customWidth="1"/>
    <col min="2252" max="2252" width="25.28515625" style="58" customWidth="1"/>
    <col min="2253" max="2253" width="24" style="58" customWidth="1"/>
    <col min="2254" max="2254" width="12.42578125" style="58" customWidth="1"/>
    <col min="2255" max="2255" width="15" style="58" customWidth="1"/>
    <col min="2256" max="2256" width="12.42578125" style="58" customWidth="1"/>
    <col min="2257" max="2257" width="6" style="58" customWidth="1"/>
    <col min="2258" max="2258" width="22.7109375" style="58" customWidth="1"/>
    <col min="2259" max="2259" width="31.7109375" style="58" customWidth="1"/>
    <col min="2260" max="2260" width="13.7109375" style="58" customWidth="1"/>
    <col min="2261" max="2261" width="16.28515625" style="58" customWidth="1"/>
    <col min="2262" max="2262" width="22.7109375" style="58" customWidth="1"/>
    <col min="2263" max="2263" width="21.42578125" style="58" customWidth="1"/>
    <col min="2264" max="2264" width="17.5703125" style="58" customWidth="1"/>
    <col min="2265" max="2265" width="16.28515625" style="58" customWidth="1"/>
    <col min="2266" max="2266" width="13.7109375" style="58" customWidth="1"/>
    <col min="2267" max="2267" width="8.5703125" style="58" customWidth="1"/>
    <col min="2268" max="2268" width="15" style="58" customWidth="1"/>
    <col min="2269" max="2269" width="17.5703125" style="58" customWidth="1"/>
    <col min="2270" max="2270" width="26.5703125" style="58" customWidth="1"/>
    <col min="2271" max="2271" width="25.28515625" style="58" customWidth="1"/>
    <col min="2272" max="2273" width="17.5703125" style="58" customWidth="1"/>
    <col min="2274" max="2274" width="12.42578125" style="58" customWidth="1"/>
    <col min="2275" max="2275" width="17.5703125" style="58" customWidth="1"/>
    <col min="2276" max="2276" width="12.42578125" style="58" customWidth="1"/>
    <col min="2277" max="2277" width="15" style="58" customWidth="1"/>
    <col min="2278" max="2278" width="16.28515625" style="58" customWidth="1"/>
    <col min="2279" max="2280" width="17.5703125" style="58" customWidth="1"/>
    <col min="2281" max="2281" width="27.85546875" style="58" customWidth="1"/>
    <col min="2282" max="2282" width="13.7109375" style="58" customWidth="1"/>
    <col min="2283" max="2284" width="17.5703125" style="58" customWidth="1"/>
    <col min="2285" max="2285" width="15" style="58" customWidth="1"/>
    <col min="2286" max="2287" width="12.42578125" style="58" customWidth="1"/>
    <col min="2288" max="2289" width="17.5703125" style="58" customWidth="1"/>
    <col min="2290" max="2290" width="22.7109375" style="58" customWidth="1"/>
    <col min="2291" max="2291" width="17.5703125" style="58" customWidth="1"/>
    <col min="2292" max="2292" width="15" style="58" customWidth="1"/>
    <col min="2293" max="2293" width="17.5703125" style="58" customWidth="1"/>
    <col min="2294" max="2294" width="12.42578125" style="58" customWidth="1"/>
    <col min="2295" max="2295" width="34.28515625" style="58" customWidth="1"/>
    <col min="2296" max="2296" width="26.5703125" style="58" customWidth="1"/>
    <col min="2297" max="2298" width="18.85546875" style="58" customWidth="1"/>
    <col min="2299" max="2299" width="12.42578125" style="58" customWidth="1"/>
    <col min="2300" max="2300" width="20.140625" style="58" customWidth="1"/>
    <col min="2301" max="2301" width="16.28515625" style="58" customWidth="1"/>
    <col min="2302" max="2302" width="17.5703125" style="58" customWidth="1"/>
    <col min="2303" max="2484" width="12.42578125" style="58" customWidth="1"/>
    <col min="2485" max="2485" width="20.140625" style="58" customWidth="1"/>
    <col min="2486" max="2486" width="26.5703125" style="58" customWidth="1"/>
    <col min="2487" max="2487" width="29.140625" style="58" customWidth="1"/>
    <col min="2488" max="2489" width="13.7109375" style="58" customWidth="1"/>
    <col min="2490" max="2490" width="17.5703125" style="58" customWidth="1"/>
    <col min="2491" max="2491" width="12.42578125" style="58" customWidth="1"/>
    <col min="2492" max="2492" width="20.140625" style="58" customWidth="1"/>
    <col min="2493" max="2493" width="15" style="58" customWidth="1"/>
    <col min="2494" max="2494" width="12.42578125" style="58" customWidth="1"/>
    <col min="2495" max="2495" width="17.5703125" style="58" customWidth="1"/>
    <col min="2496" max="2496" width="15" style="58" customWidth="1"/>
    <col min="2497" max="2497" width="16.28515625" style="58" customWidth="1"/>
    <col min="2498" max="2498" width="24" style="58" customWidth="1"/>
    <col min="2499" max="2499" width="22.7109375" style="58" customWidth="1"/>
    <col min="2500" max="2500" width="30.42578125" style="58" customWidth="1"/>
    <col min="2501" max="2501" width="11.140625" style="58" customWidth="1"/>
    <col min="2502" max="2502" width="20.140625" style="58" customWidth="1"/>
    <col min="2503" max="2503" width="27.85546875" style="58" customWidth="1"/>
    <col min="2504" max="2504" width="17.5703125" style="58" customWidth="1"/>
    <col min="2505" max="2506" width="8.5703125" style="58" customWidth="1"/>
    <col min="2507" max="2507" width="16.28515625" style="58" customWidth="1"/>
    <col min="2508" max="2508" width="25.28515625" style="58" customWidth="1"/>
    <col min="2509" max="2509" width="24" style="58" customWidth="1"/>
    <col min="2510" max="2510" width="12.42578125" style="58" customWidth="1"/>
    <col min="2511" max="2511" width="15" style="58" customWidth="1"/>
    <col min="2512" max="2512" width="12.42578125" style="58" customWidth="1"/>
    <col min="2513" max="2513" width="6" style="58" customWidth="1"/>
    <col min="2514" max="2514" width="22.7109375" style="58" customWidth="1"/>
    <col min="2515" max="2515" width="31.7109375" style="58" customWidth="1"/>
    <col min="2516" max="2516" width="13.7109375" style="58" customWidth="1"/>
    <col min="2517" max="2517" width="16.28515625" style="58" customWidth="1"/>
    <col min="2518" max="2518" width="22.7109375" style="58" customWidth="1"/>
    <col min="2519" max="2519" width="21.42578125" style="58" customWidth="1"/>
    <col min="2520" max="2520" width="17.5703125" style="58" customWidth="1"/>
    <col min="2521" max="2521" width="16.28515625" style="58" customWidth="1"/>
    <col min="2522" max="2522" width="13.7109375" style="58" customWidth="1"/>
    <col min="2523" max="2523" width="8.5703125" style="58" customWidth="1"/>
    <col min="2524" max="2524" width="15" style="58" customWidth="1"/>
    <col min="2525" max="2525" width="17.5703125" style="58" customWidth="1"/>
    <col min="2526" max="2526" width="26.5703125" style="58" customWidth="1"/>
    <col min="2527" max="2527" width="25.28515625" style="58" customWidth="1"/>
    <col min="2528" max="2529" width="17.5703125" style="58" customWidth="1"/>
    <col min="2530" max="2530" width="12.42578125" style="58" customWidth="1"/>
    <col min="2531" max="2531" width="17.5703125" style="58" customWidth="1"/>
    <col min="2532" max="2532" width="12.42578125" style="58" customWidth="1"/>
    <col min="2533" max="2533" width="15" style="58" customWidth="1"/>
    <col min="2534" max="2534" width="16.28515625" style="58" customWidth="1"/>
    <col min="2535" max="2536" width="17.5703125" style="58" customWidth="1"/>
    <col min="2537" max="2537" width="27.85546875" style="58" customWidth="1"/>
    <col min="2538" max="2538" width="13.7109375" style="58" customWidth="1"/>
    <col min="2539" max="2540" width="17.5703125" style="58" customWidth="1"/>
    <col min="2541" max="2541" width="15" style="58" customWidth="1"/>
    <col min="2542" max="2543" width="12.42578125" style="58" customWidth="1"/>
    <col min="2544" max="2545" width="17.5703125" style="58" customWidth="1"/>
    <col min="2546" max="2546" width="22.7109375" style="58" customWidth="1"/>
    <col min="2547" max="2547" width="17.5703125" style="58" customWidth="1"/>
    <col min="2548" max="2548" width="15" style="58" customWidth="1"/>
    <col min="2549" max="2549" width="17.5703125" style="58" customWidth="1"/>
    <col min="2550" max="2550" width="12.42578125" style="58" customWidth="1"/>
    <col min="2551" max="2551" width="34.28515625" style="58" customWidth="1"/>
    <col min="2552" max="2552" width="26.5703125" style="58" customWidth="1"/>
    <col min="2553" max="2554" width="18.85546875" style="58" customWidth="1"/>
    <col min="2555" max="2555" width="12.42578125" style="58" customWidth="1"/>
    <col min="2556" max="2556" width="20.140625" style="58" customWidth="1"/>
    <col min="2557" max="2557" width="16.28515625" style="58" customWidth="1"/>
    <col min="2558" max="2558" width="17.5703125" style="58" customWidth="1"/>
    <col min="2559" max="2740" width="12.42578125" style="58" customWidth="1"/>
    <col min="2741" max="2741" width="20.140625" style="58" customWidth="1"/>
    <col min="2742" max="2742" width="26.5703125" style="58" customWidth="1"/>
    <col min="2743" max="2743" width="29.140625" style="58" customWidth="1"/>
    <col min="2744" max="2745" width="13.7109375" style="58" customWidth="1"/>
    <col min="2746" max="2746" width="17.5703125" style="58" customWidth="1"/>
    <col min="2747" max="2747" width="12.42578125" style="58" customWidth="1"/>
    <col min="2748" max="2748" width="20.140625" style="58" customWidth="1"/>
    <col min="2749" max="2749" width="15" style="58" customWidth="1"/>
    <col min="2750" max="2750" width="12.42578125" style="58" customWidth="1"/>
    <col min="2751" max="2751" width="17.5703125" style="58" customWidth="1"/>
    <col min="2752" max="2752" width="15" style="58" customWidth="1"/>
    <col min="2753" max="2753" width="16.28515625" style="58" customWidth="1"/>
    <col min="2754" max="2754" width="24" style="58" customWidth="1"/>
    <col min="2755" max="2755" width="22.7109375" style="58" customWidth="1"/>
    <col min="2756" max="2756" width="30.42578125" style="58" customWidth="1"/>
    <col min="2757" max="2757" width="11.140625" style="58" customWidth="1"/>
    <col min="2758" max="2758" width="20.140625" style="58" customWidth="1"/>
    <col min="2759" max="2759" width="27.85546875" style="58" customWidth="1"/>
    <col min="2760" max="2760" width="17.5703125" style="58" customWidth="1"/>
    <col min="2761" max="2762" width="8.5703125" style="58" customWidth="1"/>
    <col min="2763" max="2763" width="16.28515625" style="58" customWidth="1"/>
    <col min="2764" max="2764" width="25.28515625" style="58" customWidth="1"/>
    <col min="2765" max="2765" width="24" style="58" customWidth="1"/>
    <col min="2766" max="2766" width="12.42578125" style="58" customWidth="1"/>
    <col min="2767" max="2767" width="15" style="58" customWidth="1"/>
    <col min="2768" max="2768" width="12.42578125" style="58" customWidth="1"/>
    <col min="2769" max="2769" width="6" style="58" customWidth="1"/>
    <col min="2770" max="2770" width="22.7109375" style="58" customWidth="1"/>
    <col min="2771" max="2771" width="31.7109375" style="58" customWidth="1"/>
    <col min="2772" max="2772" width="13.7109375" style="58" customWidth="1"/>
    <col min="2773" max="2773" width="16.28515625" style="58" customWidth="1"/>
    <col min="2774" max="2774" width="22.7109375" style="58" customWidth="1"/>
    <col min="2775" max="2775" width="21.42578125" style="58" customWidth="1"/>
    <col min="2776" max="2776" width="17.5703125" style="58" customWidth="1"/>
    <col min="2777" max="2777" width="16.28515625" style="58" customWidth="1"/>
    <col min="2778" max="2778" width="13.7109375" style="58" customWidth="1"/>
    <col min="2779" max="2779" width="8.5703125" style="58" customWidth="1"/>
    <col min="2780" max="2780" width="15" style="58" customWidth="1"/>
    <col min="2781" max="2781" width="17.5703125" style="58" customWidth="1"/>
    <col min="2782" max="2782" width="26.5703125" style="58" customWidth="1"/>
    <col min="2783" max="2783" width="25.28515625" style="58" customWidth="1"/>
    <col min="2784" max="2785" width="17.5703125" style="58" customWidth="1"/>
    <col min="2786" max="2786" width="12.42578125" style="58" customWidth="1"/>
    <col min="2787" max="2787" width="17.5703125" style="58" customWidth="1"/>
    <col min="2788" max="2788" width="12.42578125" style="58" customWidth="1"/>
    <col min="2789" max="2789" width="15" style="58" customWidth="1"/>
    <col min="2790" max="2790" width="16.28515625" style="58" customWidth="1"/>
    <col min="2791" max="2792" width="17.5703125" style="58" customWidth="1"/>
    <col min="2793" max="2793" width="27.85546875" style="58" customWidth="1"/>
    <col min="2794" max="2794" width="13.7109375" style="58" customWidth="1"/>
    <col min="2795" max="2796" width="17.5703125" style="58" customWidth="1"/>
    <col min="2797" max="2797" width="15" style="58" customWidth="1"/>
    <col min="2798" max="2799" width="12.42578125" style="58" customWidth="1"/>
    <col min="2800" max="2801" width="17.5703125" style="58" customWidth="1"/>
    <col min="2802" max="2802" width="22.7109375" style="58" customWidth="1"/>
    <col min="2803" max="2803" width="17.5703125" style="58" customWidth="1"/>
    <col min="2804" max="2804" width="15" style="58" customWidth="1"/>
    <col min="2805" max="2805" width="17.5703125" style="58" customWidth="1"/>
    <col min="2806" max="2806" width="12.42578125" style="58" customWidth="1"/>
    <col min="2807" max="2807" width="34.28515625" style="58" customWidth="1"/>
    <col min="2808" max="2808" width="26.5703125" style="58" customWidth="1"/>
    <col min="2809" max="2810" width="18.85546875" style="58" customWidth="1"/>
    <col min="2811" max="2811" width="12.42578125" style="58" customWidth="1"/>
    <col min="2812" max="2812" width="20.140625" style="58" customWidth="1"/>
    <col min="2813" max="2813" width="16.28515625" style="58" customWidth="1"/>
    <col min="2814" max="2814" width="17.5703125" style="58" customWidth="1"/>
    <col min="2815" max="2996" width="12.42578125" style="58" customWidth="1"/>
    <col min="2997" max="2997" width="20.140625" style="58" customWidth="1"/>
    <col min="2998" max="2998" width="26.5703125" style="58" customWidth="1"/>
    <col min="2999" max="2999" width="29.140625" style="58" customWidth="1"/>
    <col min="3000" max="3001" width="13.7109375" style="58" customWidth="1"/>
    <col min="3002" max="3002" width="17.5703125" style="58" customWidth="1"/>
    <col min="3003" max="3003" width="12.42578125" style="58" customWidth="1"/>
    <col min="3004" max="3004" width="20.140625" style="58" customWidth="1"/>
    <col min="3005" max="3005" width="15" style="58" customWidth="1"/>
    <col min="3006" max="3006" width="12.42578125" style="58" customWidth="1"/>
    <col min="3007" max="3007" width="17.5703125" style="58" customWidth="1"/>
    <col min="3008" max="3008" width="15" style="58" customWidth="1"/>
    <col min="3009" max="3009" width="16.28515625" style="58" customWidth="1"/>
    <col min="3010" max="3010" width="24" style="58" customWidth="1"/>
    <col min="3011" max="3011" width="22.7109375" style="58" customWidth="1"/>
    <col min="3012" max="3012" width="30.42578125" style="58" customWidth="1"/>
    <col min="3013" max="3013" width="11.140625" style="58" customWidth="1"/>
    <col min="3014" max="3014" width="20.140625" style="58" customWidth="1"/>
    <col min="3015" max="3015" width="27.85546875" style="58" customWidth="1"/>
    <col min="3016" max="3016" width="17.5703125" style="58" customWidth="1"/>
    <col min="3017" max="3018" width="8.5703125" style="58" customWidth="1"/>
    <col min="3019" max="3019" width="16.28515625" style="58" customWidth="1"/>
    <col min="3020" max="3020" width="25.28515625" style="58" customWidth="1"/>
    <col min="3021" max="3021" width="24" style="58" customWidth="1"/>
    <col min="3022" max="3022" width="12.42578125" style="58" customWidth="1"/>
    <col min="3023" max="3023" width="15" style="58" customWidth="1"/>
    <col min="3024" max="3024" width="12.42578125" style="58" customWidth="1"/>
    <col min="3025" max="3025" width="6" style="58" customWidth="1"/>
    <col min="3026" max="3026" width="22.7109375" style="58" customWidth="1"/>
    <col min="3027" max="3027" width="31.7109375" style="58" customWidth="1"/>
    <col min="3028" max="3028" width="13.7109375" style="58" customWidth="1"/>
    <col min="3029" max="3029" width="16.28515625" style="58" customWidth="1"/>
    <col min="3030" max="3030" width="22.7109375" style="58" customWidth="1"/>
    <col min="3031" max="3031" width="21.42578125" style="58" customWidth="1"/>
    <col min="3032" max="3032" width="17.5703125" style="58" customWidth="1"/>
    <col min="3033" max="3033" width="16.28515625" style="58" customWidth="1"/>
    <col min="3034" max="3034" width="13.7109375" style="58" customWidth="1"/>
    <col min="3035" max="3035" width="8.5703125" style="58" customWidth="1"/>
    <col min="3036" max="3036" width="15" style="58" customWidth="1"/>
    <col min="3037" max="3037" width="17.5703125" style="58" customWidth="1"/>
    <col min="3038" max="3038" width="26.5703125" style="58" customWidth="1"/>
    <col min="3039" max="3039" width="25.28515625" style="58" customWidth="1"/>
    <col min="3040" max="3041" width="17.5703125" style="58" customWidth="1"/>
    <col min="3042" max="3042" width="12.42578125" style="58" customWidth="1"/>
    <col min="3043" max="3043" width="17.5703125" style="58" customWidth="1"/>
    <col min="3044" max="3044" width="12.42578125" style="58" customWidth="1"/>
    <col min="3045" max="3045" width="15" style="58" customWidth="1"/>
    <col min="3046" max="3046" width="16.28515625" style="58" customWidth="1"/>
    <col min="3047" max="3048" width="17.5703125" style="58" customWidth="1"/>
    <col min="3049" max="3049" width="27.85546875" style="58" customWidth="1"/>
    <col min="3050" max="3050" width="13.7109375" style="58" customWidth="1"/>
    <col min="3051" max="3052" width="17.5703125" style="58" customWidth="1"/>
    <col min="3053" max="3053" width="15" style="58" customWidth="1"/>
    <col min="3054" max="3055" width="12.42578125" style="58" customWidth="1"/>
    <col min="3056" max="3057" width="17.5703125" style="58" customWidth="1"/>
    <col min="3058" max="3058" width="22.7109375" style="58" customWidth="1"/>
    <col min="3059" max="3059" width="17.5703125" style="58" customWidth="1"/>
    <col min="3060" max="3060" width="15" style="58" customWidth="1"/>
    <col min="3061" max="3061" width="17.5703125" style="58" customWidth="1"/>
    <col min="3062" max="3062" width="12.42578125" style="58" customWidth="1"/>
    <col min="3063" max="3063" width="34.28515625" style="58" customWidth="1"/>
    <col min="3064" max="3064" width="26.5703125" style="58" customWidth="1"/>
    <col min="3065" max="3066" width="18.85546875" style="58" customWidth="1"/>
    <col min="3067" max="3067" width="12.42578125" style="58" customWidth="1"/>
    <col min="3068" max="3068" width="20.140625" style="58" customWidth="1"/>
    <col min="3069" max="3069" width="16.28515625" style="58" customWidth="1"/>
    <col min="3070" max="3070" width="17.5703125" style="58" customWidth="1"/>
    <col min="3071" max="3252" width="12.42578125" style="58" customWidth="1"/>
    <col min="3253" max="3253" width="20.140625" style="58" customWidth="1"/>
    <col min="3254" max="3254" width="26.5703125" style="58" customWidth="1"/>
    <col min="3255" max="3255" width="29.140625" style="58" customWidth="1"/>
    <col min="3256" max="3257" width="13.7109375" style="58" customWidth="1"/>
    <col min="3258" max="3258" width="17.5703125" style="58" customWidth="1"/>
    <col min="3259" max="3259" width="12.42578125" style="58" customWidth="1"/>
    <col min="3260" max="3260" width="20.140625" style="58" customWidth="1"/>
    <col min="3261" max="3261" width="15" style="58" customWidth="1"/>
    <col min="3262" max="3262" width="12.42578125" style="58" customWidth="1"/>
    <col min="3263" max="3263" width="17.5703125" style="58" customWidth="1"/>
    <col min="3264" max="3264" width="15" style="58" customWidth="1"/>
    <col min="3265" max="3265" width="16.28515625" style="58" customWidth="1"/>
    <col min="3266" max="3266" width="24" style="58" customWidth="1"/>
    <col min="3267" max="3267" width="22.7109375" style="58" customWidth="1"/>
    <col min="3268" max="3268" width="30.42578125" style="58" customWidth="1"/>
    <col min="3269" max="3269" width="11.140625" style="58" customWidth="1"/>
    <col min="3270" max="3270" width="20.140625" style="58" customWidth="1"/>
    <col min="3271" max="3271" width="27.85546875" style="58" customWidth="1"/>
    <col min="3272" max="3272" width="17.5703125" style="58" customWidth="1"/>
    <col min="3273" max="3274" width="8.5703125" style="58" customWidth="1"/>
    <col min="3275" max="3275" width="16.28515625" style="58" customWidth="1"/>
    <col min="3276" max="3276" width="25.28515625" style="58" customWidth="1"/>
    <col min="3277" max="3277" width="24" style="58" customWidth="1"/>
    <col min="3278" max="3278" width="12.42578125" style="58" customWidth="1"/>
    <col min="3279" max="3279" width="15" style="58" customWidth="1"/>
    <col min="3280" max="3280" width="12.42578125" style="58" customWidth="1"/>
    <col min="3281" max="3281" width="6" style="58" customWidth="1"/>
    <col min="3282" max="3282" width="22.7109375" style="58" customWidth="1"/>
    <col min="3283" max="3283" width="31.7109375" style="58" customWidth="1"/>
    <col min="3284" max="3284" width="13.7109375" style="58" customWidth="1"/>
    <col min="3285" max="3285" width="16.28515625" style="58" customWidth="1"/>
    <col min="3286" max="3286" width="22.7109375" style="58" customWidth="1"/>
    <col min="3287" max="3287" width="21.42578125" style="58" customWidth="1"/>
    <col min="3288" max="3288" width="17.5703125" style="58" customWidth="1"/>
    <col min="3289" max="3289" width="16.28515625" style="58" customWidth="1"/>
    <col min="3290" max="3290" width="13.7109375" style="58" customWidth="1"/>
    <col min="3291" max="3291" width="8.5703125" style="58" customWidth="1"/>
    <col min="3292" max="3292" width="15" style="58" customWidth="1"/>
    <col min="3293" max="3293" width="17.5703125" style="58" customWidth="1"/>
    <col min="3294" max="3294" width="26.5703125" style="58" customWidth="1"/>
    <col min="3295" max="3295" width="25.28515625" style="58" customWidth="1"/>
    <col min="3296" max="3297" width="17.5703125" style="58" customWidth="1"/>
    <col min="3298" max="3298" width="12.42578125" style="58" customWidth="1"/>
    <col min="3299" max="3299" width="17.5703125" style="58" customWidth="1"/>
    <col min="3300" max="3300" width="12.42578125" style="58" customWidth="1"/>
    <col min="3301" max="3301" width="15" style="58" customWidth="1"/>
    <col min="3302" max="3302" width="16.28515625" style="58" customWidth="1"/>
    <col min="3303" max="3304" width="17.5703125" style="58" customWidth="1"/>
    <col min="3305" max="3305" width="27.85546875" style="58" customWidth="1"/>
    <col min="3306" max="3306" width="13.7109375" style="58" customWidth="1"/>
    <col min="3307" max="3308" width="17.5703125" style="58" customWidth="1"/>
    <col min="3309" max="3309" width="15" style="58" customWidth="1"/>
    <col min="3310" max="3311" width="12.42578125" style="58" customWidth="1"/>
    <col min="3312" max="3313" width="17.5703125" style="58" customWidth="1"/>
    <col min="3314" max="3314" width="22.7109375" style="58" customWidth="1"/>
    <col min="3315" max="3315" width="17.5703125" style="58" customWidth="1"/>
    <col min="3316" max="3316" width="15" style="58" customWidth="1"/>
    <col min="3317" max="3317" width="17.5703125" style="58" customWidth="1"/>
    <col min="3318" max="3318" width="12.42578125" style="58" customWidth="1"/>
    <col min="3319" max="3319" width="34.28515625" style="58" customWidth="1"/>
    <col min="3320" max="3320" width="26.5703125" style="58" customWidth="1"/>
    <col min="3321" max="3322" width="18.85546875" style="58" customWidth="1"/>
    <col min="3323" max="3323" width="12.42578125" style="58" customWidth="1"/>
    <col min="3324" max="3324" width="20.140625" style="58" customWidth="1"/>
    <col min="3325" max="3325" width="16.28515625" style="58" customWidth="1"/>
    <col min="3326" max="3326" width="17.5703125" style="58" customWidth="1"/>
    <col min="3327" max="3508" width="12.42578125" style="58" customWidth="1"/>
    <col min="3509" max="3509" width="20.140625" style="58" customWidth="1"/>
    <col min="3510" max="3510" width="26.5703125" style="58" customWidth="1"/>
    <col min="3511" max="3511" width="29.140625" style="58" customWidth="1"/>
    <col min="3512" max="3513" width="13.7109375" style="58" customWidth="1"/>
    <col min="3514" max="3514" width="17.5703125" style="58" customWidth="1"/>
    <col min="3515" max="3515" width="12.42578125" style="58" customWidth="1"/>
    <col min="3516" max="3516" width="20.140625" style="58" customWidth="1"/>
    <col min="3517" max="3517" width="15" style="58" customWidth="1"/>
    <col min="3518" max="3518" width="12.42578125" style="58" customWidth="1"/>
    <col min="3519" max="3519" width="17.5703125" style="58" customWidth="1"/>
    <col min="3520" max="3520" width="15" style="58" customWidth="1"/>
    <col min="3521" max="3521" width="16.28515625" style="58" customWidth="1"/>
    <col min="3522" max="3522" width="24" style="58" customWidth="1"/>
    <col min="3523" max="3523" width="22.7109375" style="58" customWidth="1"/>
    <col min="3524" max="3524" width="30.42578125" style="58" customWidth="1"/>
    <col min="3525" max="3525" width="11.140625" style="58" customWidth="1"/>
    <col min="3526" max="3526" width="20.140625" style="58" customWidth="1"/>
    <col min="3527" max="3527" width="27.85546875" style="58" customWidth="1"/>
    <col min="3528" max="3528" width="17.5703125" style="58" customWidth="1"/>
    <col min="3529" max="3530" width="8.5703125" style="58" customWidth="1"/>
    <col min="3531" max="3531" width="16.28515625" style="58" customWidth="1"/>
    <col min="3532" max="3532" width="25.28515625" style="58" customWidth="1"/>
    <col min="3533" max="3533" width="24" style="58" customWidth="1"/>
    <col min="3534" max="3534" width="12.42578125" style="58" customWidth="1"/>
    <col min="3535" max="3535" width="15" style="58" customWidth="1"/>
    <col min="3536" max="3536" width="12.42578125" style="58" customWidth="1"/>
    <col min="3537" max="3537" width="6" style="58" customWidth="1"/>
    <col min="3538" max="3538" width="22.7109375" style="58" customWidth="1"/>
    <col min="3539" max="3539" width="31.7109375" style="58" customWidth="1"/>
    <col min="3540" max="3540" width="13.7109375" style="58" customWidth="1"/>
    <col min="3541" max="3541" width="16.28515625" style="58" customWidth="1"/>
    <col min="3542" max="3542" width="22.7109375" style="58" customWidth="1"/>
    <col min="3543" max="3543" width="21.42578125" style="58" customWidth="1"/>
    <col min="3544" max="3544" width="17.5703125" style="58" customWidth="1"/>
    <col min="3545" max="3545" width="16.28515625" style="58" customWidth="1"/>
    <col min="3546" max="3546" width="13.7109375" style="58" customWidth="1"/>
    <col min="3547" max="3547" width="8.5703125" style="58" customWidth="1"/>
    <col min="3548" max="3548" width="15" style="58" customWidth="1"/>
    <col min="3549" max="3549" width="17.5703125" style="58" customWidth="1"/>
    <col min="3550" max="3550" width="26.5703125" style="58" customWidth="1"/>
    <col min="3551" max="3551" width="25.28515625" style="58" customWidth="1"/>
    <col min="3552" max="3553" width="17.5703125" style="58" customWidth="1"/>
    <col min="3554" max="3554" width="12.42578125" style="58" customWidth="1"/>
    <col min="3555" max="3555" width="17.5703125" style="58" customWidth="1"/>
    <col min="3556" max="3556" width="12.42578125" style="58" customWidth="1"/>
    <col min="3557" max="3557" width="15" style="58" customWidth="1"/>
    <col min="3558" max="3558" width="16.28515625" style="58" customWidth="1"/>
    <col min="3559" max="3560" width="17.5703125" style="58" customWidth="1"/>
    <col min="3561" max="3561" width="27.85546875" style="58" customWidth="1"/>
    <col min="3562" max="3562" width="13.7109375" style="58" customWidth="1"/>
    <col min="3563" max="3564" width="17.5703125" style="58" customWidth="1"/>
    <col min="3565" max="3565" width="15" style="58" customWidth="1"/>
    <col min="3566" max="3567" width="12.42578125" style="58" customWidth="1"/>
    <col min="3568" max="3569" width="17.5703125" style="58" customWidth="1"/>
    <col min="3570" max="3570" width="22.7109375" style="58" customWidth="1"/>
    <col min="3571" max="3571" width="17.5703125" style="58" customWidth="1"/>
    <col min="3572" max="3572" width="15" style="58" customWidth="1"/>
    <col min="3573" max="3573" width="17.5703125" style="58" customWidth="1"/>
    <col min="3574" max="3574" width="12.42578125" style="58" customWidth="1"/>
    <col min="3575" max="3575" width="34.28515625" style="58" customWidth="1"/>
    <col min="3576" max="3576" width="26.5703125" style="58" customWidth="1"/>
    <col min="3577" max="3578" width="18.85546875" style="58" customWidth="1"/>
    <col min="3579" max="3579" width="12.42578125" style="58" customWidth="1"/>
    <col min="3580" max="3580" width="20.140625" style="58" customWidth="1"/>
    <col min="3581" max="3581" width="16.28515625" style="58" customWidth="1"/>
    <col min="3582" max="3582" width="17.5703125" style="58" customWidth="1"/>
    <col min="3583" max="3764" width="12.42578125" style="58" customWidth="1"/>
    <col min="3765" max="3765" width="20.140625" style="58" customWidth="1"/>
    <col min="3766" max="3766" width="26.5703125" style="58" customWidth="1"/>
    <col min="3767" max="3767" width="29.140625" style="58" customWidth="1"/>
    <col min="3768" max="3769" width="13.7109375" style="58" customWidth="1"/>
    <col min="3770" max="3770" width="17.5703125" style="58" customWidth="1"/>
    <col min="3771" max="3771" width="12.42578125" style="58" customWidth="1"/>
    <col min="3772" max="3772" width="20.140625" style="58" customWidth="1"/>
    <col min="3773" max="3773" width="15" style="58" customWidth="1"/>
    <col min="3774" max="3774" width="12.42578125" style="58" customWidth="1"/>
    <col min="3775" max="3775" width="17.5703125" style="58" customWidth="1"/>
    <col min="3776" max="3776" width="15" style="58" customWidth="1"/>
    <col min="3777" max="3777" width="16.28515625" style="58" customWidth="1"/>
    <col min="3778" max="3778" width="24" style="58" customWidth="1"/>
    <col min="3779" max="3779" width="22.7109375" style="58" customWidth="1"/>
    <col min="3780" max="3780" width="30.42578125" style="58" customWidth="1"/>
    <col min="3781" max="3781" width="11.140625" style="58" customWidth="1"/>
    <col min="3782" max="3782" width="20.140625" style="58" customWidth="1"/>
    <col min="3783" max="3783" width="27.85546875" style="58" customWidth="1"/>
    <col min="3784" max="3784" width="17.5703125" style="58" customWidth="1"/>
    <col min="3785" max="3786" width="8.5703125" style="58" customWidth="1"/>
    <col min="3787" max="3787" width="16.28515625" style="58" customWidth="1"/>
    <col min="3788" max="3788" width="25.28515625" style="58" customWidth="1"/>
    <col min="3789" max="3789" width="24" style="58" customWidth="1"/>
    <col min="3790" max="3790" width="12.42578125" style="58" customWidth="1"/>
    <col min="3791" max="3791" width="15" style="58" customWidth="1"/>
    <col min="3792" max="3792" width="12.42578125" style="58" customWidth="1"/>
    <col min="3793" max="3793" width="6" style="58" customWidth="1"/>
    <col min="3794" max="3794" width="22.7109375" style="58" customWidth="1"/>
    <col min="3795" max="3795" width="31.7109375" style="58" customWidth="1"/>
    <col min="3796" max="3796" width="13.7109375" style="58" customWidth="1"/>
    <col min="3797" max="3797" width="16.28515625" style="58" customWidth="1"/>
    <col min="3798" max="3798" width="22.7109375" style="58" customWidth="1"/>
    <col min="3799" max="3799" width="21.42578125" style="58" customWidth="1"/>
    <col min="3800" max="3800" width="17.5703125" style="58" customWidth="1"/>
    <col min="3801" max="3801" width="16.28515625" style="58" customWidth="1"/>
    <col min="3802" max="3802" width="13.7109375" style="58" customWidth="1"/>
    <col min="3803" max="3803" width="8.5703125" style="58" customWidth="1"/>
    <col min="3804" max="3804" width="15" style="58" customWidth="1"/>
    <col min="3805" max="3805" width="17.5703125" style="58" customWidth="1"/>
    <col min="3806" max="3806" width="26.5703125" style="58" customWidth="1"/>
    <col min="3807" max="3807" width="25.28515625" style="58" customWidth="1"/>
    <col min="3808" max="3809" width="17.5703125" style="58" customWidth="1"/>
    <col min="3810" max="3810" width="12.42578125" style="58" customWidth="1"/>
    <col min="3811" max="3811" width="17.5703125" style="58" customWidth="1"/>
    <col min="3812" max="3812" width="12.42578125" style="58" customWidth="1"/>
    <col min="3813" max="3813" width="15" style="58" customWidth="1"/>
    <col min="3814" max="3814" width="16.28515625" style="58" customWidth="1"/>
    <col min="3815" max="3816" width="17.5703125" style="58" customWidth="1"/>
    <col min="3817" max="3817" width="27.85546875" style="58" customWidth="1"/>
    <col min="3818" max="3818" width="13.7109375" style="58" customWidth="1"/>
    <col min="3819" max="3820" width="17.5703125" style="58" customWidth="1"/>
    <col min="3821" max="3821" width="15" style="58" customWidth="1"/>
    <col min="3822" max="3823" width="12.42578125" style="58" customWidth="1"/>
    <col min="3824" max="3825" width="17.5703125" style="58" customWidth="1"/>
    <col min="3826" max="3826" width="22.7109375" style="58" customWidth="1"/>
    <col min="3827" max="3827" width="17.5703125" style="58" customWidth="1"/>
    <col min="3828" max="3828" width="15" style="58" customWidth="1"/>
    <col min="3829" max="3829" width="17.5703125" style="58" customWidth="1"/>
    <col min="3830" max="3830" width="12.42578125" style="58" customWidth="1"/>
    <col min="3831" max="3831" width="34.28515625" style="58" customWidth="1"/>
    <col min="3832" max="3832" width="26.5703125" style="58" customWidth="1"/>
    <col min="3833" max="3834" width="18.85546875" style="58" customWidth="1"/>
    <col min="3835" max="3835" width="12.42578125" style="58" customWidth="1"/>
    <col min="3836" max="3836" width="20.140625" style="58" customWidth="1"/>
    <col min="3837" max="3837" width="16.28515625" style="58" customWidth="1"/>
    <col min="3838" max="3838" width="17.5703125" style="58" customWidth="1"/>
    <col min="3839" max="4020" width="12.42578125" style="58" customWidth="1"/>
    <col min="4021" max="4021" width="20.140625" style="58" customWidth="1"/>
    <col min="4022" max="4022" width="26.5703125" style="58" customWidth="1"/>
    <col min="4023" max="4023" width="29.140625" style="58" customWidth="1"/>
    <col min="4024" max="4025" width="13.7109375" style="58" customWidth="1"/>
    <col min="4026" max="4026" width="17.5703125" style="58" customWidth="1"/>
    <col min="4027" max="4027" width="12.42578125" style="58" customWidth="1"/>
    <col min="4028" max="4028" width="20.140625" style="58" customWidth="1"/>
    <col min="4029" max="4029" width="15" style="58" customWidth="1"/>
    <col min="4030" max="4030" width="12.42578125" style="58" customWidth="1"/>
    <col min="4031" max="4031" width="17.5703125" style="58" customWidth="1"/>
    <col min="4032" max="4032" width="15" style="58" customWidth="1"/>
    <col min="4033" max="4033" width="16.28515625" style="58" customWidth="1"/>
    <col min="4034" max="4034" width="24" style="58" customWidth="1"/>
    <col min="4035" max="4035" width="22.7109375" style="58" customWidth="1"/>
    <col min="4036" max="4036" width="30.42578125" style="58" customWidth="1"/>
    <col min="4037" max="4037" width="11.140625" style="58" customWidth="1"/>
    <col min="4038" max="4038" width="20.140625" style="58" customWidth="1"/>
    <col min="4039" max="4039" width="27.85546875" style="58" customWidth="1"/>
    <col min="4040" max="4040" width="17.5703125" style="58" customWidth="1"/>
    <col min="4041" max="4042" width="8.5703125" style="58" customWidth="1"/>
    <col min="4043" max="4043" width="16.28515625" style="58" customWidth="1"/>
    <col min="4044" max="4044" width="25.28515625" style="58" customWidth="1"/>
    <col min="4045" max="4045" width="24" style="58" customWidth="1"/>
    <col min="4046" max="4046" width="12.42578125" style="58" customWidth="1"/>
    <col min="4047" max="4047" width="15" style="58" customWidth="1"/>
    <col min="4048" max="4048" width="12.42578125" style="58" customWidth="1"/>
    <col min="4049" max="4049" width="6" style="58" customWidth="1"/>
    <col min="4050" max="4050" width="22.7109375" style="58" customWidth="1"/>
    <col min="4051" max="4051" width="31.7109375" style="58" customWidth="1"/>
    <col min="4052" max="4052" width="13.7109375" style="58" customWidth="1"/>
    <col min="4053" max="4053" width="16.28515625" style="58" customWidth="1"/>
    <col min="4054" max="4054" width="22.7109375" style="58" customWidth="1"/>
    <col min="4055" max="4055" width="21.42578125" style="58" customWidth="1"/>
    <col min="4056" max="4056" width="17.5703125" style="58" customWidth="1"/>
    <col min="4057" max="4057" width="16.28515625" style="58" customWidth="1"/>
    <col min="4058" max="4058" width="13.7109375" style="58" customWidth="1"/>
    <col min="4059" max="4059" width="8.5703125" style="58" customWidth="1"/>
    <col min="4060" max="4060" width="15" style="58" customWidth="1"/>
    <col min="4061" max="4061" width="17.5703125" style="58" customWidth="1"/>
    <col min="4062" max="4062" width="26.5703125" style="58" customWidth="1"/>
    <col min="4063" max="4063" width="25.28515625" style="58" customWidth="1"/>
    <col min="4064" max="4065" width="17.5703125" style="58" customWidth="1"/>
    <col min="4066" max="4066" width="12.42578125" style="58" customWidth="1"/>
    <col min="4067" max="4067" width="17.5703125" style="58" customWidth="1"/>
    <col min="4068" max="4068" width="12.42578125" style="58" customWidth="1"/>
    <col min="4069" max="4069" width="15" style="58" customWidth="1"/>
    <col min="4070" max="4070" width="16.28515625" style="58" customWidth="1"/>
    <col min="4071" max="4072" width="17.5703125" style="58" customWidth="1"/>
    <col min="4073" max="4073" width="27.85546875" style="58" customWidth="1"/>
    <col min="4074" max="4074" width="13.7109375" style="58" customWidth="1"/>
    <col min="4075" max="4076" width="17.5703125" style="58" customWidth="1"/>
    <col min="4077" max="4077" width="15" style="58" customWidth="1"/>
    <col min="4078" max="4079" width="12.42578125" style="58" customWidth="1"/>
    <col min="4080" max="4081" width="17.5703125" style="58" customWidth="1"/>
    <col min="4082" max="4082" width="22.7109375" style="58" customWidth="1"/>
    <col min="4083" max="4083" width="17.5703125" style="58" customWidth="1"/>
    <col min="4084" max="4084" width="15" style="58" customWidth="1"/>
    <col min="4085" max="4085" width="17.5703125" style="58" customWidth="1"/>
    <col min="4086" max="4086" width="12.42578125" style="58" customWidth="1"/>
    <col min="4087" max="4087" width="34.28515625" style="58" customWidth="1"/>
    <col min="4088" max="4088" width="26.5703125" style="58" customWidth="1"/>
    <col min="4089" max="4090" width="18.85546875" style="58" customWidth="1"/>
    <col min="4091" max="4091" width="12.42578125" style="58" customWidth="1"/>
    <col min="4092" max="4092" width="20.140625" style="58" customWidth="1"/>
    <col min="4093" max="4093" width="16.28515625" style="58" customWidth="1"/>
    <col min="4094" max="4094" width="17.5703125" style="58" customWidth="1"/>
    <col min="4095" max="4276" width="12.42578125" style="58" customWidth="1"/>
    <col min="4277" max="4277" width="20.140625" style="58" customWidth="1"/>
    <col min="4278" max="4278" width="26.5703125" style="58" customWidth="1"/>
    <col min="4279" max="4279" width="29.140625" style="58" customWidth="1"/>
    <col min="4280" max="4281" width="13.7109375" style="58" customWidth="1"/>
    <col min="4282" max="4282" width="17.5703125" style="58" customWidth="1"/>
    <col min="4283" max="4283" width="12.42578125" style="58" customWidth="1"/>
    <col min="4284" max="4284" width="20.140625" style="58" customWidth="1"/>
    <col min="4285" max="4285" width="15" style="58" customWidth="1"/>
    <col min="4286" max="4286" width="12.42578125" style="58" customWidth="1"/>
    <col min="4287" max="4287" width="17.5703125" style="58" customWidth="1"/>
    <col min="4288" max="4288" width="15" style="58" customWidth="1"/>
    <col min="4289" max="4289" width="16.28515625" style="58" customWidth="1"/>
    <col min="4290" max="4290" width="24" style="58" customWidth="1"/>
    <col min="4291" max="4291" width="22.7109375" style="58" customWidth="1"/>
    <col min="4292" max="4292" width="30.42578125" style="58" customWidth="1"/>
    <col min="4293" max="4293" width="11.140625" style="58" customWidth="1"/>
    <col min="4294" max="4294" width="20.140625" style="58" customWidth="1"/>
    <col min="4295" max="4295" width="27.85546875" style="58" customWidth="1"/>
    <col min="4296" max="4296" width="17.5703125" style="58" customWidth="1"/>
    <col min="4297" max="4298" width="8.5703125" style="58" customWidth="1"/>
    <col min="4299" max="4299" width="16.28515625" style="58" customWidth="1"/>
    <col min="4300" max="4300" width="25.28515625" style="58" customWidth="1"/>
    <col min="4301" max="4301" width="24" style="58" customWidth="1"/>
    <col min="4302" max="4302" width="12.42578125" style="58" customWidth="1"/>
    <col min="4303" max="4303" width="15" style="58" customWidth="1"/>
    <col min="4304" max="4304" width="12.42578125" style="58" customWidth="1"/>
    <col min="4305" max="4305" width="6" style="58" customWidth="1"/>
    <col min="4306" max="4306" width="22.7109375" style="58" customWidth="1"/>
    <col min="4307" max="4307" width="31.7109375" style="58" customWidth="1"/>
    <col min="4308" max="4308" width="13.7109375" style="58" customWidth="1"/>
    <col min="4309" max="4309" width="16.28515625" style="58" customWidth="1"/>
    <col min="4310" max="4310" width="22.7109375" style="58" customWidth="1"/>
    <col min="4311" max="4311" width="21.42578125" style="58" customWidth="1"/>
    <col min="4312" max="4312" width="17.5703125" style="58" customWidth="1"/>
    <col min="4313" max="4313" width="16.28515625" style="58" customWidth="1"/>
    <col min="4314" max="4314" width="13.7109375" style="58" customWidth="1"/>
    <col min="4315" max="4315" width="8.5703125" style="58" customWidth="1"/>
    <col min="4316" max="4316" width="15" style="58" customWidth="1"/>
    <col min="4317" max="4317" width="17.5703125" style="58" customWidth="1"/>
    <col min="4318" max="4318" width="26.5703125" style="58" customWidth="1"/>
    <col min="4319" max="4319" width="25.28515625" style="58" customWidth="1"/>
    <col min="4320" max="4321" width="17.5703125" style="58" customWidth="1"/>
    <col min="4322" max="4322" width="12.42578125" style="58" customWidth="1"/>
    <col min="4323" max="4323" width="17.5703125" style="58" customWidth="1"/>
    <col min="4324" max="4324" width="12.42578125" style="58" customWidth="1"/>
    <col min="4325" max="4325" width="15" style="58" customWidth="1"/>
    <col min="4326" max="4326" width="16.28515625" style="58" customWidth="1"/>
    <col min="4327" max="4328" width="17.5703125" style="58" customWidth="1"/>
    <col min="4329" max="4329" width="27.85546875" style="58" customWidth="1"/>
    <col min="4330" max="4330" width="13.7109375" style="58" customWidth="1"/>
    <col min="4331" max="4332" width="17.5703125" style="58" customWidth="1"/>
    <col min="4333" max="4333" width="15" style="58" customWidth="1"/>
    <col min="4334" max="4335" width="12.42578125" style="58" customWidth="1"/>
    <col min="4336" max="4337" width="17.5703125" style="58" customWidth="1"/>
    <col min="4338" max="4338" width="22.7109375" style="58" customWidth="1"/>
    <col min="4339" max="4339" width="17.5703125" style="58" customWidth="1"/>
    <col min="4340" max="4340" width="15" style="58" customWidth="1"/>
    <col min="4341" max="4341" width="17.5703125" style="58" customWidth="1"/>
    <col min="4342" max="4342" width="12.42578125" style="58" customWidth="1"/>
    <col min="4343" max="4343" width="34.28515625" style="58" customWidth="1"/>
    <col min="4344" max="4344" width="26.5703125" style="58" customWidth="1"/>
    <col min="4345" max="4346" width="18.85546875" style="58" customWidth="1"/>
    <col min="4347" max="4347" width="12.42578125" style="58" customWidth="1"/>
    <col min="4348" max="4348" width="20.140625" style="58" customWidth="1"/>
    <col min="4349" max="4349" width="16.28515625" style="58" customWidth="1"/>
    <col min="4350" max="4350" width="17.5703125" style="58" customWidth="1"/>
    <col min="4351" max="4532" width="12.42578125" style="58" customWidth="1"/>
    <col min="4533" max="4533" width="20.140625" style="58" customWidth="1"/>
    <col min="4534" max="4534" width="26.5703125" style="58" customWidth="1"/>
    <col min="4535" max="4535" width="29.140625" style="58" customWidth="1"/>
    <col min="4536" max="4537" width="13.7109375" style="58" customWidth="1"/>
    <col min="4538" max="4538" width="17.5703125" style="58" customWidth="1"/>
    <col min="4539" max="4539" width="12.42578125" style="58" customWidth="1"/>
    <col min="4540" max="4540" width="20.140625" style="58" customWidth="1"/>
    <col min="4541" max="4541" width="15" style="58" customWidth="1"/>
    <col min="4542" max="4542" width="12.42578125" style="58" customWidth="1"/>
    <col min="4543" max="4543" width="17.5703125" style="58" customWidth="1"/>
    <col min="4544" max="4544" width="15" style="58" customWidth="1"/>
    <col min="4545" max="4545" width="16.28515625" style="58" customWidth="1"/>
    <col min="4546" max="4546" width="24" style="58" customWidth="1"/>
    <col min="4547" max="4547" width="22.7109375" style="58" customWidth="1"/>
    <col min="4548" max="4548" width="30.42578125" style="58" customWidth="1"/>
    <col min="4549" max="4549" width="11.140625" style="58" customWidth="1"/>
    <col min="4550" max="4550" width="20.140625" style="58" customWidth="1"/>
    <col min="4551" max="4551" width="27.85546875" style="58" customWidth="1"/>
    <col min="4552" max="4552" width="17.5703125" style="58" customWidth="1"/>
    <col min="4553" max="4554" width="8.5703125" style="58" customWidth="1"/>
    <col min="4555" max="4555" width="16.28515625" style="58" customWidth="1"/>
    <col min="4556" max="4556" width="25.28515625" style="58" customWidth="1"/>
    <col min="4557" max="4557" width="24" style="58" customWidth="1"/>
    <col min="4558" max="4558" width="12.42578125" style="58" customWidth="1"/>
    <col min="4559" max="4559" width="15" style="58" customWidth="1"/>
    <col min="4560" max="4560" width="12.42578125" style="58" customWidth="1"/>
    <col min="4561" max="4561" width="6" style="58" customWidth="1"/>
    <col min="4562" max="4562" width="22.7109375" style="58" customWidth="1"/>
    <col min="4563" max="4563" width="31.7109375" style="58" customWidth="1"/>
    <col min="4564" max="4564" width="13.7109375" style="58" customWidth="1"/>
    <col min="4565" max="4565" width="16.28515625" style="58" customWidth="1"/>
    <col min="4566" max="4566" width="22.7109375" style="58" customWidth="1"/>
    <col min="4567" max="4567" width="21.42578125" style="58" customWidth="1"/>
    <col min="4568" max="4568" width="17.5703125" style="58" customWidth="1"/>
    <col min="4569" max="4569" width="16.28515625" style="58" customWidth="1"/>
    <col min="4570" max="4570" width="13.7109375" style="58" customWidth="1"/>
    <col min="4571" max="4571" width="8.5703125" style="58" customWidth="1"/>
    <col min="4572" max="4572" width="15" style="58" customWidth="1"/>
    <col min="4573" max="4573" width="17.5703125" style="58" customWidth="1"/>
    <col min="4574" max="4574" width="26.5703125" style="58" customWidth="1"/>
    <col min="4575" max="4575" width="25.28515625" style="58" customWidth="1"/>
    <col min="4576" max="4577" width="17.5703125" style="58" customWidth="1"/>
    <col min="4578" max="4578" width="12.42578125" style="58" customWidth="1"/>
    <col min="4579" max="4579" width="17.5703125" style="58" customWidth="1"/>
    <col min="4580" max="4580" width="12.42578125" style="58" customWidth="1"/>
    <col min="4581" max="4581" width="15" style="58" customWidth="1"/>
    <col min="4582" max="4582" width="16.28515625" style="58" customWidth="1"/>
    <col min="4583" max="4584" width="17.5703125" style="58" customWidth="1"/>
    <col min="4585" max="4585" width="27.85546875" style="58" customWidth="1"/>
    <col min="4586" max="4586" width="13.7109375" style="58" customWidth="1"/>
    <col min="4587" max="4588" width="17.5703125" style="58" customWidth="1"/>
    <col min="4589" max="4589" width="15" style="58" customWidth="1"/>
    <col min="4590" max="4591" width="12.42578125" style="58" customWidth="1"/>
    <col min="4592" max="4593" width="17.5703125" style="58" customWidth="1"/>
    <col min="4594" max="4594" width="22.7109375" style="58" customWidth="1"/>
    <col min="4595" max="4595" width="17.5703125" style="58" customWidth="1"/>
    <col min="4596" max="4596" width="15" style="58" customWidth="1"/>
    <col min="4597" max="4597" width="17.5703125" style="58" customWidth="1"/>
    <col min="4598" max="4598" width="12.42578125" style="58" customWidth="1"/>
    <col min="4599" max="4599" width="34.28515625" style="58" customWidth="1"/>
    <col min="4600" max="4600" width="26.5703125" style="58" customWidth="1"/>
    <col min="4601" max="4602" width="18.85546875" style="58" customWidth="1"/>
    <col min="4603" max="4603" width="12.42578125" style="58" customWidth="1"/>
    <col min="4604" max="4604" width="20.140625" style="58" customWidth="1"/>
    <col min="4605" max="4605" width="16.28515625" style="58" customWidth="1"/>
    <col min="4606" max="4606" width="17.5703125" style="58" customWidth="1"/>
    <col min="4607" max="4788" width="12.42578125" style="58" customWidth="1"/>
    <col min="4789" max="4789" width="20.140625" style="58" customWidth="1"/>
    <col min="4790" max="4790" width="26.5703125" style="58" customWidth="1"/>
    <col min="4791" max="4791" width="29.140625" style="58" customWidth="1"/>
    <col min="4792" max="4793" width="13.7109375" style="58" customWidth="1"/>
    <col min="4794" max="4794" width="17.5703125" style="58" customWidth="1"/>
    <col min="4795" max="4795" width="12.42578125" style="58" customWidth="1"/>
    <col min="4796" max="4796" width="20.140625" style="58" customWidth="1"/>
    <col min="4797" max="4797" width="15" style="58" customWidth="1"/>
    <col min="4798" max="4798" width="12.42578125" style="58" customWidth="1"/>
    <col min="4799" max="4799" width="17.5703125" style="58" customWidth="1"/>
    <col min="4800" max="4800" width="15" style="58" customWidth="1"/>
    <col min="4801" max="4801" width="16.28515625" style="58" customWidth="1"/>
    <col min="4802" max="4802" width="24" style="58" customWidth="1"/>
    <col min="4803" max="4803" width="22.7109375" style="58" customWidth="1"/>
    <col min="4804" max="4804" width="30.42578125" style="58" customWidth="1"/>
    <col min="4805" max="4805" width="11.140625" style="58" customWidth="1"/>
    <col min="4806" max="4806" width="20.140625" style="58" customWidth="1"/>
    <col min="4807" max="4807" width="27.85546875" style="58" customWidth="1"/>
    <col min="4808" max="4808" width="17.5703125" style="58" customWidth="1"/>
    <col min="4809" max="4810" width="8.5703125" style="58" customWidth="1"/>
    <col min="4811" max="4811" width="16.28515625" style="58" customWidth="1"/>
    <col min="4812" max="4812" width="25.28515625" style="58" customWidth="1"/>
    <col min="4813" max="4813" width="24" style="58" customWidth="1"/>
    <col min="4814" max="4814" width="12.42578125" style="58" customWidth="1"/>
    <col min="4815" max="4815" width="15" style="58" customWidth="1"/>
    <col min="4816" max="4816" width="12.42578125" style="58" customWidth="1"/>
    <col min="4817" max="4817" width="6" style="58" customWidth="1"/>
    <col min="4818" max="4818" width="22.7109375" style="58" customWidth="1"/>
    <col min="4819" max="4819" width="31.7109375" style="58" customWidth="1"/>
    <col min="4820" max="4820" width="13.7109375" style="58" customWidth="1"/>
    <col min="4821" max="4821" width="16.28515625" style="58" customWidth="1"/>
    <col min="4822" max="4822" width="22.7109375" style="58" customWidth="1"/>
    <col min="4823" max="4823" width="21.42578125" style="58" customWidth="1"/>
    <col min="4824" max="4824" width="17.5703125" style="58" customWidth="1"/>
    <col min="4825" max="4825" width="16.28515625" style="58" customWidth="1"/>
    <col min="4826" max="4826" width="13.7109375" style="58" customWidth="1"/>
    <col min="4827" max="4827" width="8.5703125" style="58" customWidth="1"/>
    <col min="4828" max="4828" width="15" style="58" customWidth="1"/>
    <col min="4829" max="4829" width="17.5703125" style="58" customWidth="1"/>
    <col min="4830" max="4830" width="26.5703125" style="58" customWidth="1"/>
    <col min="4831" max="4831" width="25.28515625" style="58" customWidth="1"/>
    <col min="4832" max="4833" width="17.5703125" style="58" customWidth="1"/>
    <col min="4834" max="4834" width="12.42578125" style="58" customWidth="1"/>
    <col min="4835" max="4835" width="17.5703125" style="58" customWidth="1"/>
    <col min="4836" max="4836" width="12.42578125" style="58" customWidth="1"/>
    <col min="4837" max="4837" width="15" style="58" customWidth="1"/>
    <col min="4838" max="4838" width="16.28515625" style="58" customWidth="1"/>
    <col min="4839" max="4840" width="17.5703125" style="58" customWidth="1"/>
    <col min="4841" max="4841" width="27.85546875" style="58" customWidth="1"/>
    <col min="4842" max="4842" width="13.7109375" style="58" customWidth="1"/>
    <col min="4843" max="4844" width="17.5703125" style="58" customWidth="1"/>
    <col min="4845" max="4845" width="15" style="58" customWidth="1"/>
    <col min="4846" max="4847" width="12.42578125" style="58" customWidth="1"/>
    <col min="4848" max="4849" width="17.5703125" style="58" customWidth="1"/>
    <col min="4850" max="4850" width="22.7109375" style="58" customWidth="1"/>
    <col min="4851" max="4851" width="17.5703125" style="58" customWidth="1"/>
    <col min="4852" max="4852" width="15" style="58" customWidth="1"/>
    <col min="4853" max="4853" width="17.5703125" style="58" customWidth="1"/>
    <col min="4854" max="4854" width="12.42578125" style="58" customWidth="1"/>
    <col min="4855" max="4855" width="34.28515625" style="58" customWidth="1"/>
    <col min="4856" max="4856" width="26.5703125" style="58" customWidth="1"/>
    <col min="4857" max="4858" width="18.85546875" style="58" customWidth="1"/>
    <col min="4859" max="4859" width="12.42578125" style="58" customWidth="1"/>
    <col min="4860" max="4860" width="20.140625" style="58" customWidth="1"/>
    <col min="4861" max="4861" width="16.28515625" style="58" customWidth="1"/>
    <col min="4862" max="4862" width="17.5703125" style="58" customWidth="1"/>
    <col min="4863" max="5044" width="12.42578125" style="58" customWidth="1"/>
    <col min="5045" max="5045" width="20.140625" style="58" customWidth="1"/>
    <col min="5046" max="5046" width="26.5703125" style="58" customWidth="1"/>
    <col min="5047" max="5047" width="29.140625" style="58" customWidth="1"/>
    <col min="5048" max="5049" width="13.7109375" style="58" customWidth="1"/>
    <col min="5050" max="5050" width="17.5703125" style="58" customWidth="1"/>
    <col min="5051" max="5051" width="12.42578125" style="58" customWidth="1"/>
    <col min="5052" max="5052" width="20.140625" style="58" customWidth="1"/>
    <col min="5053" max="5053" width="15" style="58" customWidth="1"/>
    <col min="5054" max="5054" width="12.42578125" style="58" customWidth="1"/>
    <col min="5055" max="5055" width="17.5703125" style="58" customWidth="1"/>
    <col min="5056" max="5056" width="15" style="58" customWidth="1"/>
    <col min="5057" max="5057" width="16.28515625" style="58" customWidth="1"/>
    <col min="5058" max="5058" width="24" style="58" customWidth="1"/>
    <col min="5059" max="5059" width="22.7109375" style="58" customWidth="1"/>
    <col min="5060" max="5060" width="30.42578125" style="58" customWidth="1"/>
    <col min="5061" max="5061" width="11.140625" style="58" customWidth="1"/>
    <col min="5062" max="5062" width="20.140625" style="58" customWidth="1"/>
    <col min="5063" max="5063" width="27.85546875" style="58" customWidth="1"/>
    <col min="5064" max="5064" width="17.5703125" style="58" customWidth="1"/>
    <col min="5065" max="5066" width="8.5703125" style="58" customWidth="1"/>
    <col min="5067" max="5067" width="16.28515625" style="58" customWidth="1"/>
    <col min="5068" max="5068" width="25.28515625" style="58" customWidth="1"/>
    <col min="5069" max="5069" width="24" style="58" customWidth="1"/>
    <col min="5070" max="5070" width="12.42578125" style="58" customWidth="1"/>
    <col min="5071" max="5071" width="15" style="58" customWidth="1"/>
    <col min="5072" max="5072" width="12.42578125" style="58" customWidth="1"/>
    <col min="5073" max="5073" width="6" style="58" customWidth="1"/>
    <col min="5074" max="5074" width="22.7109375" style="58" customWidth="1"/>
    <col min="5075" max="5075" width="31.7109375" style="58" customWidth="1"/>
    <col min="5076" max="5076" width="13.7109375" style="58" customWidth="1"/>
    <col min="5077" max="5077" width="16.28515625" style="58" customWidth="1"/>
    <col min="5078" max="5078" width="22.7109375" style="58" customWidth="1"/>
    <col min="5079" max="5079" width="21.42578125" style="58" customWidth="1"/>
    <col min="5080" max="5080" width="17.5703125" style="58" customWidth="1"/>
    <col min="5081" max="5081" width="16.28515625" style="58" customWidth="1"/>
    <col min="5082" max="5082" width="13.7109375" style="58" customWidth="1"/>
    <col min="5083" max="5083" width="8.5703125" style="58" customWidth="1"/>
    <col min="5084" max="5084" width="15" style="58" customWidth="1"/>
    <col min="5085" max="5085" width="17.5703125" style="58" customWidth="1"/>
    <col min="5086" max="5086" width="26.5703125" style="58" customWidth="1"/>
    <col min="5087" max="5087" width="25.28515625" style="58" customWidth="1"/>
    <col min="5088" max="5089" width="17.5703125" style="58" customWidth="1"/>
    <col min="5090" max="5090" width="12.42578125" style="58" customWidth="1"/>
    <col min="5091" max="5091" width="17.5703125" style="58" customWidth="1"/>
    <col min="5092" max="5092" width="12.42578125" style="58" customWidth="1"/>
    <col min="5093" max="5093" width="15" style="58" customWidth="1"/>
    <col min="5094" max="5094" width="16.28515625" style="58" customWidth="1"/>
    <col min="5095" max="5096" width="17.5703125" style="58" customWidth="1"/>
    <col min="5097" max="5097" width="27.85546875" style="58" customWidth="1"/>
    <col min="5098" max="5098" width="13.7109375" style="58" customWidth="1"/>
    <col min="5099" max="5100" width="17.5703125" style="58" customWidth="1"/>
    <col min="5101" max="5101" width="15" style="58" customWidth="1"/>
    <col min="5102" max="5103" width="12.42578125" style="58" customWidth="1"/>
    <col min="5104" max="5105" width="17.5703125" style="58" customWidth="1"/>
    <col min="5106" max="5106" width="22.7109375" style="58" customWidth="1"/>
    <col min="5107" max="5107" width="17.5703125" style="58" customWidth="1"/>
    <col min="5108" max="5108" width="15" style="58" customWidth="1"/>
    <col min="5109" max="5109" width="17.5703125" style="58" customWidth="1"/>
    <col min="5110" max="5110" width="12.42578125" style="58" customWidth="1"/>
    <col min="5111" max="5111" width="34.28515625" style="58" customWidth="1"/>
    <col min="5112" max="5112" width="26.5703125" style="58" customWidth="1"/>
    <col min="5113" max="5114" width="18.85546875" style="58" customWidth="1"/>
    <col min="5115" max="5115" width="12.42578125" style="58" customWidth="1"/>
    <col min="5116" max="5116" width="20.140625" style="58" customWidth="1"/>
    <col min="5117" max="5117" width="16.28515625" style="58" customWidth="1"/>
    <col min="5118" max="5118" width="17.5703125" style="58" customWidth="1"/>
    <col min="5119" max="5300" width="12.42578125" style="58" customWidth="1"/>
    <col min="5301" max="5301" width="20.140625" style="58" customWidth="1"/>
    <col min="5302" max="5302" width="26.5703125" style="58" customWidth="1"/>
    <col min="5303" max="5303" width="29.140625" style="58" customWidth="1"/>
    <col min="5304" max="5305" width="13.7109375" style="58" customWidth="1"/>
    <col min="5306" max="5306" width="17.5703125" style="58" customWidth="1"/>
    <col min="5307" max="5307" width="12.42578125" style="58" customWidth="1"/>
    <col min="5308" max="5308" width="20.140625" style="58" customWidth="1"/>
    <col min="5309" max="5309" width="15" style="58" customWidth="1"/>
    <col min="5310" max="5310" width="12.42578125" style="58" customWidth="1"/>
    <col min="5311" max="5311" width="17.5703125" style="58" customWidth="1"/>
    <col min="5312" max="5312" width="15" style="58" customWidth="1"/>
    <col min="5313" max="5313" width="16.28515625" style="58" customWidth="1"/>
    <col min="5314" max="5314" width="24" style="58" customWidth="1"/>
    <col min="5315" max="5315" width="22.7109375" style="58" customWidth="1"/>
    <col min="5316" max="5316" width="30.42578125" style="58" customWidth="1"/>
    <col min="5317" max="5317" width="11.140625" style="58" customWidth="1"/>
    <col min="5318" max="5318" width="20.140625" style="58" customWidth="1"/>
    <col min="5319" max="5319" width="27.85546875" style="58" customWidth="1"/>
    <col min="5320" max="5320" width="17.5703125" style="58" customWidth="1"/>
    <col min="5321" max="5322" width="8.5703125" style="58" customWidth="1"/>
    <col min="5323" max="5323" width="16.28515625" style="58" customWidth="1"/>
    <col min="5324" max="5324" width="25.28515625" style="58" customWidth="1"/>
    <col min="5325" max="5325" width="24" style="58" customWidth="1"/>
    <col min="5326" max="5326" width="12.42578125" style="58" customWidth="1"/>
    <col min="5327" max="5327" width="15" style="58" customWidth="1"/>
    <col min="5328" max="5328" width="12.42578125" style="58" customWidth="1"/>
    <col min="5329" max="5329" width="6" style="58" customWidth="1"/>
    <col min="5330" max="5330" width="22.7109375" style="58" customWidth="1"/>
    <col min="5331" max="5331" width="31.7109375" style="58" customWidth="1"/>
    <col min="5332" max="5332" width="13.7109375" style="58" customWidth="1"/>
    <col min="5333" max="5333" width="16.28515625" style="58" customWidth="1"/>
    <col min="5334" max="5334" width="22.7109375" style="58" customWidth="1"/>
    <col min="5335" max="5335" width="21.42578125" style="58" customWidth="1"/>
    <col min="5336" max="5336" width="17.5703125" style="58" customWidth="1"/>
    <col min="5337" max="5337" width="16.28515625" style="58" customWidth="1"/>
    <col min="5338" max="5338" width="13.7109375" style="58" customWidth="1"/>
    <col min="5339" max="5339" width="8.5703125" style="58" customWidth="1"/>
    <col min="5340" max="5340" width="15" style="58" customWidth="1"/>
    <col min="5341" max="5341" width="17.5703125" style="58" customWidth="1"/>
    <col min="5342" max="5342" width="26.5703125" style="58" customWidth="1"/>
    <col min="5343" max="5343" width="25.28515625" style="58" customWidth="1"/>
    <col min="5344" max="5345" width="17.5703125" style="58" customWidth="1"/>
    <col min="5346" max="5346" width="12.42578125" style="58" customWidth="1"/>
    <col min="5347" max="5347" width="17.5703125" style="58" customWidth="1"/>
    <col min="5348" max="5348" width="12.42578125" style="58" customWidth="1"/>
    <col min="5349" max="5349" width="15" style="58" customWidth="1"/>
    <col min="5350" max="5350" width="16.28515625" style="58" customWidth="1"/>
    <col min="5351" max="5352" width="17.5703125" style="58" customWidth="1"/>
    <col min="5353" max="5353" width="27.85546875" style="58" customWidth="1"/>
    <col min="5354" max="5354" width="13.7109375" style="58" customWidth="1"/>
    <col min="5355" max="5356" width="17.5703125" style="58" customWidth="1"/>
    <col min="5357" max="5357" width="15" style="58" customWidth="1"/>
    <col min="5358" max="5359" width="12.42578125" style="58" customWidth="1"/>
    <col min="5360" max="5361" width="17.5703125" style="58" customWidth="1"/>
    <col min="5362" max="5362" width="22.7109375" style="58" customWidth="1"/>
    <col min="5363" max="5363" width="17.5703125" style="58" customWidth="1"/>
    <col min="5364" max="5364" width="15" style="58" customWidth="1"/>
    <col min="5365" max="5365" width="17.5703125" style="58" customWidth="1"/>
    <col min="5366" max="5366" width="12.42578125" style="58" customWidth="1"/>
    <col min="5367" max="5367" width="34.28515625" style="58" customWidth="1"/>
    <col min="5368" max="5368" width="26.5703125" style="58" customWidth="1"/>
    <col min="5369" max="5370" width="18.85546875" style="58" customWidth="1"/>
    <col min="5371" max="5371" width="12.42578125" style="58" customWidth="1"/>
    <col min="5372" max="5372" width="20.140625" style="58" customWidth="1"/>
    <col min="5373" max="5373" width="16.28515625" style="58" customWidth="1"/>
    <col min="5374" max="5374" width="17.5703125" style="58" customWidth="1"/>
    <col min="5375" max="5556" width="12.42578125" style="58" customWidth="1"/>
    <col min="5557" max="5557" width="20.140625" style="58" customWidth="1"/>
    <col min="5558" max="5558" width="26.5703125" style="58" customWidth="1"/>
    <col min="5559" max="5559" width="29.140625" style="58" customWidth="1"/>
    <col min="5560" max="5561" width="13.7109375" style="58" customWidth="1"/>
    <col min="5562" max="5562" width="17.5703125" style="58" customWidth="1"/>
    <col min="5563" max="5563" width="12.42578125" style="58" customWidth="1"/>
    <col min="5564" max="5564" width="20.140625" style="58" customWidth="1"/>
    <col min="5565" max="5565" width="15" style="58" customWidth="1"/>
    <col min="5566" max="5566" width="12.42578125" style="58" customWidth="1"/>
    <col min="5567" max="5567" width="17.5703125" style="58" customWidth="1"/>
    <col min="5568" max="5568" width="15" style="58" customWidth="1"/>
    <col min="5569" max="5569" width="16.28515625" style="58" customWidth="1"/>
    <col min="5570" max="5570" width="24" style="58" customWidth="1"/>
    <col min="5571" max="5571" width="22.7109375" style="58" customWidth="1"/>
    <col min="5572" max="5572" width="30.42578125" style="58" customWidth="1"/>
    <col min="5573" max="5573" width="11.140625" style="58" customWidth="1"/>
    <col min="5574" max="5574" width="20.140625" style="58" customWidth="1"/>
    <col min="5575" max="5575" width="27.85546875" style="58" customWidth="1"/>
    <col min="5576" max="5576" width="17.5703125" style="58" customWidth="1"/>
    <col min="5577" max="5578" width="8.5703125" style="58" customWidth="1"/>
    <col min="5579" max="5579" width="16.28515625" style="58" customWidth="1"/>
    <col min="5580" max="5580" width="25.28515625" style="58" customWidth="1"/>
    <col min="5581" max="5581" width="24" style="58" customWidth="1"/>
    <col min="5582" max="5582" width="12.42578125" style="58" customWidth="1"/>
    <col min="5583" max="5583" width="15" style="58" customWidth="1"/>
    <col min="5584" max="5584" width="12.42578125" style="58" customWidth="1"/>
    <col min="5585" max="5585" width="6" style="58" customWidth="1"/>
    <col min="5586" max="5586" width="22.7109375" style="58" customWidth="1"/>
    <col min="5587" max="5587" width="31.7109375" style="58" customWidth="1"/>
    <col min="5588" max="5588" width="13.7109375" style="58" customWidth="1"/>
    <col min="5589" max="5589" width="16.28515625" style="58" customWidth="1"/>
    <col min="5590" max="5590" width="22.7109375" style="58" customWidth="1"/>
    <col min="5591" max="5591" width="21.42578125" style="58" customWidth="1"/>
    <col min="5592" max="5592" width="17.5703125" style="58" customWidth="1"/>
    <col min="5593" max="5593" width="16.28515625" style="58" customWidth="1"/>
    <col min="5594" max="5594" width="13.7109375" style="58" customWidth="1"/>
    <col min="5595" max="5595" width="8.5703125" style="58" customWidth="1"/>
    <col min="5596" max="5596" width="15" style="58" customWidth="1"/>
    <col min="5597" max="5597" width="17.5703125" style="58" customWidth="1"/>
    <col min="5598" max="5598" width="26.5703125" style="58" customWidth="1"/>
    <col min="5599" max="5599" width="25.28515625" style="58" customWidth="1"/>
    <col min="5600" max="5601" width="17.5703125" style="58" customWidth="1"/>
    <col min="5602" max="5602" width="12.42578125" style="58" customWidth="1"/>
    <col min="5603" max="5603" width="17.5703125" style="58" customWidth="1"/>
    <col min="5604" max="5604" width="12.42578125" style="58" customWidth="1"/>
    <col min="5605" max="5605" width="15" style="58" customWidth="1"/>
    <col min="5606" max="5606" width="16.28515625" style="58" customWidth="1"/>
    <col min="5607" max="5608" width="17.5703125" style="58" customWidth="1"/>
    <col min="5609" max="5609" width="27.85546875" style="58" customWidth="1"/>
    <col min="5610" max="5610" width="13.7109375" style="58" customWidth="1"/>
    <col min="5611" max="5612" width="17.5703125" style="58" customWidth="1"/>
    <col min="5613" max="5613" width="15" style="58" customWidth="1"/>
    <col min="5614" max="5615" width="12.42578125" style="58" customWidth="1"/>
    <col min="5616" max="5617" width="17.5703125" style="58" customWidth="1"/>
    <col min="5618" max="5618" width="22.7109375" style="58" customWidth="1"/>
    <col min="5619" max="5619" width="17.5703125" style="58" customWidth="1"/>
    <col min="5620" max="5620" width="15" style="58" customWidth="1"/>
    <col min="5621" max="5621" width="17.5703125" style="58" customWidth="1"/>
    <col min="5622" max="5622" width="12.42578125" style="58" customWidth="1"/>
    <col min="5623" max="5623" width="34.28515625" style="58" customWidth="1"/>
    <col min="5624" max="5624" width="26.5703125" style="58" customWidth="1"/>
    <col min="5625" max="5626" width="18.85546875" style="58" customWidth="1"/>
    <col min="5627" max="5627" width="12.42578125" style="58" customWidth="1"/>
    <col min="5628" max="5628" width="20.140625" style="58" customWidth="1"/>
    <col min="5629" max="5629" width="16.28515625" style="58" customWidth="1"/>
    <col min="5630" max="5630" width="17.5703125" style="58" customWidth="1"/>
    <col min="5631" max="5812" width="12.42578125" style="58" customWidth="1"/>
    <col min="5813" max="5813" width="20.140625" style="58" customWidth="1"/>
    <col min="5814" max="5814" width="26.5703125" style="58" customWidth="1"/>
    <col min="5815" max="5815" width="29.140625" style="58" customWidth="1"/>
    <col min="5816" max="5817" width="13.7109375" style="58" customWidth="1"/>
    <col min="5818" max="5818" width="17.5703125" style="58" customWidth="1"/>
    <col min="5819" max="5819" width="12.42578125" style="58" customWidth="1"/>
    <col min="5820" max="5820" width="20.140625" style="58" customWidth="1"/>
    <col min="5821" max="5821" width="15" style="58" customWidth="1"/>
    <col min="5822" max="5822" width="12.42578125" style="58" customWidth="1"/>
    <col min="5823" max="5823" width="17.5703125" style="58" customWidth="1"/>
    <col min="5824" max="5824" width="15" style="58" customWidth="1"/>
    <col min="5825" max="5825" width="16.28515625" style="58" customWidth="1"/>
    <col min="5826" max="5826" width="24" style="58" customWidth="1"/>
    <col min="5827" max="5827" width="22.7109375" style="58" customWidth="1"/>
    <col min="5828" max="5828" width="30.42578125" style="58" customWidth="1"/>
    <col min="5829" max="5829" width="11.140625" style="58" customWidth="1"/>
    <col min="5830" max="5830" width="20.140625" style="58" customWidth="1"/>
    <col min="5831" max="5831" width="27.85546875" style="58" customWidth="1"/>
    <col min="5832" max="5832" width="17.5703125" style="58" customWidth="1"/>
    <col min="5833" max="5834" width="8.5703125" style="58" customWidth="1"/>
    <col min="5835" max="5835" width="16.28515625" style="58" customWidth="1"/>
    <col min="5836" max="5836" width="25.28515625" style="58" customWidth="1"/>
    <col min="5837" max="5837" width="24" style="58" customWidth="1"/>
    <col min="5838" max="5838" width="12.42578125" style="58" customWidth="1"/>
    <col min="5839" max="5839" width="15" style="58" customWidth="1"/>
    <col min="5840" max="5840" width="12.42578125" style="58" customWidth="1"/>
    <col min="5841" max="5841" width="6" style="58" customWidth="1"/>
    <col min="5842" max="5842" width="22.7109375" style="58" customWidth="1"/>
    <col min="5843" max="5843" width="31.7109375" style="58" customWidth="1"/>
    <col min="5844" max="5844" width="13.7109375" style="58" customWidth="1"/>
    <col min="5845" max="5845" width="16.28515625" style="58" customWidth="1"/>
    <col min="5846" max="5846" width="22.7109375" style="58" customWidth="1"/>
    <col min="5847" max="5847" width="21.42578125" style="58" customWidth="1"/>
    <col min="5848" max="5848" width="17.5703125" style="58" customWidth="1"/>
    <col min="5849" max="5849" width="16.28515625" style="58" customWidth="1"/>
    <col min="5850" max="5850" width="13.7109375" style="58" customWidth="1"/>
    <col min="5851" max="5851" width="8.5703125" style="58" customWidth="1"/>
    <col min="5852" max="5852" width="15" style="58" customWidth="1"/>
    <col min="5853" max="5853" width="17.5703125" style="58" customWidth="1"/>
    <col min="5854" max="5854" width="26.5703125" style="58" customWidth="1"/>
    <col min="5855" max="5855" width="25.28515625" style="58" customWidth="1"/>
    <col min="5856" max="5857" width="17.5703125" style="58" customWidth="1"/>
    <col min="5858" max="5858" width="12.42578125" style="58" customWidth="1"/>
    <col min="5859" max="5859" width="17.5703125" style="58" customWidth="1"/>
    <col min="5860" max="5860" width="12.42578125" style="58" customWidth="1"/>
    <col min="5861" max="5861" width="15" style="58" customWidth="1"/>
    <col min="5862" max="5862" width="16.28515625" style="58" customWidth="1"/>
    <col min="5863" max="5864" width="17.5703125" style="58" customWidth="1"/>
    <col min="5865" max="5865" width="27.85546875" style="58" customWidth="1"/>
    <col min="5866" max="5866" width="13.7109375" style="58" customWidth="1"/>
    <col min="5867" max="5868" width="17.5703125" style="58" customWidth="1"/>
    <col min="5869" max="5869" width="15" style="58" customWidth="1"/>
    <col min="5870" max="5871" width="12.42578125" style="58" customWidth="1"/>
    <col min="5872" max="5873" width="17.5703125" style="58" customWidth="1"/>
    <col min="5874" max="5874" width="22.7109375" style="58" customWidth="1"/>
    <col min="5875" max="5875" width="17.5703125" style="58" customWidth="1"/>
    <col min="5876" max="5876" width="15" style="58" customWidth="1"/>
    <col min="5877" max="5877" width="17.5703125" style="58" customWidth="1"/>
    <col min="5878" max="5878" width="12.42578125" style="58" customWidth="1"/>
    <col min="5879" max="5879" width="34.28515625" style="58" customWidth="1"/>
    <col min="5880" max="5880" width="26.5703125" style="58" customWidth="1"/>
    <col min="5881" max="5882" width="18.85546875" style="58" customWidth="1"/>
    <col min="5883" max="5883" width="12.42578125" style="58" customWidth="1"/>
    <col min="5884" max="5884" width="20.140625" style="58" customWidth="1"/>
    <col min="5885" max="5885" width="16.28515625" style="58" customWidth="1"/>
    <col min="5886" max="5886" width="17.5703125" style="58" customWidth="1"/>
    <col min="5887" max="6068" width="12.42578125" style="58" customWidth="1"/>
    <col min="6069" max="6069" width="20.140625" style="58" customWidth="1"/>
    <col min="6070" max="6070" width="26.5703125" style="58" customWidth="1"/>
    <col min="6071" max="6071" width="29.140625" style="58" customWidth="1"/>
    <col min="6072" max="6073" width="13.7109375" style="58" customWidth="1"/>
    <col min="6074" max="6074" width="17.5703125" style="58" customWidth="1"/>
    <col min="6075" max="6075" width="12.42578125" style="58" customWidth="1"/>
    <col min="6076" max="6076" width="20.140625" style="58" customWidth="1"/>
    <col min="6077" max="6077" width="15" style="58" customWidth="1"/>
    <col min="6078" max="6078" width="12.42578125" style="58" customWidth="1"/>
    <col min="6079" max="6079" width="17.5703125" style="58" customWidth="1"/>
    <col min="6080" max="6080" width="15" style="58" customWidth="1"/>
    <col min="6081" max="6081" width="16.28515625" style="58" customWidth="1"/>
    <col min="6082" max="6082" width="24" style="58" customWidth="1"/>
    <col min="6083" max="6083" width="22.7109375" style="58" customWidth="1"/>
    <col min="6084" max="6084" width="30.42578125" style="58" customWidth="1"/>
    <col min="6085" max="6085" width="11.140625" style="58" customWidth="1"/>
    <col min="6086" max="6086" width="20.140625" style="58" customWidth="1"/>
    <col min="6087" max="6087" width="27.85546875" style="58" customWidth="1"/>
    <col min="6088" max="6088" width="17.5703125" style="58" customWidth="1"/>
    <col min="6089" max="6090" width="8.5703125" style="58" customWidth="1"/>
    <col min="6091" max="6091" width="16.28515625" style="58" customWidth="1"/>
    <col min="6092" max="6092" width="25.28515625" style="58" customWidth="1"/>
    <col min="6093" max="6093" width="24" style="58" customWidth="1"/>
    <col min="6094" max="6094" width="12.42578125" style="58" customWidth="1"/>
    <col min="6095" max="6095" width="15" style="58" customWidth="1"/>
    <col min="6096" max="6096" width="12.42578125" style="58" customWidth="1"/>
    <col min="6097" max="6097" width="6" style="58" customWidth="1"/>
    <col min="6098" max="6098" width="22.7109375" style="58" customWidth="1"/>
    <col min="6099" max="6099" width="31.7109375" style="58" customWidth="1"/>
    <col min="6100" max="6100" width="13.7109375" style="58" customWidth="1"/>
    <col min="6101" max="6101" width="16.28515625" style="58" customWidth="1"/>
    <col min="6102" max="6102" width="22.7109375" style="58" customWidth="1"/>
    <col min="6103" max="6103" width="21.42578125" style="58" customWidth="1"/>
    <col min="6104" max="6104" width="17.5703125" style="58" customWidth="1"/>
    <col min="6105" max="6105" width="16.28515625" style="58" customWidth="1"/>
    <col min="6106" max="6106" width="13.7109375" style="58" customWidth="1"/>
    <col min="6107" max="6107" width="8.5703125" style="58" customWidth="1"/>
    <col min="6108" max="6108" width="15" style="58" customWidth="1"/>
    <col min="6109" max="6109" width="17.5703125" style="58" customWidth="1"/>
    <col min="6110" max="6110" width="26.5703125" style="58" customWidth="1"/>
    <col min="6111" max="6111" width="25.28515625" style="58" customWidth="1"/>
    <col min="6112" max="6113" width="17.5703125" style="58" customWidth="1"/>
    <col min="6114" max="6114" width="12.42578125" style="58" customWidth="1"/>
    <col min="6115" max="6115" width="17.5703125" style="58" customWidth="1"/>
    <col min="6116" max="6116" width="12.42578125" style="58" customWidth="1"/>
    <col min="6117" max="6117" width="15" style="58" customWidth="1"/>
    <col min="6118" max="6118" width="16.28515625" style="58" customWidth="1"/>
    <col min="6119" max="6120" width="17.5703125" style="58" customWidth="1"/>
    <col min="6121" max="6121" width="27.85546875" style="58" customWidth="1"/>
    <col min="6122" max="6122" width="13.7109375" style="58" customWidth="1"/>
    <col min="6123" max="6124" width="17.5703125" style="58" customWidth="1"/>
    <col min="6125" max="6125" width="15" style="58" customWidth="1"/>
    <col min="6126" max="6127" width="12.42578125" style="58" customWidth="1"/>
    <col min="6128" max="6129" width="17.5703125" style="58" customWidth="1"/>
    <col min="6130" max="6130" width="22.7109375" style="58" customWidth="1"/>
    <col min="6131" max="6131" width="17.5703125" style="58" customWidth="1"/>
    <col min="6132" max="6132" width="15" style="58" customWidth="1"/>
    <col min="6133" max="6133" width="17.5703125" style="58" customWidth="1"/>
    <col min="6134" max="6134" width="12.42578125" style="58" customWidth="1"/>
    <col min="6135" max="6135" width="34.28515625" style="58" customWidth="1"/>
    <col min="6136" max="6136" width="26.5703125" style="58" customWidth="1"/>
    <col min="6137" max="6138" width="18.85546875" style="58" customWidth="1"/>
    <col min="6139" max="6139" width="12.42578125" style="58" customWidth="1"/>
    <col min="6140" max="6140" width="20.140625" style="58" customWidth="1"/>
    <col min="6141" max="6141" width="16.28515625" style="58" customWidth="1"/>
    <col min="6142" max="6142" width="17.5703125" style="58" customWidth="1"/>
    <col min="6143" max="6324" width="12.42578125" style="58" customWidth="1"/>
    <col min="6325" max="6325" width="20.140625" style="58" customWidth="1"/>
    <col min="6326" max="6326" width="26.5703125" style="58" customWidth="1"/>
    <col min="6327" max="6327" width="29.140625" style="58" customWidth="1"/>
    <col min="6328" max="6329" width="13.7109375" style="58" customWidth="1"/>
    <col min="6330" max="6330" width="17.5703125" style="58" customWidth="1"/>
    <col min="6331" max="6331" width="12.42578125" style="58" customWidth="1"/>
    <col min="6332" max="6332" width="20.140625" style="58" customWidth="1"/>
    <col min="6333" max="6333" width="15" style="58" customWidth="1"/>
    <col min="6334" max="6334" width="12.42578125" style="58" customWidth="1"/>
    <col min="6335" max="6335" width="17.5703125" style="58" customWidth="1"/>
    <col min="6336" max="6336" width="15" style="58" customWidth="1"/>
    <col min="6337" max="6337" width="16.28515625" style="58" customWidth="1"/>
    <col min="6338" max="6338" width="24" style="58" customWidth="1"/>
    <col min="6339" max="6339" width="22.7109375" style="58" customWidth="1"/>
    <col min="6340" max="6340" width="30.42578125" style="58" customWidth="1"/>
    <col min="6341" max="6341" width="11.140625" style="58" customWidth="1"/>
    <col min="6342" max="6342" width="20.140625" style="58" customWidth="1"/>
    <col min="6343" max="6343" width="27.85546875" style="58" customWidth="1"/>
    <col min="6344" max="6344" width="17.5703125" style="58" customWidth="1"/>
    <col min="6345" max="6346" width="8.5703125" style="58" customWidth="1"/>
    <col min="6347" max="6347" width="16.28515625" style="58" customWidth="1"/>
    <col min="6348" max="6348" width="25.28515625" style="58" customWidth="1"/>
    <col min="6349" max="6349" width="24" style="58" customWidth="1"/>
    <col min="6350" max="6350" width="12.42578125" style="58" customWidth="1"/>
    <col min="6351" max="6351" width="15" style="58" customWidth="1"/>
    <col min="6352" max="6352" width="12.42578125" style="58" customWidth="1"/>
    <col min="6353" max="6353" width="6" style="58" customWidth="1"/>
    <col min="6354" max="6354" width="22.7109375" style="58" customWidth="1"/>
    <col min="6355" max="6355" width="31.7109375" style="58" customWidth="1"/>
    <col min="6356" max="6356" width="13.7109375" style="58" customWidth="1"/>
    <col min="6357" max="6357" width="16.28515625" style="58" customWidth="1"/>
    <col min="6358" max="6358" width="22.7109375" style="58" customWidth="1"/>
    <col min="6359" max="6359" width="21.42578125" style="58" customWidth="1"/>
    <col min="6360" max="6360" width="17.5703125" style="58" customWidth="1"/>
    <col min="6361" max="6361" width="16.28515625" style="58" customWidth="1"/>
    <col min="6362" max="6362" width="13.7109375" style="58" customWidth="1"/>
    <col min="6363" max="6363" width="8.5703125" style="58" customWidth="1"/>
    <col min="6364" max="6364" width="15" style="58" customWidth="1"/>
    <col min="6365" max="6365" width="17.5703125" style="58" customWidth="1"/>
    <col min="6366" max="6366" width="26.5703125" style="58" customWidth="1"/>
    <col min="6367" max="6367" width="25.28515625" style="58" customWidth="1"/>
    <col min="6368" max="6369" width="17.5703125" style="58" customWidth="1"/>
    <col min="6370" max="6370" width="12.42578125" style="58" customWidth="1"/>
    <col min="6371" max="6371" width="17.5703125" style="58" customWidth="1"/>
    <col min="6372" max="6372" width="12.42578125" style="58" customWidth="1"/>
    <col min="6373" max="6373" width="15" style="58" customWidth="1"/>
    <col min="6374" max="6374" width="16.28515625" style="58" customWidth="1"/>
    <col min="6375" max="6376" width="17.5703125" style="58" customWidth="1"/>
    <col min="6377" max="6377" width="27.85546875" style="58" customWidth="1"/>
    <col min="6378" max="6378" width="13.7109375" style="58" customWidth="1"/>
    <col min="6379" max="6380" width="17.5703125" style="58" customWidth="1"/>
    <col min="6381" max="6381" width="15" style="58" customWidth="1"/>
    <col min="6382" max="6383" width="12.42578125" style="58" customWidth="1"/>
    <col min="6384" max="6385" width="17.5703125" style="58" customWidth="1"/>
    <col min="6386" max="6386" width="22.7109375" style="58" customWidth="1"/>
    <col min="6387" max="6387" width="17.5703125" style="58" customWidth="1"/>
    <col min="6388" max="6388" width="15" style="58" customWidth="1"/>
    <col min="6389" max="6389" width="17.5703125" style="58" customWidth="1"/>
    <col min="6390" max="6390" width="12.42578125" style="58" customWidth="1"/>
    <col min="6391" max="6391" width="34.28515625" style="58" customWidth="1"/>
    <col min="6392" max="6392" width="26.5703125" style="58" customWidth="1"/>
    <col min="6393" max="6394" width="18.85546875" style="58" customWidth="1"/>
    <col min="6395" max="6395" width="12.42578125" style="58" customWidth="1"/>
    <col min="6396" max="6396" width="20.140625" style="58" customWidth="1"/>
    <col min="6397" max="6397" width="16.28515625" style="58" customWidth="1"/>
    <col min="6398" max="6398" width="17.5703125" style="58" customWidth="1"/>
    <col min="6399" max="6580" width="12.42578125" style="58" customWidth="1"/>
    <col min="6581" max="6581" width="20.140625" style="58" customWidth="1"/>
    <col min="6582" max="6582" width="26.5703125" style="58" customWidth="1"/>
    <col min="6583" max="6583" width="29.140625" style="58" customWidth="1"/>
    <col min="6584" max="6585" width="13.7109375" style="58" customWidth="1"/>
    <col min="6586" max="6586" width="17.5703125" style="58" customWidth="1"/>
    <col min="6587" max="6587" width="12.42578125" style="58" customWidth="1"/>
    <col min="6588" max="6588" width="20.140625" style="58" customWidth="1"/>
    <col min="6589" max="6589" width="15" style="58" customWidth="1"/>
    <col min="6590" max="6590" width="12.42578125" style="58" customWidth="1"/>
    <col min="6591" max="6591" width="17.5703125" style="58" customWidth="1"/>
    <col min="6592" max="6592" width="15" style="58" customWidth="1"/>
    <col min="6593" max="6593" width="16.28515625" style="58" customWidth="1"/>
    <col min="6594" max="6594" width="24" style="58" customWidth="1"/>
    <col min="6595" max="6595" width="22.7109375" style="58" customWidth="1"/>
    <col min="6596" max="6596" width="30.42578125" style="58" customWidth="1"/>
    <col min="6597" max="6597" width="11.140625" style="58" customWidth="1"/>
    <col min="6598" max="6598" width="20.140625" style="58" customWidth="1"/>
    <col min="6599" max="6599" width="27.85546875" style="58" customWidth="1"/>
    <col min="6600" max="6600" width="17.5703125" style="58" customWidth="1"/>
    <col min="6601" max="6602" width="8.5703125" style="58" customWidth="1"/>
    <col min="6603" max="6603" width="16.28515625" style="58" customWidth="1"/>
    <col min="6604" max="6604" width="25.28515625" style="58" customWidth="1"/>
    <col min="6605" max="6605" width="24" style="58" customWidth="1"/>
    <col min="6606" max="6606" width="12.42578125" style="58" customWidth="1"/>
    <col min="6607" max="6607" width="15" style="58" customWidth="1"/>
    <col min="6608" max="6608" width="12.42578125" style="58" customWidth="1"/>
    <col min="6609" max="6609" width="6" style="58" customWidth="1"/>
    <col min="6610" max="6610" width="22.7109375" style="58" customWidth="1"/>
    <col min="6611" max="6611" width="31.7109375" style="58" customWidth="1"/>
    <col min="6612" max="6612" width="13.7109375" style="58" customWidth="1"/>
    <col min="6613" max="6613" width="16.28515625" style="58" customWidth="1"/>
    <col min="6614" max="6614" width="22.7109375" style="58" customWidth="1"/>
    <col min="6615" max="6615" width="21.42578125" style="58" customWidth="1"/>
    <col min="6616" max="6616" width="17.5703125" style="58" customWidth="1"/>
    <col min="6617" max="6617" width="16.28515625" style="58" customWidth="1"/>
    <col min="6618" max="6618" width="13.7109375" style="58" customWidth="1"/>
    <col min="6619" max="6619" width="8.5703125" style="58" customWidth="1"/>
    <col min="6620" max="6620" width="15" style="58" customWidth="1"/>
    <col min="6621" max="6621" width="17.5703125" style="58" customWidth="1"/>
    <col min="6622" max="6622" width="26.5703125" style="58" customWidth="1"/>
    <col min="6623" max="6623" width="25.28515625" style="58" customWidth="1"/>
    <col min="6624" max="6625" width="17.5703125" style="58" customWidth="1"/>
    <col min="6626" max="6626" width="12.42578125" style="58" customWidth="1"/>
    <col min="6627" max="6627" width="17.5703125" style="58" customWidth="1"/>
    <col min="6628" max="6628" width="12.42578125" style="58" customWidth="1"/>
    <col min="6629" max="6629" width="15" style="58" customWidth="1"/>
    <col min="6630" max="6630" width="16.28515625" style="58" customWidth="1"/>
    <col min="6631" max="6632" width="17.5703125" style="58" customWidth="1"/>
    <col min="6633" max="6633" width="27.85546875" style="58" customWidth="1"/>
    <col min="6634" max="6634" width="13.7109375" style="58" customWidth="1"/>
    <col min="6635" max="6636" width="17.5703125" style="58" customWidth="1"/>
    <col min="6637" max="6637" width="15" style="58" customWidth="1"/>
    <col min="6638" max="6639" width="12.42578125" style="58" customWidth="1"/>
    <col min="6640" max="6641" width="17.5703125" style="58" customWidth="1"/>
    <col min="6642" max="6642" width="22.7109375" style="58" customWidth="1"/>
    <col min="6643" max="6643" width="17.5703125" style="58" customWidth="1"/>
    <col min="6644" max="6644" width="15" style="58" customWidth="1"/>
    <col min="6645" max="6645" width="17.5703125" style="58" customWidth="1"/>
    <col min="6646" max="6646" width="12.42578125" style="58" customWidth="1"/>
    <col min="6647" max="6647" width="34.28515625" style="58" customWidth="1"/>
    <col min="6648" max="6648" width="26.5703125" style="58" customWidth="1"/>
    <col min="6649" max="6650" width="18.85546875" style="58" customWidth="1"/>
    <col min="6651" max="6651" width="12.42578125" style="58" customWidth="1"/>
    <col min="6652" max="6652" width="20.140625" style="58" customWidth="1"/>
    <col min="6653" max="6653" width="16.28515625" style="58" customWidth="1"/>
    <col min="6654" max="6654" width="17.5703125" style="58" customWidth="1"/>
    <col min="6655" max="6836" width="12.42578125" style="58" customWidth="1"/>
    <col min="6837" max="6837" width="20.140625" style="58" customWidth="1"/>
    <col min="6838" max="6838" width="26.5703125" style="58" customWidth="1"/>
    <col min="6839" max="6839" width="29.140625" style="58" customWidth="1"/>
    <col min="6840" max="6841" width="13.7109375" style="58" customWidth="1"/>
    <col min="6842" max="6842" width="17.5703125" style="58" customWidth="1"/>
    <col min="6843" max="6843" width="12.42578125" style="58" customWidth="1"/>
    <col min="6844" max="6844" width="20.140625" style="58" customWidth="1"/>
    <col min="6845" max="6845" width="15" style="58" customWidth="1"/>
    <col min="6846" max="6846" width="12.42578125" style="58" customWidth="1"/>
    <col min="6847" max="6847" width="17.5703125" style="58" customWidth="1"/>
    <col min="6848" max="6848" width="15" style="58" customWidth="1"/>
    <col min="6849" max="6849" width="16.28515625" style="58" customWidth="1"/>
    <col min="6850" max="6850" width="24" style="58" customWidth="1"/>
    <col min="6851" max="6851" width="22.7109375" style="58" customWidth="1"/>
    <col min="6852" max="6852" width="30.42578125" style="58" customWidth="1"/>
    <col min="6853" max="6853" width="11.140625" style="58" customWidth="1"/>
    <col min="6854" max="6854" width="20.140625" style="58" customWidth="1"/>
    <col min="6855" max="6855" width="27.85546875" style="58" customWidth="1"/>
    <col min="6856" max="6856" width="17.5703125" style="58" customWidth="1"/>
    <col min="6857" max="6858" width="8.5703125" style="58" customWidth="1"/>
    <col min="6859" max="6859" width="16.28515625" style="58" customWidth="1"/>
    <col min="6860" max="6860" width="25.28515625" style="58" customWidth="1"/>
    <col min="6861" max="6861" width="24" style="58" customWidth="1"/>
    <col min="6862" max="6862" width="12.42578125" style="58" customWidth="1"/>
    <col min="6863" max="6863" width="15" style="58" customWidth="1"/>
    <col min="6864" max="6864" width="12.42578125" style="58" customWidth="1"/>
    <col min="6865" max="6865" width="6" style="58" customWidth="1"/>
    <col min="6866" max="6866" width="22.7109375" style="58" customWidth="1"/>
    <col min="6867" max="6867" width="31.7109375" style="58" customWidth="1"/>
    <col min="6868" max="6868" width="13.7109375" style="58" customWidth="1"/>
    <col min="6869" max="6869" width="16.28515625" style="58" customWidth="1"/>
    <col min="6870" max="6870" width="22.7109375" style="58" customWidth="1"/>
    <col min="6871" max="6871" width="21.42578125" style="58" customWidth="1"/>
    <col min="6872" max="6872" width="17.5703125" style="58" customWidth="1"/>
    <col min="6873" max="6873" width="16.28515625" style="58" customWidth="1"/>
    <col min="6874" max="6874" width="13.7109375" style="58" customWidth="1"/>
    <col min="6875" max="6875" width="8.5703125" style="58" customWidth="1"/>
    <col min="6876" max="6876" width="15" style="58" customWidth="1"/>
    <col min="6877" max="6877" width="17.5703125" style="58" customWidth="1"/>
    <col min="6878" max="6878" width="26.5703125" style="58" customWidth="1"/>
    <col min="6879" max="6879" width="25.28515625" style="58" customWidth="1"/>
    <col min="6880" max="6881" width="17.5703125" style="58" customWidth="1"/>
    <col min="6882" max="6882" width="12.42578125" style="58" customWidth="1"/>
    <col min="6883" max="6883" width="17.5703125" style="58" customWidth="1"/>
    <col min="6884" max="6884" width="12.42578125" style="58" customWidth="1"/>
    <col min="6885" max="6885" width="15" style="58" customWidth="1"/>
    <col min="6886" max="6886" width="16.28515625" style="58" customWidth="1"/>
    <col min="6887" max="6888" width="17.5703125" style="58" customWidth="1"/>
    <col min="6889" max="6889" width="27.85546875" style="58" customWidth="1"/>
    <col min="6890" max="6890" width="13.7109375" style="58" customWidth="1"/>
    <col min="6891" max="6892" width="17.5703125" style="58" customWidth="1"/>
    <col min="6893" max="6893" width="15" style="58" customWidth="1"/>
    <col min="6894" max="6895" width="12.42578125" style="58" customWidth="1"/>
    <col min="6896" max="6897" width="17.5703125" style="58" customWidth="1"/>
    <col min="6898" max="6898" width="22.7109375" style="58" customWidth="1"/>
    <col min="6899" max="6899" width="17.5703125" style="58" customWidth="1"/>
    <col min="6900" max="6900" width="15" style="58" customWidth="1"/>
    <col min="6901" max="6901" width="17.5703125" style="58" customWidth="1"/>
    <col min="6902" max="6902" width="12.42578125" style="58" customWidth="1"/>
    <col min="6903" max="6903" width="34.28515625" style="58" customWidth="1"/>
    <col min="6904" max="6904" width="26.5703125" style="58" customWidth="1"/>
    <col min="6905" max="6906" width="18.85546875" style="58" customWidth="1"/>
    <col min="6907" max="6907" width="12.42578125" style="58" customWidth="1"/>
    <col min="6908" max="6908" width="20.140625" style="58" customWidth="1"/>
    <col min="6909" max="6909" width="16.28515625" style="58" customWidth="1"/>
    <col min="6910" max="6910" width="17.5703125" style="58" customWidth="1"/>
    <col min="6911" max="7092" width="12.42578125" style="58" customWidth="1"/>
    <col min="7093" max="7093" width="20.140625" style="58" customWidth="1"/>
    <col min="7094" max="7094" width="26.5703125" style="58" customWidth="1"/>
    <col min="7095" max="7095" width="29.140625" style="58" customWidth="1"/>
    <col min="7096" max="7097" width="13.7109375" style="58" customWidth="1"/>
    <col min="7098" max="7098" width="17.5703125" style="58" customWidth="1"/>
    <col min="7099" max="7099" width="12.42578125" style="58" customWidth="1"/>
    <col min="7100" max="7100" width="20.140625" style="58" customWidth="1"/>
    <col min="7101" max="7101" width="15" style="58" customWidth="1"/>
    <col min="7102" max="7102" width="12.42578125" style="58" customWidth="1"/>
    <col min="7103" max="7103" width="17.5703125" style="58" customWidth="1"/>
    <col min="7104" max="7104" width="15" style="58" customWidth="1"/>
    <col min="7105" max="7105" width="16.28515625" style="58" customWidth="1"/>
    <col min="7106" max="7106" width="24" style="58" customWidth="1"/>
    <col min="7107" max="7107" width="22.7109375" style="58" customWidth="1"/>
    <col min="7108" max="7108" width="30.42578125" style="58" customWidth="1"/>
    <col min="7109" max="7109" width="11.140625" style="58" customWidth="1"/>
    <col min="7110" max="7110" width="20.140625" style="58" customWidth="1"/>
    <col min="7111" max="7111" width="27.85546875" style="58" customWidth="1"/>
    <col min="7112" max="7112" width="17.5703125" style="58" customWidth="1"/>
    <col min="7113" max="7114" width="8.5703125" style="58" customWidth="1"/>
    <col min="7115" max="7115" width="16.28515625" style="58" customWidth="1"/>
    <col min="7116" max="7116" width="25.28515625" style="58" customWidth="1"/>
    <col min="7117" max="7117" width="24" style="58" customWidth="1"/>
    <col min="7118" max="7118" width="12.42578125" style="58" customWidth="1"/>
    <col min="7119" max="7119" width="15" style="58" customWidth="1"/>
    <col min="7120" max="7120" width="12.42578125" style="58" customWidth="1"/>
    <col min="7121" max="7121" width="6" style="58" customWidth="1"/>
    <col min="7122" max="7122" width="22.7109375" style="58" customWidth="1"/>
    <col min="7123" max="7123" width="31.7109375" style="58" customWidth="1"/>
    <col min="7124" max="7124" width="13.7109375" style="58" customWidth="1"/>
    <col min="7125" max="7125" width="16.28515625" style="58" customWidth="1"/>
    <col min="7126" max="7126" width="22.7109375" style="58" customWidth="1"/>
    <col min="7127" max="7127" width="21.42578125" style="58" customWidth="1"/>
    <col min="7128" max="7128" width="17.5703125" style="58" customWidth="1"/>
    <col min="7129" max="7129" width="16.28515625" style="58" customWidth="1"/>
    <col min="7130" max="7130" width="13.7109375" style="58" customWidth="1"/>
    <col min="7131" max="7131" width="8.5703125" style="58" customWidth="1"/>
    <col min="7132" max="7132" width="15" style="58" customWidth="1"/>
    <col min="7133" max="7133" width="17.5703125" style="58" customWidth="1"/>
    <col min="7134" max="7134" width="26.5703125" style="58" customWidth="1"/>
    <col min="7135" max="7135" width="25.28515625" style="58" customWidth="1"/>
    <col min="7136" max="7137" width="17.5703125" style="58" customWidth="1"/>
    <col min="7138" max="7138" width="12.42578125" style="58" customWidth="1"/>
    <col min="7139" max="7139" width="17.5703125" style="58" customWidth="1"/>
    <col min="7140" max="7140" width="12.42578125" style="58" customWidth="1"/>
    <col min="7141" max="7141" width="15" style="58" customWidth="1"/>
    <col min="7142" max="7142" width="16.28515625" style="58" customWidth="1"/>
    <col min="7143" max="7144" width="17.5703125" style="58" customWidth="1"/>
    <col min="7145" max="7145" width="27.85546875" style="58" customWidth="1"/>
    <col min="7146" max="7146" width="13.7109375" style="58" customWidth="1"/>
    <col min="7147" max="7148" width="17.5703125" style="58" customWidth="1"/>
    <col min="7149" max="7149" width="15" style="58" customWidth="1"/>
    <col min="7150" max="7151" width="12.42578125" style="58" customWidth="1"/>
    <col min="7152" max="7153" width="17.5703125" style="58" customWidth="1"/>
    <col min="7154" max="7154" width="22.7109375" style="58" customWidth="1"/>
    <col min="7155" max="7155" width="17.5703125" style="58" customWidth="1"/>
    <col min="7156" max="7156" width="15" style="58" customWidth="1"/>
    <col min="7157" max="7157" width="17.5703125" style="58" customWidth="1"/>
    <col min="7158" max="7158" width="12.42578125" style="58" customWidth="1"/>
    <col min="7159" max="7159" width="34.28515625" style="58" customWidth="1"/>
    <col min="7160" max="7160" width="26.5703125" style="58" customWidth="1"/>
    <col min="7161" max="7162" width="18.85546875" style="58" customWidth="1"/>
    <col min="7163" max="7163" width="12.42578125" style="58" customWidth="1"/>
    <col min="7164" max="7164" width="20.140625" style="58" customWidth="1"/>
    <col min="7165" max="7165" width="16.28515625" style="58" customWidth="1"/>
    <col min="7166" max="7166" width="17.5703125" style="58" customWidth="1"/>
    <col min="7167" max="7348" width="12.42578125" style="58" customWidth="1"/>
    <col min="7349" max="7349" width="20.140625" style="58" customWidth="1"/>
    <col min="7350" max="7350" width="26.5703125" style="58" customWidth="1"/>
    <col min="7351" max="7351" width="29.140625" style="58" customWidth="1"/>
    <col min="7352" max="7353" width="13.7109375" style="58" customWidth="1"/>
    <col min="7354" max="7354" width="17.5703125" style="58" customWidth="1"/>
    <col min="7355" max="7355" width="12.42578125" style="58" customWidth="1"/>
    <col min="7356" max="7356" width="20.140625" style="58" customWidth="1"/>
    <col min="7357" max="7357" width="15" style="58" customWidth="1"/>
    <col min="7358" max="7358" width="12.42578125" style="58" customWidth="1"/>
    <col min="7359" max="7359" width="17.5703125" style="58" customWidth="1"/>
    <col min="7360" max="7360" width="15" style="58" customWidth="1"/>
    <col min="7361" max="7361" width="16.28515625" style="58" customWidth="1"/>
    <col min="7362" max="7362" width="24" style="58" customWidth="1"/>
    <col min="7363" max="7363" width="22.7109375" style="58" customWidth="1"/>
    <col min="7364" max="7364" width="30.42578125" style="58" customWidth="1"/>
    <col min="7365" max="7365" width="11.140625" style="58" customWidth="1"/>
    <col min="7366" max="7366" width="20.140625" style="58" customWidth="1"/>
    <col min="7367" max="7367" width="27.85546875" style="58" customWidth="1"/>
    <col min="7368" max="7368" width="17.5703125" style="58" customWidth="1"/>
    <col min="7369" max="7370" width="8.5703125" style="58" customWidth="1"/>
    <col min="7371" max="7371" width="16.28515625" style="58" customWidth="1"/>
    <col min="7372" max="7372" width="25.28515625" style="58" customWidth="1"/>
    <col min="7373" max="7373" width="24" style="58" customWidth="1"/>
    <col min="7374" max="7374" width="12.42578125" style="58" customWidth="1"/>
    <col min="7375" max="7375" width="15" style="58" customWidth="1"/>
    <col min="7376" max="7376" width="12.42578125" style="58" customWidth="1"/>
    <col min="7377" max="7377" width="6" style="58" customWidth="1"/>
    <col min="7378" max="7378" width="22.7109375" style="58" customWidth="1"/>
    <col min="7379" max="7379" width="31.7109375" style="58" customWidth="1"/>
    <col min="7380" max="7380" width="13.7109375" style="58" customWidth="1"/>
    <col min="7381" max="7381" width="16.28515625" style="58" customWidth="1"/>
    <col min="7382" max="7382" width="22.7109375" style="58" customWidth="1"/>
    <col min="7383" max="7383" width="21.42578125" style="58" customWidth="1"/>
    <col min="7384" max="7384" width="17.5703125" style="58" customWidth="1"/>
    <col min="7385" max="7385" width="16.28515625" style="58" customWidth="1"/>
    <col min="7386" max="7386" width="13.7109375" style="58" customWidth="1"/>
    <col min="7387" max="7387" width="8.5703125" style="58" customWidth="1"/>
    <col min="7388" max="7388" width="15" style="58" customWidth="1"/>
    <col min="7389" max="7389" width="17.5703125" style="58" customWidth="1"/>
    <col min="7390" max="7390" width="26.5703125" style="58" customWidth="1"/>
    <col min="7391" max="7391" width="25.28515625" style="58" customWidth="1"/>
    <col min="7392" max="7393" width="17.5703125" style="58" customWidth="1"/>
    <col min="7394" max="7394" width="12.42578125" style="58" customWidth="1"/>
    <col min="7395" max="7395" width="17.5703125" style="58" customWidth="1"/>
    <col min="7396" max="7396" width="12.42578125" style="58" customWidth="1"/>
    <col min="7397" max="7397" width="15" style="58" customWidth="1"/>
    <col min="7398" max="7398" width="16.28515625" style="58" customWidth="1"/>
    <col min="7399" max="7400" width="17.5703125" style="58" customWidth="1"/>
    <col min="7401" max="7401" width="27.85546875" style="58" customWidth="1"/>
    <col min="7402" max="7402" width="13.7109375" style="58" customWidth="1"/>
    <col min="7403" max="7404" width="17.5703125" style="58" customWidth="1"/>
    <col min="7405" max="7405" width="15" style="58" customWidth="1"/>
    <col min="7406" max="7407" width="12.42578125" style="58" customWidth="1"/>
    <col min="7408" max="7409" width="17.5703125" style="58" customWidth="1"/>
    <col min="7410" max="7410" width="22.7109375" style="58" customWidth="1"/>
    <col min="7411" max="7411" width="17.5703125" style="58" customWidth="1"/>
    <col min="7412" max="7412" width="15" style="58" customWidth="1"/>
    <col min="7413" max="7413" width="17.5703125" style="58" customWidth="1"/>
    <col min="7414" max="7414" width="12.42578125" style="58" customWidth="1"/>
    <col min="7415" max="7415" width="34.28515625" style="58" customWidth="1"/>
    <col min="7416" max="7416" width="26.5703125" style="58" customWidth="1"/>
    <col min="7417" max="7418" width="18.85546875" style="58" customWidth="1"/>
    <col min="7419" max="7419" width="12.42578125" style="58" customWidth="1"/>
    <col min="7420" max="7420" width="20.140625" style="58" customWidth="1"/>
    <col min="7421" max="7421" width="16.28515625" style="58" customWidth="1"/>
    <col min="7422" max="7422" width="17.5703125" style="58" customWidth="1"/>
    <col min="7423" max="7604" width="12.42578125" style="58" customWidth="1"/>
    <col min="7605" max="7605" width="20.140625" style="58" customWidth="1"/>
    <col min="7606" max="7606" width="26.5703125" style="58" customWidth="1"/>
    <col min="7607" max="7607" width="29.140625" style="58" customWidth="1"/>
    <col min="7608" max="7609" width="13.7109375" style="58" customWidth="1"/>
    <col min="7610" max="7610" width="17.5703125" style="58" customWidth="1"/>
    <col min="7611" max="7611" width="12.42578125" style="58" customWidth="1"/>
    <col min="7612" max="7612" width="20.140625" style="58" customWidth="1"/>
    <col min="7613" max="7613" width="15" style="58" customWidth="1"/>
    <col min="7614" max="7614" width="12.42578125" style="58" customWidth="1"/>
    <col min="7615" max="7615" width="17.5703125" style="58" customWidth="1"/>
    <col min="7616" max="7616" width="15" style="58" customWidth="1"/>
    <col min="7617" max="7617" width="16.28515625" style="58" customWidth="1"/>
    <col min="7618" max="7618" width="24" style="58" customWidth="1"/>
    <col min="7619" max="7619" width="22.7109375" style="58" customWidth="1"/>
    <col min="7620" max="7620" width="30.42578125" style="58" customWidth="1"/>
    <col min="7621" max="7621" width="11.140625" style="58" customWidth="1"/>
    <col min="7622" max="7622" width="20.140625" style="58" customWidth="1"/>
    <col min="7623" max="7623" width="27.85546875" style="58" customWidth="1"/>
    <col min="7624" max="7624" width="17.5703125" style="58" customWidth="1"/>
    <col min="7625" max="7626" width="8.5703125" style="58" customWidth="1"/>
    <col min="7627" max="7627" width="16.28515625" style="58" customWidth="1"/>
    <col min="7628" max="7628" width="25.28515625" style="58" customWidth="1"/>
    <col min="7629" max="7629" width="24" style="58" customWidth="1"/>
    <col min="7630" max="7630" width="12.42578125" style="58" customWidth="1"/>
    <col min="7631" max="7631" width="15" style="58" customWidth="1"/>
    <col min="7632" max="7632" width="12.42578125" style="58" customWidth="1"/>
    <col min="7633" max="7633" width="6" style="58" customWidth="1"/>
    <col min="7634" max="7634" width="22.7109375" style="58" customWidth="1"/>
    <col min="7635" max="7635" width="31.7109375" style="58" customWidth="1"/>
    <col min="7636" max="7636" width="13.7109375" style="58" customWidth="1"/>
    <col min="7637" max="7637" width="16.28515625" style="58" customWidth="1"/>
    <col min="7638" max="7638" width="22.7109375" style="58" customWidth="1"/>
    <col min="7639" max="7639" width="21.42578125" style="58" customWidth="1"/>
    <col min="7640" max="7640" width="17.5703125" style="58" customWidth="1"/>
    <col min="7641" max="7641" width="16.28515625" style="58" customWidth="1"/>
    <col min="7642" max="7642" width="13.7109375" style="58" customWidth="1"/>
    <col min="7643" max="7643" width="8.5703125" style="58" customWidth="1"/>
    <col min="7644" max="7644" width="15" style="58" customWidth="1"/>
    <col min="7645" max="7645" width="17.5703125" style="58" customWidth="1"/>
    <col min="7646" max="7646" width="26.5703125" style="58" customWidth="1"/>
    <col min="7647" max="7647" width="25.28515625" style="58" customWidth="1"/>
    <col min="7648" max="7649" width="17.5703125" style="58" customWidth="1"/>
    <col min="7650" max="7650" width="12.42578125" style="58" customWidth="1"/>
    <col min="7651" max="7651" width="17.5703125" style="58" customWidth="1"/>
    <col min="7652" max="7652" width="12.42578125" style="58" customWidth="1"/>
    <col min="7653" max="7653" width="15" style="58" customWidth="1"/>
    <col min="7654" max="7654" width="16.28515625" style="58" customWidth="1"/>
    <col min="7655" max="7656" width="17.5703125" style="58" customWidth="1"/>
    <col min="7657" max="7657" width="27.85546875" style="58" customWidth="1"/>
    <col min="7658" max="7658" width="13.7109375" style="58" customWidth="1"/>
    <col min="7659" max="7660" width="17.5703125" style="58" customWidth="1"/>
    <col min="7661" max="7661" width="15" style="58" customWidth="1"/>
    <col min="7662" max="7663" width="12.42578125" style="58" customWidth="1"/>
    <col min="7664" max="7665" width="17.5703125" style="58" customWidth="1"/>
    <col min="7666" max="7666" width="22.7109375" style="58" customWidth="1"/>
    <col min="7667" max="7667" width="17.5703125" style="58" customWidth="1"/>
    <col min="7668" max="7668" width="15" style="58" customWidth="1"/>
    <col min="7669" max="7669" width="17.5703125" style="58" customWidth="1"/>
    <col min="7670" max="7670" width="12.42578125" style="58" customWidth="1"/>
    <col min="7671" max="7671" width="34.28515625" style="58" customWidth="1"/>
    <col min="7672" max="7672" width="26.5703125" style="58" customWidth="1"/>
    <col min="7673" max="7674" width="18.85546875" style="58" customWidth="1"/>
    <col min="7675" max="7675" width="12.42578125" style="58" customWidth="1"/>
    <col min="7676" max="7676" width="20.140625" style="58" customWidth="1"/>
    <col min="7677" max="7677" width="16.28515625" style="58" customWidth="1"/>
    <col min="7678" max="7678" width="17.5703125" style="58" customWidth="1"/>
    <col min="7679" max="7860" width="12.42578125" style="58" customWidth="1"/>
    <col min="7861" max="7861" width="20.140625" style="58" customWidth="1"/>
    <col min="7862" max="7862" width="26.5703125" style="58" customWidth="1"/>
    <col min="7863" max="7863" width="29.140625" style="58" customWidth="1"/>
    <col min="7864" max="7865" width="13.7109375" style="58" customWidth="1"/>
    <col min="7866" max="7866" width="17.5703125" style="58" customWidth="1"/>
    <col min="7867" max="7867" width="12.42578125" style="58" customWidth="1"/>
    <col min="7868" max="7868" width="20.140625" style="58" customWidth="1"/>
    <col min="7869" max="7869" width="15" style="58" customWidth="1"/>
    <col min="7870" max="7870" width="12.42578125" style="58" customWidth="1"/>
    <col min="7871" max="7871" width="17.5703125" style="58" customWidth="1"/>
    <col min="7872" max="7872" width="15" style="58" customWidth="1"/>
    <col min="7873" max="7873" width="16.28515625" style="58" customWidth="1"/>
    <col min="7874" max="7874" width="24" style="58" customWidth="1"/>
    <col min="7875" max="7875" width="22.7109375" style="58" customWidth="1"/>
    <col min="7876" max="7876" width="30.42578125" style="58" customWidth="1"/>
    <col min="7877" max="7877" width="11.140625" style="58" customWidth="1"/>
    <col min="7878" max="7878" width="20.140625" style="58" customWidth="1"/>
    <col min="7879" max="7879" width="27.85546875" style="58" customWidth="1"/>
    <col min="7880" max="7880" width="17.5703125" style="58" customWidth="1"/>
    <col min="7881" max="7882" width="8.5703125" style="58" customWidth="1"/>
    <col min="7883" max="7883" width="16.28515625" style="58" customWidth="1"/>
    <col min="7884" max="7884" width="25.28515625" style="58" customWidth="1"/>
    <col min="7885" max="7885" width="24" style="58" customWidth="1"/>
    <col min="7886" max="7886" width="12.42578125" style="58" customWidth="1"/>
    <col min="7887" max="7887" width="15" style="58" customWidth="1"/>
    <col min="7888" max="7888" width="12.42578125" style="58" customWidth="1"/>
    <col min="7889" max="7889" width="6" style="58" customWidth="1"/>
    <col min="7890" max="7890" width="22.7109375" style="58" customWidth="1"/>
    <col min="7891" max="7891" width="31.7109375" style="58" customWidth="1"/>
    <col min="7892" max="7892" width="13.7109375" style="58" customWidth="1"/>
    <col min="7893" max="7893" width="16.28515625" style="58" customWidth="1"/>
    <col min="7894" max="7894" width="22.7109375" style="58" customWidth="1"/>
    <col min="7895" max="7895" width="21.42578125" style="58" customWidth="1"/>
    <col min="7896" max="7896" width="17.5703125" style="58" customWidth="1"/>
    <col min="7897" max="7897" width="16.28515625" style="58" customWidth="1"/>
    <col min="7898" max="7898" width="13.7109375" style="58" customWidth="1"/>
    <col min="7899" max="7899" width="8.5703125" style="58" customWidth="1"/>
    <col min="7900" max="7900" width="15" style="58" customWidth="1"/>
    <col min="7901" max="7901" width="17.5703125" style="58" customWidth="1"/>
    <col min="7902" max="7902" width="26.5703125" style="58" customWidth="1"/>
    <col min="7903" max="7903" width="25.28515625" style="58" customWidth="1"/>
    <col min="7904" max="7905" width="17.5703125" style="58" customWidth="1"/>
    <col min="7906" max="7906" width="12.42578125" style="58" customWidth="1"/>
    <col min="7907" max="7907" width="17.5703125" style="58" customWidth="1"/>
    <col min="7908" max="7908" width="12.42578125" style="58" customWidth="1"/>
    <col min="7909" max="7909" width="15" style="58" customWidth="1"/>
    <col min="7910" max="7910" width="16.28515625" style="58" customWidth="1"/>
    <col min="7911" max="7912" width="17.5703125" style="58" customWidth="1"/>
    <col min="7913" max="7913" width="27.85546875" style="58" customWidth="1"/>
    <col min="7914" max="7914" width="13.7109375" style="58" customWidth="1"/>
    <col min="7915" max="7916" width="17.5703125" style="58" customWidth="1"/>
    <col min="7917" max="7917" width="15" style="58" customWidth="1"/>
    <col min="7918" max="7919" width="12.42578125" style="58" customWidth="1"/>
    <col min="7920" max="7921" width="17.5703125" style="58" customWidth="1"/>
    <col min="7922" max="7922" width="22.7109375" style="58" customWidth="1"/>
    <col min="7923" max="7923" width="17.5703125" style="58" customWidth="1"/>
    <col min="7924" max="7924" width="15" style="58" customWidth="1"/>
    <col min="7925" max="7925" width="17.5703125" style="58" customWidth="1"/>
    <col min="7926" max="7926" width="12.42578125" style="58" customWidth="1"/>
    <col min="7927" max="7927" width="34.28515625" style="58" customWidth="1"/>
    <col min="7928" max="7928" width="26.5703125" style="58" customWidth="1"/>
    <col min="7929" max="7930" width="18.85546875" style="58" customWidth="1"/>
    <col min="7931" max="7931" width="12.42578125" style="58" customWidth="1"/>
    <col min="7932" max="7932" width="20.140625" style="58" customWidth="1"/>
    <col min="7933" max="7933" width="16.28515625" style="58" customWidth="1"/>
    <col min="7934" max="7934" width="17.5703125" style="58" customWidth="1"/>
    <col min="7935" max="8116" width="12.42578125" style="58" customWidth="1"/>
    <col min="8117" max="8117" width="20.140625" style="58" customWidth="1"/>
    <col min="8118" max="8118" width="26.5703125" style="58" customWidth="1"/>
    <col min="8119" max="8119" width="29.140625" style="58" customWidth="1"/>
    <col min="8120" max="8121" width="13.7109375" style="58" customWidth="1"/>
    <col min="8122" max="8122" width="17.5703125" style="58" customWidth="1"/>
    <col min="8123" max="8123" width="12.42578125" style="58" customWidth="1"/>
    <col min="8124" max="8124" width="20.140625" style="58" customWidth="1"/>
    <col min="8125" max="8125" width="15" style="58" customWidth="1"/>
    <col min="8126" max="8126" width="12.42578125" style="58" customWidth="1"/>
    <col min="8127" max="8127" width="17.5703125" style="58" customWidth="1"/>
    <col min="8128" max="8128" width="15" style="58" customWidth="1"/>
    <col min="8129" max="8129" width="16.28515625" style="58" customWidth="1"/>
    <col min="8130" max="8130" width="24" style="58" customWidth="1"/>
    <col min="8131" max="8131" width="22.7109375" style="58" customWidth="1"/>
    <col min="8132" max="8132" width="30.42578125" style="58" customWidth="1"/>
    <col min="8133" max="8133" width="11.140625" style="58" customWidth="1"/>
    <col min="8134" max="8134" width="20.140625" style="58" customWidth="1"/>
    <col min="8135" max="8135" width="27.85546875" style="58" customWidth="1"/>
    <col min="8136" max="8136" width="17.5703125" style="58" customWidth="1"/>
    <col min="8137" max="8138" width="8.5703125" style="58" customWidth="1"/>
    <col min="8139" max="8139" width="16.28515625" style="58" customWidth="1"/>
    <col min="8140" max="8140" width="25.28515625" style="58" customWidth="1"/>
    <col min="8141" max="8141" width="24" style="58" customWidth="1"/>
    <col min="8142" max="8142" width="12.42578125" style="58" customWidth="1"/>
    <col min="8143" max="8143" width="15" style="58" customWidth="1"/>
    <col min="8144" max="8144" width="12.42578125" style="58" customWidth="1"/>
    <col min="8145" max="8145" width="6" style="58" customWidth="1"/>
    <col min="8146" max="8146" width="22.7109375" style="58" customWidth="1"/>
    <col min="8147" max="8147" width="31.7109375" style="58" customWidth="1"/>
    <col min="8148" max="8148" width="13.7109375" style="58" customWidth="1"/>
    <col min="8149" max="8149" width="16.28515625" style="58" customWidth="1"/>
    <col min="8150" max="8150" width="22.7109375" style="58" customWidth="1"/>
    <col min="8151" max="8151" width="21.42578125" style="58" customWidth="1"/>
    <col min="8152" max="8152" width="17.5703125" style="58" customWidth="1"/>
    <col min="8153" max="8153" width="16.28515625" style="58" customWidth="1"/>
    <col min="8154" max="8154" width="13.7109375" style="58" customWidth="1"/>
    <col min="8155" max="8155" width="8.5703125" style="58" customWidth="1"/>
    <col min="8156" max="8156" width="15" style="58" customWidth="1"/>
    <col min="8157" max="8157" width="17.5703125" style="58" customWidth="1"/>
    <col min="8158" max="8158" width="26.5703125" style="58" customWidth="1"/>
    <col min="8159" max="8159" width="25.28515625" style="58" customWidth="1"/>
    <col min="8160" max="8161" width="17.5703125" style="58" customWidth="1"/>
    <col min="8162" max="8162" width="12.42578125" style="58" customWidth="1"/>
    <col min="8163" max="8163" width="17.5703125" style="58" customWidth="1"/>
    <col min="8164" max="8164" width="12.42578125" style="58" customWidth="1"/>
    <col min="8165" max="8165" width="15" style="58" customWidth="1"/>
    <col min="8166" max="8166" width="16.28515625" style="58" customWidth="1"/>
    <col min="8167" max="8168" width="17.5703125" style="58" customWidth="1"/>
    <col min="8169" max="8169" width="27.85546875" style="58" customWidth="1"/>
    <col min="8170" max="8170" width="13.7109375" style="58" customWidth="1"/>
    <col min="8171" max="8172" width="17.5703125" style="58" customWidth="1"/>
    <col min="8173" max="8173" width="15" style="58" customWidth="1"/>
    <col min="8174" max="8175" width="12.42578125" style="58" customWidth="1"/>
    <col min="8176" max="8177" width="17.5703125" style="58" customWidth="1"/>
    <col min="8178" max="8178" width="22.7109375" style="58" customWidth="1"/>
    <col min="8179" max="8179" width="17.5703125" style="58" customWidth="1"/>
    <col min="8180" max="8180" width="15" style="58" customWidth="1"/>
    <col min="8181" max="8181" width="17.5703125" style="58" customWidth="1"/>
    <col min="8182" max="8182" width="12.42578125" style="58" customWidth="1"/>
    <col min="8183" max="8183" width="34.28515625" style="58" customWidth="1"/>
    <col min="8184" max="8184" width="26.5703125" style="58" customWidth="1"/>
    <col min="8185" max="8186" width="18.85546875" style="58" customWidth="1"/>
    <col min="8187" max="8187" width="12.42578125" style="58" customWidth="1"/>
    <col min="8188" max="8188" width="20.140625" style="58" customWidth="1"/>
    <col min="8189" max="8189" width="16.28515625" style="58" customWidth="1"/>
    <col min="8190" max="8190" width="17.5703125" style="58" customWidth="1"/>
    <col min="8191" max="8372" width="12.42578125" style="58" customWidth="1"/>
    <col min="8373" max="8373" width="20.140625" style="58" customWidth="1"/>
    <col min="8374" max="8374" width="26.5703125" style="58" customWidth="1"/>
    <col min="8375" max="8375" width="29.140625" style="58" customWidth="1"/>
    <col min="8376" max="8377" width="13.7109375" style="58" customWidth="1"/>
    <col min="8378" max="8378" width="17.5703125" style="58" customWidth="1"/>
    <col min="8379" max="8379" width="12.42578125" style="58" customWidth="1"/>
    <col min="8380" max="8380" width="20.140625" style="58" customWidth="1"/>
    <col min="8381" max="8381" width="15" style="58" customWidth="1"/>
    <col min="8382" max="8382" width="12.42578125" style="58" customWidth="1"/>
    <col min="8383" max="8383" width="17.5703125" style="58" customWidth="1"/>
    <col min="8384" max="8384" width="15" style="58" customWidth="1"/>
    <col min="8385" max="8385" width="16.28515625" style="58" customWidth="1"/>
    <col min="8386" max="8386" width="24" style="58" customWidth="1"/>
    <col min="8387" max="8387" width="22.7109375" style="58" customWidth="1"/>
    <col min="8388" max="8388" width="30.42578125" style="58" customWidth="1"/>
    <col min="8389" max="8389" width="11.140625" style="58" customWidth="1"/>
    <col min="8390" max="8390" width="20.140625" style="58" customWidth="1"/>
    <col min="8391" max="8391" width="27.85546875" style="58" customWidth="1"/>
    <col min="8392" max="8392" width="17.5703125" style="58" customWidth="1"/>
    <col min="8393" max="8394" width="8.5703125" style="58" customWidth="1"/>
    <col min="8395" max="8395" width="16.28515625" style="58" customWidth="1"/>
    <col min="8396" max="8396" width="25.28515625" style="58" customWidth="1"/>
    <col min="8397" max="8397" width="24" style="58" customWidth="1"/>
    <col min="8398" max="8398" width="12.42578125" style="58" customWidth="1"/>
    <col min="8399" max="8399" width="15" style="58" customWidth="1"/>
    <col min="8400" max="8400" width="12.42578125" style="58" customWidth="1"/>
    <col min="8401" max="8401" width="6" style="58" customWidth="1"/>
    <col min="8402" max="8402" width="22.7109375" style="58" customWidth="1"/>
    <col min="8403" max="8403" width="31.7109375" style="58" customWidth="1"/>
    <col min="8404" max="8404" width="13.7109375" style="58" customWidth="1"/>
    <col min="8405" max="8405" width="16.28515625" style="58" customWidth="1"/>
    <col min="8406" max="8406" width="22.7109375" style="58" customWidth="1"/>
    <col min="8407" max="8407" width="21.42578125" style="58" customWidth="1"/>
    <col min="8408" max="8408" width="17.5703125" style="58" customWidth="1"/>
    <col min="8409" max="8409" width="16.28515625" style="58" customWidth="1"/>
    <col min="8410" max="8410" width="13.7109375" style="58" customWidth="1"/>
    <col min="8411" max="8411" width="8.5703125" style="58" customWidth="1"/>
    <col min="8412" max="8412" width="15" style="58" customWidth="1"/>
    <col min="8413" max="8413" width="17.5703125" style="58" customWidth="1"/>
    <col min="8414" max="8414" width="26.5703125" style="58" customWidth="1"/>
    <col min="8415" max="8415" width="25.28515625" style="58" customWidth="1"/>
    <col min="8416" max="8417" width="17.5703125" style="58" customWidth="1"/>
    <col min="8418" max="8418" width="12.42578125" style="58" customWidth="1"/>
    <col min="8419" max="8419" width="17.5703125" style="58" customWidth="1"/>
    <col min="8420" max="8420" width="12.42578125" style="58" customWidth="1"/>
    <col min="8421" max="8421" width="15" style="58" customWidth="1"/>
    <col min="8422" max="8422" width="16.28515625" style="58" customWidth="1"/>
    <col min="8423" max="8424" width="17.5703125" style="58" customWidth="1"/>
    <col min="8425" max="8425" width="27.85546875" style="58" customWidth="1"/>
    <col min="8426" max="8426" width="13.7109375" style="58" customWidth="1"/>
    <col min="8427" max="8428" width="17.5703125" style="58" customWidth="1"/>
    <col min="8429" max="8429" width="15" style="58" customWidth="1"/>
    <col min="8430" max="8431" width="12.42578125" style="58" customWidth="1"/>
    <col min="8432" max="8433" width="17.5703125" style="58" customWidth="1"/>
    <col min="8434" max="8434" width="22.7109375" style="58" customWidth="1"/>
    <col min="8435" max="8435" width="17.5703125" style="58" customWidth="1"/>
    <col min="8436" max="8436" width="15" style="58" customWidth="1"/>
    <col min="8437" max="8437" width="17.5703125" style="58" customWidth="1"/>
    <col min="8438" max="8438" width="12.42578125" style="58" customWidth="1"/>
    <col min="8439" max="8439" width="34.28515625" style="58" customWidth="1"/>
    <col min="8440" max="8440" width="26.5703125" style="58" customWidth="1"/>
    <col min="8441" max="8442" width="18.85546875" style="58" customWidth="1"/>
    <col min="8443" max="8443" width="12.42578125" style="58" customWidth="1"/>
    <col min="8444" max="8444" width="20.140625" style="58" customWidth="1"/>
    <col min="8445" max="8445" width="16.28515625" style="58" customWidth="1"/>
    <col min="8446" max="8446" width="17.5703125" style="58" customWidth="1"/>
    <col min="8447" max="8628" width="12.42578125" style="58" customWidth="1"/>
    <col min="8629" max="8629" width="20.140625" style="58" customWidth="1"/>
    <col min="8630" max="8630" width="26.5703125" style="58" customWidth="1"/>
    <col min="8631" max="8631" width="29.140625" style="58" customWidth="1"/>
    <col min="8632" max="8633" width="13.7109375" style="58" customWidth="1"/>
    <col min="8634" max="8634" width="17.5703125" style="58" customWidth="1"/>
    <col min="8635" max="8635" width="12.42578125" style="58" customWidth="1"/>
    <col min="8636" max="8636" width="20.140625" style="58" customWidth="1"/>
    <col min="8637" max="8637" width="15" style="58" customWidth="1"/>
    <col min="8638" max="8638" width="12.42578125" style="58" customWidth="1"/>
    <col min="8639" max="8639" width="17.5703125" style="58" customWidth="1"/>
    <col min="8640" max="8640" width="15" style="58" customWidth="1"/>
    <col min="8641" max="8641" width="16.28515625" style="58" customWidth="1"/>
    <col min="8642" max="8642" width="24" style="58" customWidth="1"/>
    <col min="8643" max="8643" width="22.7109375" style="58" customWidth="1"/>
    <col min="8644" max="8644" width="30.42578125" style="58" customWidth="1"/>
    <col min="8645" max="8645" width="11.140625" style="58" customWidth="1"/>
    <col min="8646" max="8646" width="20.140625" style="58" customWidth="1"/>
    <col min="8647" max="8647" width="27.85546875" style="58" customWidth="1"/>
    <col min="8648" max="8648" width="17.5703125" style="58" customWidth="1"/>
    <col min="8649" max="8650" width="8.5703125" style="58" customWidth="1"/>
    <col min="8651" max="8651" width="16.28515625" style="58" customWidth="1"/>
    <col min="8652" max="8652" width="25.28515625" style="58" customWidth="1"/>
    <col min="8653" max="8653" width="24" style="58" customWidth="1"/>
    <col min="8654" max="8654" width="12.42578125" style="58" customWidth="1"/>
    <col min="8655" max="8655" width="15" style="58" customWidth="1"/>
    <col min="8656" max="8656" width="12.42578125" style="58" customWidth="1"/>
    <col min="8657" max="8657" width="6" style="58" customWidth="1"/>
    <col min="8658" max="8658" width="22.7109375" style="58" customWidth="1"/>
    <col min="8659" max="8659" width="31.7109375" style="58" customWidth="1"/>
    <col min="8660" max="8660" width="13.7109375" style="58" customWidth="1"/>
    <col min="8661" max="8661" width="16.28515625" style="58" customWidth="1"/>
    <col min="8662" max="8662" width="22.7109375" style="58" customWidth="1"/>
    <col min="8663" max="8663" width="21.42578125" style="58" customWidth="1"/>
    <col min="8664" max="8664" width="17.5703125" style="58" customWidth="1"/>
    <col min="8665" max="8665" width="16.28515625" style="58" customWidth="1"/>
    <col min="8666" max="8666" width="13.7109375" style="58" customWidth="1"/>
    <col min="8667" max="8667" width="8.5703125" style="58" customWidth="1"/>
    <col min="8668" max="8668" width="15" style="58" customWidth="1"/>
    <col min="8669" max="8669" width="17.5703125" style="58" customWidth="1"/>
    <col min="8670" max="8670" width="26.5703125" style="58" customWidth="1"/>
    <col min="8671" max="8671" width="25.28515625" style="58" customWidth="1"/>
    <col min="8672" max="8673" width="17.5703125" style="58" customWidth="1"/>
    <col min="8674" max="8674" width="12.42578125" style="58" customWidth="1"/>
    <col min="8675" max="8675" width="17.5703125" style="58" customWidth="1"/>
    <col min="8676" max="8676" width="12.42578125" style="58" customWidth="1"/>
    <col min="8677" max="8677" width="15" style="58" customWidth="1"/>
    <col min="8678" max="8678" width="16.28515625" style="58" customWidth="1"/>
    <col min="8679" max="8680" width="17.5703125" style="58" customWidth="1"/>
    <col min="8681" max="8681" width="27.85546875" style="58" customWidth="1"/>
    <col min="8682" max="8682" width="13.7109375" style="58" customWidth="1"/>
    <col min="8683" max="8684" width="17.5703125" style="58" customWidth="1"/>
    <col min="8685" max="8685" width="15" style="58" customWidth="1"/>
    <col min="8686" max="8687" width="12.42578125" style="58" customWidth="1"/>
    <col min="8688" max="8689" width="17.5703125" style="58" customWidth="1"/>
    <col min="8690" max="8690" width="22.7109375" style="58" customWidth="1"/>
    <col min="8691" max="8691" width="17.5703125" style="58" customWidth="1"/>
    <col min="8692" max="8692" width="15" style="58" customWidth="1"/>
    <col min="8693" max="8693" width="17.5703125" style="58" customWidth="1"/>
    <col min="8694" max="8694" width="12.42578125" style="58" customWidth="1"/>
    <col min="8695" max="8695" width="34.28515625" style="58" customWidth="1"/>
    <col min="8696" max="8696" width="26.5703125" style="58" customWidth="1"/>
    <col min="8697" max="8698" width="18.85546875" style="58" customWidth="1"/>
    <col min="8699" max="8699" width="12.42578125" style="58" customWidth="1"/>
    <col min="8700" max="8700" width="20.140625" style="58" customWidth="1"/>
    <col min="8701" max="8701" width="16.28515625" style="58" customWidth="1"/>
    <col min="8702" max="8702" width="17.5703125" style="58" customWidth="1"/>
    <col min="8703" max="8884" width="12.42578125" style="58" customWidth="1"/>
    <col min="8885" max="8885" width="20.140625" style="58" customWidth="1"/>
    <col min="8886" max="8886" width="26.5703125" style="58" customWidth="1"/>
    <col min="8887" max="8887" width="29.140625" style="58" customWidth="1"/>
    <col min="8888" max="8889" width="13.7109375" style="58" customWidth="1"/>
    <col min="8890" max="8890" width="17.5703125" style="58" customWidth="1"/>
    <col min="8891" max="8891" width="12.42578125" style="58" customWidth="1"/>
    <col min="8892" max="8892" width="20.140625" style="58" customWidth="1"/>
    <col min="8893" max="8893" width="15" style="58" customWidth="1"/>
    <col min="8894" max="8894" width="12.42578125" style="58" customWidth="1"/>
    <col min="8895" max="8895" width="17.5703125" style="58" customWidth="1"/>
    <col min="8896" max="8896" width="15" style="58" customWidth="1"/>
    <col min="8897" max="8897" width="16.28515625" style="58" customWidth="1"/>
    <col min="8898" max="8898" width="24" style="58" customWidth="1"/>
    <col min="8899" max="8899" width="22.7109375" style="58" customWidth="1"/>
    <col min="8900" max="8900" width="30.42578125" style="58" customWidth="1"/>
    <col min="8901" max="8901" width="11.140625" style="58" customWidth="1"/>
    <col min="8902" max="8902" width="20.140625" style="58" customWidth="1"/>
    <col min="8903" max="8903" width="27.85546875" style="58" customWidth="1"/>
    <col min="8904" max="8904" width="17.5703125" style="58" customWidth="1"/>
    <col min="8905" max="8906" width="8.5703125" style="58" customWidth="1"/>
    <col min="8907" max="8907" width="16.28515625" style="58" customWidth="1"/>
    <col min="8908" max="8908" width="25.28515625" style="58" customWidth="1"/>
    <col min="8909" max="8909" width="24" style="58" customWidth="1"/>
    <col min="8910" max="8910" width="12.42578125" style="58" customWidth="1"/>
    <col min="8911" max="8911" width="15" style="58" customWidth="1"/>
    <col min="8912" max="8912" width="12.42578125" style="58" customWidth="1"/>
    <col min="8913" max="8913" width="6" style="58" customWidth="1"/>
    <col min="8914" max="8914" width="22.7109375" style="58" customWidth="1"/>
    <col min="8915" max="8915" width="31.7109375" style="58" customWidth="1"/>
    <col min="8916" max="8916" width="13.7109375" style="58" customWidth="1"/>
    <col min="8917" max="8917" width="16.28515625" style="58" customWidth="1"/>
    <col min="8918" max="8918" width="22.7109375" style="58" customWidth="1"/>
    <col min="8919" max="8919" width="21.42578125" style="58" customWidth="1"/>
    <col min="8920" max="8920" width="17.5703125" style="58" customWidth="1"/>
    <col min="8921" max="8921" width="16.28515625" style="58" customWidth="1"/>
    <col min="8922" max="8922" width="13.7109375" style="58" customWidth="1"/>
    <col min="8923" max="8923" width="8.5703125" style="58" customWidth="1"/>
    <col min="8924" max="8924" width="15" style="58" customWidth="1"/>
    <col min="8925" max="8925" width="17.5703125" style="58" customWidth="1"/>
    <col min="8926" max="8926" width="26.5703125" style="58" customWidth="1"/>
    <col min="8927" max="8927" width="25.28515625" style="58" customWidth="1"/>
    <col min="8928" max="8929" width="17.5703125" style="58" customWidth="1"/>
    <col min="8930" max="8930" width="12.42578125" style="58" customWidth="1"/>
    <col min="8931" max="8931" width="17.5703125" style="58" customWidth="1"/>
    <col min="8932" max="8932" width="12.42578125" style="58" customWidth="1"/>
    <col min="8933" max="8933" width="15" style="58" customWidth="1"/>
    <col min="8934" max="8934" width="16.28515625" style="58" customWidth="1"/>
    <col min="8935" max="8936" width="17.5703125" style="58" customWidth="1"/>
    <col min="8937" max="8937" width="27.85546875" style="58" customWidth="1"/>
    <col min="8938" max="8938" width="13.7109375" style="58" customWidth="1"/>
    <col min="8939" max="8940" width="17.5703125" style="58" customWidth="1"/>
    <col min="8941" max="8941" width="15" style="58" customWidth="1"/>
    <col min="8942" max="8943" width="12.42578125" style="58" customWidth="1"/>
    <col min="8944" max="8945" width="17.5703125" style="58" customWidth="1"/>
    <col min="8946" max="8946" width="22.7109375" style="58" customWidth="1"/>
    <col min="8947" max="8947" width="17.5703125" style="58" customWidth="1"/>
    <col min="8948" max="8948" width="15" style="58" customWidth="1"/>
    <col min="8949" max="8949" width="17.5703125" style="58" customWidth="1"/>
    <col min="8950" max="8950" width="12.42578125" style="58" customWidth="1"/>
    <col min="8951" max="8951" width="34.28515625" style="58" customWidth="1"/>
    <col min="8952" max="8952" width="26.5703125" style="58" customWidth="1"/>
    <col min="8953" max="8954" width="18.85546875" style="58" customWidth="1"/>
    <col min="8955" max="8955" width="12.42578125" style="58" customWidth="1"/>
    <col min="8956" max="8956" width="20.140625" style="58" customWidth="1"/>
    <col min="8957" max="8957" width="16.28515625" style="58" customWidth="1"/>
    <col min="8958" max="8958" width="17.5703125" style="58" customWidth="1"/>
    <col min="8959" max="9140" width="12.42578125" style="58" customWidth="1"/>
    <col min="9141" max="9141" width="20.140625" style="58" customWidth="1"/>
    <col min="9142" max="9142" width="26.5703125" style="58" customWidth="1"/>
    <col min="9143" max="9143" width="29.140625" style="58" customWidth="1"/>
    <col min="9144" max="9145" width="13.7109375" style="58" customWidth="1"/>
    <col min="9146" max="9146" width="17.5703125" style="58" customWidth="1"/>
    <col min="9147" max="9147" width="12.42578125" style="58" customWidth="1"/>
    <col min="9148" max="9148" width="20.140625" style="58" customWidth="1"/>
    <col min="9149" max="9149" width="15" style="58" customWidth="1"/>
    <col min="9150" max="9150" width="12.42578125" style="58" customWidth="1"/>
    <col min="9151" max="9151" width="17.5703125" style="58" customWidth="1"/>
    <col min="9152" max="9152" width="15" style="58" customWidth="1"/>
    <col min="9153" max="9153" width="16.28515625" style="58" customWidth="1"/>
    <col min="9154" max="9154" width="24" style="58" customWidth="1"/>
    <col min="9155" max="9155" width="22.7109375" style="58" customWidth="1"/>
    <col min="9156" max="9156" width="30.42578125" style="58" customWidth="1"/>
    <col min="9157" max="9157" width="11.140625" style="58" customWidth="1"/>
    <col min="9158" max="9158" width="20.140625" style="58" customWidth="1"/>
    <col min="9159" max="9159" width="27.85546875" style="58" customWidth="1"/>
    <col min="9160" max="9160" width="17.5703125" style="58" customWidth="1"/>
    <col min="9161" max="9162" width="8.5703125" style="58" customWidth="1"/>
    <col min="9163" max="9163" width="16.28515625" style="58" customWidth="1"/>
    <col min="9164" max="9164" width="25.28515625" style="58" customWidth="1"/>
    <col min="9165" max="9165" width="24" style="58" customWidth="1"/>
    <col min="9166" max="9166" width="12.42578125" style="58" customWidth="1"/>
    <col min="9167" max="9167" width="15" style="58" customWidth="1"/>
    <col min="9168" max="9168" width="12.42578125" style="58" customWidth="1"/>
    <col min="9169" max="9169" width="6" style="58" customWidth="1"/>
    <col min="9170" max="9170" width="22.7109375" style="58" customWidth="1"/>
    <col min="9171" max="9171" width="31.7109375" style="58" customWidth="1"/>
    <col min="9172" max="9172" width="13.7109375" style="58" customWidth="1"/>
    <col min="9173" max="9173" width="16.28515625" style="58" customWidth="1"/>
    <col min="9174" max="9174" width="22.7109375" style="58" customWidth="1"/>
    <col min="9175" max="9175" width="21.42578125" style="58" customWidth="1"/>
    <col min="9176" max="9176" width="17.5703125" style="58" customWidth="1"/>
    <col min="9177" max="9177" width="16.28515625" style="58" customWidth="1"/>
    <col min="9178" max="9178" width="13.7109375" style="58" customWidth="1"/>
    <col min="9179" max="9179" width="8.5703125" style="58" customWidth="1"/>
    <col min="9180" max="9180" width="15" style="58" customWidth="1"/>
    <col min="9181" max="9181" width="17.5703125" style="58" customWidth="1"/>
    <col min="9182" max="9182" width="26.5703125" style="58" customWidth="1"/>
    <col min="9183" max="9183" width="25.28515625" style="58" customWidth="1"/>
    <col min="9184" max="9185" width="17.5703125" style="58" customWidth="1"/>
    <col min="9186" max="9186" width="12.42578125" style="58" customWidth="1"/>
    <col min="9187" max="9187" width="17.5703125" style="58" customWidth="1"/>
    <col min="9188" max="9188" width="12.42578125" style="58" customWidth="1"/>
    <col min="9189" max="9189" width="15" style="58" customWidth="1"/>
    <col min="9190" max="9190" width="16.28515625" style="58" customWidth="1"/>
    <col min="9191" max="9192" width="17.5703125" style="58" customWidth="1"/>
    <col min="9193" max="9193" width="27.85546875" style="58" customWidth="1"/>
    <col min="9194" max="9194" width="13.7109375" style="58" customWidth="1"/>
    <col min="9195" max="9196" width="17.5703125" style="58" customWidth="1"/>
    <col min="9197" max="9197" width="15" style="58" customWidth="1"/>
    <col min="9198" max="9199" width="12.42578125" style="58" customWidth="1"/>
    <col min="9200" max="9201" width="17.5703125" style="58" customWidth="1"/>
    <col min="9202" max="9202" width="22.7109375" style="58" customWidth="1"/>
    <col min="9203" max="9203" width="17.5703125" style="58" customWidth="1"/>
    <col min="9204" max="9204" width="15" style="58" customWidth="1"/>
    <col min="9205" max="9205" width="17.5703125" style="58" customWidth="1"/>
    <col min="9206" max="9206" width="12.42578125" style="58" customWidth="1"/>
    <col min="9207" max="9207" width="34.28515625" style="58" customWidth="1"/>
    <col min="9208" max="9208" width="26.5703125" style="58" customWidth="1"/>
    <col min="9209" max="9210" width="18.85546875" style="58" customWidth="1"/>
    <col min="9211" max="9211" width="12.42578125" style="58" customWidth="1"/>
    <col min="9212" max="9212" width="20.140625" style="58" customWidth="1"/>
    <col min="9213" max="9213" width="16.28515625" style="58" customWidth="1"/>
    <col min="9214" max="9214" width="17.5703125" style="58" customWidth="1"/>
    <col min="9215" max="9396" width="12.42578125" style="58" customWidth="1"/>
    <col min="9397" max="9397" width="20.140625" style="58" customWidth="1"/>
    <col min="9398" max="9398" width="26.5703125" style="58" customWidth="1"/>
    <col min="9399" max="9399" width="29.140625" style="58" customWidth="1"/>
    <col min="9400" max="9401" width="13.7109375" style="58" customWidth="1"/>
    <col min="9402" max="9402" width="17.5703125" style="58" customWidth="1"/>
    <col min="9403" max="9403" width="12.42578125" style="58" customWidth="1"/>
    <col min="9404" max="9404" width="20.140625" style="58" customWidth="1"/>
    <col min="9405" max="9405" width="15" style="58" customWidth="1"/>
    <col min="9406" max="9406" width="12.42578125" style="58" customWidth="1"/>
    <col min="9407" max="9407" width="17.5703125" style="58" customWidth="1"/>
    <col min="9408" max="9408" width="15" style="58" customWidth="1"/>
    <col min="9409" max="9409" width="16.28515625" style="58" customWidth="1"/>
    <col min="9410" max="9410" width="24" style="58" customWidth="1"/>
    <col min="9411" max="9411" width="22.7109375" style="58" customWidth="1"/>
    <col min="9412" max="9412" width="30.42578125" style="58" customWidth="1"/>
    <col min="9413" max="9413" width="11.140625" style="58" customWidth="1"/>
    <col min="9414" max="9414" width="20.140625" style="58" customWidth="1"/>
    <col min="9415" max="9415" width="27.85546875" style="58" customWidth="1"/>
    <col min="9416" max="9416" width="17.5703125" style="58" customWidth="1"/>
    <col min="9417" max="9418" width="8.5703125" style="58" customWidth="1"/>
    <col min="9419" max="9419" width="16.28515625" style="58" customWidth="1"/>
    <col min="9420" max="9420" width="25.28515625" style="58" customWidth="1"/>
    <col min="9421" max="9421" width="24" style="58" customWidth="1"/>
    <col min="9422" max="9422" width="12.42578125" style="58" customWidth="1"/>
    <col min="9423" max="9423" width="15" style="58" customWidth="1"/>
    <col min="9424" max="9424" width="12.42578125" style="58" customWidth="1"/>
    <col min="9425" max="9425" width="6" style="58" customWidth="1"/>
    <col min="9426" max="9426" width="22.7109375" style="58" customWidth="1"/>
    <col min="9427" max="9427" width="31.7109375" style="58" customWidth="1"/>
    <col min="9428" max="9428" width="13.7109375" style="58" customWidth="1"/>
    <col min="9429" max="9429" width="16.28515625" style="58" customWidth="1"/>
    <col min="9430" max="9430" width="22.7109375" style="58" customWidth="1"/>
    <col min="9431" max="9431" width="21.42578125" style="58" customWidth="1"/>
    <col min="9432" max="9432" width="17.5703125" style="58" customWidth="1"/>
    <col min="9433" max="9433" width="16.28515625" style="58" customWidth="1"/>
    <col min="9434" max="9434" width="13.7109375" style="58" customWidth="1"/>
    <col min="9435" max="9435" width="8.5703125" style="58" customWidth="1"/>
    <col min="9436" max="9436" width="15" style="58" customWidth="1"/>
    <col min="9437" max="9437" width="17.5703125" style="58" customWidth="1"/>
    <col min="9438" max="9438" width="26.5703125" style="58" customWidth="1"/>
    <col min="9439" max="9439" width="25.28515625" style="58" customWidth="1"/>
    <col min="9440" max="9441" width="17.5703125" style="58" customWidth="1"/>
    <col min="9442" max="9442" width="12.42578125" style="58" customWidth="1"/>
    <col min="9443" max="9443" width="17.5703125" style="58" customWidth="1"/>
    <col min="9444" max="9444" width="12.42578125" style="58" customWidth="1"/>
    <col min="9445" max="9445" width="15" style="58" customWidth="1"/>
    <col min="9446" max="9446" width="16.28515625" style="58" customWidth="1"/>
    <col min="9447" max="9448" width="17.5703125" style="58" customWidth="1"/>
    <col min="9449" max="9449" width="27.85546875" style="58" customWidth="1"/>
    <col min="9450" max="9450" width="13.7109375" style="58" customWidth="1"/>
    <col min="9451" max="9452" width="17.5703125" style="58" customWidth="1"/>
    <col min="9453" max="9453" width="15" style="58" customWidth="1"/>
    <col min="9454" max="9455" width="12.42578125" style="58" customWidth="1"/>
    <col min="9456" max="9457" width="17.5703125" style="58" customWidth="1"/>
    <col min="9458" max="9458" width="22.7109375" style="58" customWidth="1"/>
    <col min="9459" max="9459" width="17.5703125" style="58" customWidth="1"/>
    <col min="9460" max="9460" width="15" style="58" customWidth="1"/>
    <col min="9461" max="9461" width="17.5703125" style="58" customWidth="1"/>
    <col min="9462" max="9462" width="12.42578125" style="58" customWidth="1"/>
    <col min="9463" max="9463" width="34.28515625" style="58" customWidth="1"/>
    <col min="9464" max="9464" width="26.5703125" style="58" customWidth="1"/>
    <col min="9465" max="9466" width="18.85546875" style="58" customWidth="1"/>
    <col min="9467" max="9467" width="12.42578125" style="58" customWidth="1"/>
    <col min="9468" max="9468" width="20.140625" style="58" customWidth="1"/>
    <col min="9469" max="9469" width="16.28515625" style="58" customWidth="1"/>
    <col min="9470" max="9470" width="17.5703125" style="58" customWidth="1"/>
    <col min="9471" max="9652" width="12.42578125" style="58" customWidth="1"/>
    <col min="9653" max="9653" width="20.140625" style="58" customWidth="1"/>
    <col min="9654" max="9654" width="26.5703125" style="58" customWidth="1"/>
    <col min="9655" max="9655" width="29.140625" style="58" customWidth="1"/>
    <col min="9656" max="9657" width="13.7109375" style="58" customWidth="1"/>
    <col min="9658" max="9658" width="17.5703125" style="58" customWidth="1"/>
    <col min="9659" max="9659" width="12.42578125" style="58" customWidth="1"/>
    <col min="9660" max="9660" width="20.140625" style="58" customWidth="1"/>
    <col min="9661" max="9661" width="15" style="58" customWidth="1"/>
    <col min="9662" max="9662" width="12.42578125" style="58" customWidth="1"/>
    <col min="9663" max="9663" width="17.5703125" style="58" customWidth="1"/>
    <col min="9664" max="9664" width="15" style="58" customWidth="1"/>
    <col min="9665" max="9665" width="16.28515625" style="58" customWidth="1"/>
    <col min="9666" max="9666" width="24" style="58" customWidth="1"/>
    <col min="9667" max="9667" width="22.7109375" style="58" customWidth="1"/>
    <col min="9668" max="9668" width="30.42578125" style="58" customWidth="1"/>
    <col min="9669" max="9669" width="11.140625" style="58" customWidth="1"/>
    <col min="9670" max="9670" width="20.140625" style="58" customWidth="1"/>
    <col min="9671" max="9671" width="27.85546875" style="58" customWidth="1"/>
    <col min="9672" max="9672" width="17.5703125" style="58" customWidth="1"/>
    <col min="9673" max="9674" width="8.5703125" style="58" customWidth="1"/>
    <col min="9675" max="9675" width="16.28515625" style="58" customWidth="1"/>
    <col min="9676" max="9676" width="25.28515625" style="58" customWidth="1"/>
    <col min="9677" max="9677" width="24" style="58" customWidth="1"/>
    <col min="9678" max="9678" width="12.42578125" style="58" customWidth="1"/>
    <col min="9679" max="9679" width="15" style="58" customWidth="1"/>
    <col min="9680" max="9680" width="12.42578125" style="58" customWidth="1"/>
    <col min="9681" max="9681" width="6" style="58" customWidth="1"/>
    <col min="9682" max="9682" width="22.7109375" style="58" customWidth="1"/>
    <col min="9683" max="9683" width="31.7109375" style="58" customWidth="1"/>
    <col min="9684" max="9684" width="13.7109375" style="58" customWidth="1"/>
    <col min="9685" max="9685" width="16.28515625" style="58" customWidth="1"/>
    <col min="9686" max="9686" width="22.7109375" style="58" customWidth="1"/>
    <col min="9687" max="9687" width="21.42578125" style="58" customWidth="1"/>
    <col min="9688" max="9688" width="17.5703125" style="58" customWidth="1"/>
    <col min="9689" max="9689" width="16.28515625" style="58" customWidth="1"/>
    <col min="9690" max="9690" width="13.7109375" style="58" customWidth="1"/>
    <col min="9691" max="9691" width="8.5703125" style="58" customWidth="1"/>
    <col min="9692" max="9692" width="15" style="58" customWidth="1"/>
    <col min="9693" max="9693" width="17.5703125" style="58" customWidth="1"/>
    <col min="9694" max="9694" width="26.5703125" style="58" customWidth="1"/>
    <col min="9695" max="9695" width="25.28515625" style="58" customWidth="1"/>
    <col min="9696" max="9697" width="17.5703125" style="58" customWidth="1"/>
    <col min="9698" max="9698" width="12.42578125" style="58" customWidth="1"/>
    <col min="9699" max="9699" width="17.5703125" style="58" customWidth="1"/>
    <col min="9700" max="9700" width="12.42578125" style="58" customWidth="1"/>
    <col min="9701" max="9701" width="15" style="58" customWidth="1"/>
    <col min="9702" max="9702" width="16.28515625" style="58" customWidth="1"/>
    <col min="9703" max="9704" width="17.5703125" style="58" customWidth="1"/>
    <col min="9705" max="9705" width="27.85546875" style="58" customWidth="1"/>
    <col min="9706" max="9706" width="13.7109375" style="58" customWidth="1"/>
    <col min="9707" max="9708" width="17.5703125" style="58" customWidth="1"/>
    <col min="9709" max="9709" width="15" style="58" customWidth="1"/>
    <col min="9710" max="9711" width="12.42578125" style="58" customWidth="1"/>
    <col min="9712" max="9713" width="17.5703125" style="58" customWidth="1"/>
    <col min="9714" max="9714" width="22.7109375" style="58" customWidth="1"/>
    <col min="9715" max="9715" width="17.5703125" style="58" customWidth="1"/>
    <col min="9716" max="9716" width="15" style="58" customWidth="1"/>
    <col min="9717" max="9717" width="17.5703125" style="58" customWidth="1"/>
    <col min="9718" max="9718" width="12.42578125" style="58" customWidth="1"/>
    <col min="9719" max="9719" width="34.28515625" style="58" customWidth="1"/>
    <col min="9720" max="9720" width="26.5703125" style="58" customWidth="1"/>
    <col min="9721" max="9722" width="18.85546875" style="58" customWidth="1"/>
    <col min="9723" max="9723" width="12.42578125" style="58" customWidth="1"/>
    <col min="9724" max="9724" width="20.140625" style="58" customWidth="1"/>
    <col min="9725" max="9725" width="16.28515625" style="58" customWidth="1"/>
    <col min="9726" max="9726" width="17.5703125" style="58" customWidth="1"/>
    <col min="9727" max="9908" width="12.42578125" style="58" customWidth="1"/>
    <col min="9909" max="9909" width="20.140625" style="58" customWidth="1"/>
    <col min="9910" max="9910" width="26.5703125" style="58" customWidth="1"/>
    <col min="9911" max="9911" width="29.140625" style="58" customWidth="1"/>
    <col min="9912" max="9913" width="13.7109375" style="58" customWidth="1"/>
    <col min="9914" max="9914" width="17.5703125" style="58" customWidth="1"/>
    <col min="9915" max="9915" width="12.42578125" style="58" customWidth="1"/>
    <col min="9916" max="9916" width="20.140625" style="58" customWidth="1"/>
    <col min="9917" max="9917" width="15" style="58" customWidth="1"/>
    <col min="9918" max="9918" width="12.42578125" style="58" customWidth="1"/>
    <col min="9919" max="9919" width="17.5703125" style="58" customWidth="1"/>
    <col min="9920" max="9920" width="15" style="58" customWidth="1"/>
    <col min="9921" max="9921" width="16.28515625" style="58" customWidth="1"/>
    <col min="9922" max="9922" width="24" style="58" customWidth="1"/>
    <col min="9923" max="9923" width="22.7109375" style="58" customWidth="1"/>
    <col min="9924" max="9924" width="30.42578125" style="58" customWidth="1"/>
    <col min="9925" max="9925" width="11.140625" style="58" customWidth="1"/>
    <col min="9926" max="9926" width="20.140625" style="58" customWidth="1"/>
    <col min="9927" max="9927" width="27.85546875" style="58" customWidth="1"/>
    <col min="9928" max="9928" width="17.5703125" style="58" customWidth="1"/>
    <col min="9929" max="9930" width="8.5703125" style="58" customWidth="1"/>
    <col min="9931" max="9931" width="16.28515625" style="58" customWidth="1"/>
    <col min="9932" max="9932" width="25.28515625" style="58" customWidth="1"/>
    <col min="9933" max="9933" width="24" style="58" customWidth="1"/>
    <col min="9934" max="9934" width="12.42578125" style="58" customWidth="1"/>
    <col min="9935" max="9935" width="15" style="58" customWidth="1"/>
    <col min="9936" max="9936" width="12.42578125" style="58" customWidth="1"/>
    <col min="9937" max="9937" width="6" style="58" customWidth="1"/>
    <col min="9938" max="9938" width="22.7109375" style="58" customWidth="1"/>
    <col min="9939" max="9939" width="31.7109375" style="58" customWidth="1"/>
    <col min="9940" max="9940" width="13.7109375" style="58" customWidth="1"/>
    <col min="9941" max="9941" width="16.28515625" style="58" customWidth="1"/>
    <col min="9942" max="9942" width="22.7109375" style="58" customWidth="1"/>
    <col min="9943" max="9943" width="21.42578125" style="58" customWidth="1"/>
    <col min="9944" max="9944" width="17.5703125" style="58" customWidth="1"/>
    <col min="9945" max="9945" width="16.28515625" style="58" customWidth="1"/>
    <col min="9946" max="9946" width="13.7109375" style="58" customWidth="1"/>
    <col min="9947" max="9947" width="8.5703125" style="58" customWidth="1"/>
    <col min="9948" max="9948" width="15" style="58" customWidth="1"/>
    <col min="9949" max="9949" width="17.5703125" style="58" customWidth="1"/>
    <col min="9950" max="9950" width="26.5703125" style="58" customWidth="1"/>
    <col min="9951" max="9951" width="25.28515625" style="58" customWidth="1"/>
    <col min="9952" max="9953" width="17.5703125" style="58" customWidth="1"/>
    <col min="9954" max="9954" width="12.42578125" style="58" customWidth="1"/>
    <col min="9955" max="9955" width="17.5703125" style="58" customWidth="1"/>
    <col min="9956" max="9956" width="12.42578125" style="58" customWidth="1"/>
    <col min="9957" max="9957" width="15" style="58" customWidth="1"/>
    <col min="9958" max="9958" width="16.28515625" style="58" customWidth="1"/>
    <col min="9959" max="9960" width="17.5703125" style="58" customWidth="1"/>
    <col min="9961" max="9961" width="27.85546875" style="58" customWidth="1"/>
    <col min="9962" max="9962" width="13.7109375" style="58" customWidth="1"/>
    <col min="9963" max="9964" width="17.5703125" style="58" customWidth="1"/>
    <col min="9965" max="9965" width="15" style="58" customWidth="1"/>
    <col min="9966" max="9967" width="12.42578125" style="58" customWidth="1"/>
    <col min="9968" max="9969" width="17.5703125" style="58" customWidth="1"/>
    <col min="9970" max="9970" width="22.7109375" style="58" customWidth="1"/>
    <col min="9971" max="9971" width="17.5703125" style="58" customWidth="1"/>
    <col min="9972" max="9972" width="15" style="58" customWidth="1"/>
    <col min="9973" max="9973" width="17.5703125" style="58" customWidth="1"/>
    <col min="9974" max="9974" width="12.42578125" style="58" customWidth="1"/>
    <col min="9975" max="9975" width="34.28515625" style="58" customWidth="1"/>
    <col min="9976" max="9976" width="26.5703125" style="58" customWidth="1"/>
    <col min="9977" max="9978" width="18.85546875" style="58" customWidth="1"/>
    <col min="9979" max="9979" width="12.42578125" style="58" customWidth="1"/>
    <col min="9980" max="9980" width="20.140625" style="58" customWidth="1"/>
    <col min="9981" max="9981" width="16.28515625" style="58" customWidth="1"/>
    <col min="9982" max="9982" width="17.5703125" style="58" customWidth="1"/>
    <col min="9983" max="10164" width="12.42578125" style="58" customWidth="1"/>
    <col min="10165" max="10165" width="20.140625" style="58" customWidth="1"/>
    <col min="10166" max="10166" width="26.5703125" style="58" customWidth="1"/>
    <col min="10167" max="10167" width="29.140625" style="58" customWidth="1"/>
    <col min="10168" max="10169" width="13.7109375" style="58" customWidth="1"/>
    <col min="10170" max="10170" width="17.5703125" style="58" customWidth="1"/>
    <col min="10171" max="10171" width="12.42578125" style="58" customWidth="1"/>
    <col min="10172" max="10172" width="20.140625" style="58" customWidth="1"/>
    <col min="10173" max="10173" width="15" style="58" customWidth="1"/>
    <col min="10174" max="10174" width="12.42578125" style="58" customWidth="1"/>
    <col min="10175" max="10175" width="17.5703125" style="58" customWidth="1"/>
    <col min="10176" max="10176" width="15" style="58" customWidth="1"/>
    <col min="10177" max="10177" width="16.28515625" style="58" customWidth="1"/>
    <col min="10178" max="10178" width="24" style="58" customWidth="1"/>
    <col min="10179" max="10179" width="22.7109375" style="58" customWidth="1"/>
    <col min="10180" max="10180" width="30.42578125" style="58" customWidth="1"/>
    <col min="10181" max="10181" width="11.140625" style="58" customWidth="1"/>
    <col min="10182" max="10182" width="20.140625" style="58" customWidth="1"/>
    <col min="10183" max="10183" width="27.85546875" style="58" customWidth="1"/>
    <col min="10184" max="10184" width="17.5703125" style="58" customWidth="1"/>
    <col min="10185" max="10186" width="8.5703125" style="58" customWidth="1"/>
    <col min="10187" max="10187" width="16.28515625" style="58" customWidth="1"/>
    <col min="10188" max="10188" width="25.28515625" style="58" customWidth="1"/>
    <col min="10189" max="10189" width="24" style="58" customWidth="1"/>
    <col min="10190" max="10190" width="12.42578125" style="58" customWidth="1"/>
    <col min="10191" max="10191" width="15" style="58" customWidth="1"/>
    <col min="10192" max="10192" width="12.42578125" style="58" customWidth="1"/>
    <col min="10193" max="10193" width="6" style="58" customWidth="1"/>
    <col min="10194" max="10194" width="22.7109375" style="58" customWidth="1"/>
    <col min="10195" max="10195" width="31.7109375" style="58" customWidth="1"/>
    <col min="10196" max="10196" width="13.7109375" style="58" customWidth="1"/>
    <col min="10197" max="10197" width="16.28515625" style="58" customWidth="1"/>
    <col min="10198" max="10198" width="22.7109375" style="58" customWidth="1"/>
    <col min="10199" max="10199" width="21.42578125" style="58" customWidth="1"/>
    <col min="10200" max="10200" width="17.5703125" style="58" customWidth="1"/>
    <col min="10201" max="10201" width="16.28515625" style="58" customWidth="1"/>
    <col min="10202" max="10202" width="13.7109375" style="58" customWidth="1"/>
    <col min="10203" max="10203" width="8.5703125" style="58" customWidth="1"/>
    <col min="10204" max="10204" width="15" style="58" customWidth="1"/>
    <col min="10205" max="10205" width="17.5703125" style="58" customWidth="1"/>
    <col min="10206" max="10206" width="26.5703125" style="58" customWidth="1"/>
    <col min="10207" max="10207" width="25.28515625" style="58" customWidth="1"/>
    <col min="10208" max="10209" width="17.5703125" style="58" customWidth="1"/>
    <col min="10210" max="10210" width="12.42578125" style="58" customWidth="1"/>
    <col min="10211" max="10211" width="17.5703125" style="58" customWidth="1"/>
    <col min="10212" max="10212" width="12.42578125" style="58" customWidth="1"/>
    <col min="10213" max="10213" width="15" style="58" customWidth="1"/>
    <col min="10214" max="10214" width="16.28515625" style="58" customWidth="1"/>
    <col min="10215" max="10216" width="17.5703125" style="58" customWidth="1"/>
    <col min="10217" max="10217" width="27.85546875" style="58" customWidth="1"/>
    <col min="10218" max="10218" width="13.7109375" style="58" customWidth="1"/>
    <col min="10219" max="10220" width="17.5703125" style="58" customWidth="1"/>
    <col min="10221" max="10221" width="15" style="58" customWidth="1"/>
    <col min="10222" max="10223" width="12.42578125" style="58" customWidth="1"/>
    <col min="10224" max="10225" width="17.5703125" style="58" customWidth="1"/>
    <col min="10226" max="10226" width="22.7109375" style="58" customWidth="1"/>
    <col min="10227" max="10227" width="17.5703125" style="58" customWidth="1"/>
    <col min="10228" max="10228" width="15" style="58" customWidth="1"/>
    <col min="10229" max="10229" width="17.5703125" style="58" customWidth="1"/>
    <col min="10230" max="10230" width="12.42578125" style="58" customWidth="1"/>
    <col min="10231" max="10231" width="34.28515625" style="58" customWidth="1"/>
    <col min="10232" max="10232" width="26.5703125" style="58" customWidth="1"/>
    <col min="10233" max="10234" width="18.85546875" style="58" customWidth="1"/>
    <col min="10235" max="10235" width="12.42578125" style="58" customWidth="1"/>
    <col min="10236" max="10236" width="20.140625" style="58" customWidth="1"/>
    <col min="10237" max="10237" width="16.28515625" style="58" customWidth="1"/>
    <col min="10238" max="10238" width="17.5703125" style="58" customWidth="1"/>
    <col min="10239" max="10420" width="12.42578125" style="58" customWidth="1"/>
    <col min="10421" max="10421" width="20.140625" style="58" customWidth="1"/>
    <col min="10422" max="10422" width="26.5703125" style="58" customWidth="1"/>
    <col min="10423" max="10423" width="29.140625" style="58" customWidth="1"/>
    <col min="10424" max="10425" width="13.7109375" style="58" customWidth="1"/>
    <col min="10426" max="10426" width="17.5703125" style="58" customWidth="1"/>
    <col min="10427" max="10427" width="12.42578125" style="58" customWidth="1"/>
    <col min="10428" max="10428" width="20.140625" style="58" customWidth="1"/>
    <col min="10429" max="10429" width="15" style="58" customWidth="1"/>
    <col min="10430" max="10430" width="12.42578125" style="58" customWidth="1"/>
    <col min="10431" max="10431" width="17.5703125" style="58" customWidth="1"/>
    <col min="10432" max="10432" width="15" style="58" customWidth="1"/>
    <col min="10433" max="10433" width="16.28515625" style="58" customWidth="1"/>
    <col min="10434" max="10434" width="24" style="58" customWidth="1"/>
    <col min="10435" max="10435" width="22.7109375" style="58" customWidth="1"/>
    <col min="10436" max="10436" width="30.42578125" style="58" customWidth="1"/>
    <col min="10437" max="10437" width="11.140625" style="58" customWidth="1"/>
    <col min="10438" max="10438" width="20.140625" style="58" customWidth="1"/>
    <col min="10439" max="10439" width="27.85546875" style="58" customWidth="1"/>
    <col min="10440" max="10440" width="17.5703125" style="58" customWidth="1"/>
    <col min="10441" max="10442" width="8.5703125" style="58" customWidth="1"/>
    <col min="10443" max="10443" width="16.28515625" style="58" customWidth="1"/>
    <col min="10444" max="10444" width="25.28515625" style="58" customWidth="1"/>
    <col min="10445" max="10445" width="24" style="58" customWidth="1"/>
    <col min="10446" max="10446" width="12.42578125" style="58" customWidth="1"/>
    <col min="10447" max="10447" width="15" style="58" customWidth="1"/>
    <col min="10448" max="10448" width="12.42578125" style="58" customWidth="1"/>
    <col min="10449" max="10449" width="6" style="58" customWidth="1"/>
    <col min="10450" max="10450" width="22.7109375" style="58" customWidth="1"/>
    <col min="10451" max="10451" width="31.7109375" style="58" customWidth="1"/>
    <col min="10452" max="10452" width="13.7109375" style="58" customWidth="1"/>
    <col min="10453" max="10453" width="16.28515625" style="58" customWidth="1"/>
    <col min="10454" max="10454" width="22.7109375" style="58" customWidth="1"/>
    <col min="10455" max="10455" width="21.42578125" style="58" customWidth="1"/>
    <col min="10456" max="10456" width="17.5703125" style="58" customWidth="1"/>
    <col min="10457" max="10457" width="16.28515625" style="58" customWidth="1"/>
    <col min="10458" max="10458" width="13.7109375" style="58" customWidth="1"/>
    <col min="10459" max="10459" width="8.5703125" style="58" customWidth="1"/>
    <col min="10460" max="10460" width="15" style="58" customWidth="1"/>
    <col min="10461" max="10461" width="17.5703125" style="58" customWidth="1"/>
    <col min="10462" max="10462" width="26.5703125" style="58" customWidth="1"/>
    <col min="10463" max="10463" width="25.28515625" style="58" customWidth="1"/>
    <col min="10464" max="10465" width="17.5703125" style="58" customWidth="1"/>
    <col min="10466" max="10466" width="12.42578125" style="58" customWidth="1"/>
    <col min="10467" max="10467" width="17.5703125" style="58" customWidth="1"/>
    <col min="10468" max="10468" width="12.42578125" style="58" customWidth="1"/>
    <col min="10469" max="10469" width="15" style="58" customWidth="1"/>
    <col min="10470" max="10470" width="16.28515625" style="58" customWidth="1"/>
    <col min="10471" max="10472" width="17.5703125" style="58" customWidth="1"/>
    <col min="10473" max="10473" width="27.85546875" style="58" customWidth="1"/>
    <col min="10474" max="10474" width="13.7109375" style="58" customWidth="1"/>
    <col min="10475" max="10476" width="17.5703125" style="58" customWidth="1"/>
    <col min="10477" max="10477" width="15" style="58" customWidth="1"/>
    <col min="10478" max="10479" width="12.42578125" style="58" customWidth="1"/>
    <col min="10480" max="10481" width="17.5703125" style="58" customWidth="1"/>
    <col min="10482" max="10482" width="22.7109375" style="58" customWidth="1"/>
    <col min="10483" max="10483" width="17.5703125" style="58" customWidth="1"/>
    <col min="10484" max="10484" width="15" style="58" customWidth="1"/>
    <col min="10485" max="10485" width="17.5703125" style="58" customWidth="1"/>
    <col min="10486" max="10486" width="12.42578125" style="58" customWidth="1"/>
    <col min="10487" max="10487" width="34.28515625" style="58" customWidth="1"/>
    <col min="10488" max="10488" width="26.5703125" style="58" customWidth="1"/>
    <col min="10489" max="10490" width="18.85546875" style="58" customWidth="1"/>
    <col min="10491" max="10491" width="12.42578125" style="58" customWidth="1"/>
    <col min="10492" max="10492" width="20.140625" style="58" customWidth="1"/>
    <col min="10493" max="10493" width="16.28515625" style="58" customWidth="1"/>
    <col min="10494" max="10494" width="17.5703125" style="58" customWidth="1"/>
    <col min="10495" max="10676" width="12.42578125" style="58" customWidth="1"/>
    <col min="10677" max="10677" width="20.140625" style="58" customWidth="1"/>
    <col min="10678" max="10678" width="26.5703125" style="58" customWidth="1"/>
    <col min="10679" max="10679" width="29.140625" style="58" customWidth="1"/>
    <col min="10680" max="10681" width="13.7109375" style="58" customWidth="1"/>
    <col min="10682" max="10682" width="17.5703125" style="58" customWidth="1"/>
    <col min="10683" max="10683" width="12.42578125" style="58" customWidth="1"/>
    <col min="10684" max="10684" width="20.140625" style="58" customWidth="1"/>
    <col min="10685" max="10685" width="15" style="58" customWidth="1"/>
    <col min="10686" max="10686" width="12.42578125" style="58" customWidth="1"/>
    <col min="10687" max="10687" width="17.5703125" style="58" customWidth="1"/>
    <col min="10688" max="10688" width="15" style="58" customWidth="1"/>
    <col min="10689" max="10689" width="16.28515625" style="58" customWidth="1"/>
    <col min="10690" max="10690" width="24" style="58" customWidth="1"/>
    <col min="10691" max="10691" width="22.7109375" style="58" customWidth="1"/>
    <col min="10692" max="10692" width="30.42578125" style="58" customWidth="1"/>
    <col min="10693" max="10693" width="11.140625" style="58" customWidth="1"/>
    <col min="10694" max="10694" width="20.140625" style="58" customWidth="1"/>
    <col min="10695" max="10695" width="27.85546875" style="58" customWidth="1"/>
    <col min="10696" max="10696" width="17.5703125" style="58" customWidth="1"/>
    <col min="10697" max="10698" width="8.5703125" style="58" customWidth="1"/>
    <col min="10699" max="10699" width="16.28515625" style="58" customWidth="1"/>
    <col min="10700" max="10700" width="25.28515625" style="58" customWidth="1"/>
    <col min="10701" max="10701" width="24" style="58" customWidth="1"/>
    <col min="10702" max="10702" width="12.42578125" style="58" customWidth="1"/>
    <col min="10703" max="10703" width="15" style="58" customWidth="1"/>
    <col min="10704" max="10704" width="12.42578125" style="58" customWidth="1"/>
    <col min="10705" max="10705" width="6" style="58" customWidth="1"/>
    <col min="10706" max="10706" width="22.7109375" style="58" customWidth="1"/>
    <col min="10707" max="10707" width="31.7109375" style="58" customWidth="1"/>
    <col min="10708" max="10708" width="13.7109375" style="58" customWidth="1"/>
    <col min="10709" max="10709" width="16.28515625" style="58" customWidth="1"/>
    <col min="10710" max="10710" width="22.7109375" style="58" customWidth="1"/>
    <col min="10711" max="10711" width="21.42578125" style="58" customWidth="1"/>
    <col min="10712" max="10712" width="17.5703125" style="58" customWidth="1"/>
    <col min="10713" max="10713" width="16.28515625" style="58" customWidth="1"/>
    <col min="10714" max="10714" width="13.7109375" style="58" customWidth="1"/>
    <col min="10715" max="10715" width="8.5703125" style="58" customWidth="1"/>
    <col min="10716" max="10716" width="15" style="58" customWidth="1"/>
    <col min="10717" max="10717" width="17.5703125" style="58" customWidth="1"/>
    <col min="10718" max="10718" width="26.5703125" style="58" customWidth="1"/>
    <col min="10719" max="10719" width="25.28515625" style="58" customWidth="1"/>
    <col min="10720" max="10721" width="17.5703125" style="58" customWidth="1"/>
    <col min="10722" max="10722" width="12.42578125" style="58" customWidth="1"/>
    <col min="10723" max="10723" width="17.5703125" style="58" customWidth="1"/>
    <col min="10724" max="10724" width="12.42578125" style="58" customWidth="1"/>
    <col min="10725" max="10725" width="15" style="58" customWidth="1"/>
    <col min="10726" max="10726" width="16.28515625" style="58" customWidth="1"/>
    <col min="10727" max="10728" width="17.5703125" style="58" customWidth="1"/>
    <col min="10729" max="10729" width="27.85546875" style="58" customWidth="1"/>
    <col min="10730" max="10730" width="13.7109375" style="58" customWidth="1"/>
    <col min="10731" max="10732" width="17.5703125" style="58" customWidth="1"/>
    <col min="10733" max="10733" width="15" style="58" customWidth="1"/>
    <col min="10734" max="10735" width="12.42578125" style="58" customWidth="1"/>
    <col min="10736" max="10737" width="17.5703125" style="58" customWidth="1"/>
    <col min="10738" max="10738" width="22.7109375" style="58" customWidth="1"/>
    <col min="10739" max="10739" width="17.5703125" style="58" customWidth="1"/>
    <col min="10740" max="10740" width="15" style="58" customWidth="1"/>
    <col min="10741" max="10741" width="17.5703125" style="58" customWidth="1"/>
    <col min="10742" max="10742" width="12.42578125" style="58" customWidth="1"/>
    <col min="10743" max="10743" width="34.28515625" style="58" customWidth="1"/>
    <col min="10744" max="10744" width="26.5703125" style="58" customWidth="1"/>
    <col min="10745" max="10746" width="18.85546875" style="58" customWidth="1"/>
    <col min="10747" max="10747" width="12.42578125" style="58" customWidth="1"/>
    <col min="10748" max="10748" width="20.140625" style="58" customWidth="1"/>
    <col min="10749" max="10749" width="16.28515625" style="58" customWidth="1"/>
    <col min="10750" max="10750" width="17.5703125" style="58" customWidth="1"/>
    <col min="10751" max="10932" width="12.42578125" style="58" customWidth="1"/>
    <col min="10933" max="10933" width="20.140625" style="58" customWidth="1"/>
    <col min="10934" max="10934" width="26.5703125" style="58" customWidth="1"/>
    <col min="10935" max="10935" width="29.140625" style="58" customWidth="1"/>
    <col min="10936" max="10937" width="13.7109375" style="58" customWidth="1"/>
    <col min="10938" max="10938" width="17.5703125" style="58" customWidth="1"/>
    <col min="10939" max="10939" width="12.42578125" style="58" customWidth="1"/>
    <col min="10940" max="10940" width="20.140625" style="58" customWidth="1"/>
    <col min="10941" max="10941" width="15" style="58" customWidth="1"/>
    <col min="10942" max="10942" width="12.42578125" style="58" customWidth="1"/>
    <col min="10943" max="10943" width="17.5703125" style="58" customWidth="1"/>
    <col min="10944" max="10944" width="15" style="58" customWidth="1"/>
    <col min="10945" max="10945" width="16.28515625" style="58" customWidth="1"/>
    <col min="10946" max="10946" width="24" style="58" customWidth="1"/>
    <col min="10947" max="10947" width="22.7109375" style="58" customWidth="1"/>
    <col min="10948" max="10948" width="30.42578125" style="58" customWidth="1"/>
    <col min="10949" max="10949" width="11.140625" style="58" customWidth="1"/>
    <col min="10950" max="10950" width="20.140625" style="58" customWidth="1"/>
    <col min="10951" max="10951" width="27.85546875" style="58" customWidth="1"/>
    <col min="10952" max="10952" width="17.5703125" style="58" customWidth="1"/>
    <col min="10953" max="10954" width="8.5703125" style="58" customWidth="1"/>
    <col min="10955" max="10955" width="16.28515625" style="58" customWidth="1"/>
    <col min="10956" max="10956" width="25.28515625" style="58" customWidth="1"/>
    <col min="10957" max="10957" width="24" style="58" customWidth="1"/>
    <col min="10958" max="10958" width="12.42578125" style="58" customWidth="1"/>
    <col min="10959" max="10959" width="15" style="58" customWidth="1"/>
    <col min="10960" max="10960" width="12.42578125" style="58" customWidth="1"/>
    <col min="10961" max="10961" width="6" style="58" customWidth="1"/>
    <col min="10962" max="10962" width="22.7109375" style="58" customWidth="1"/>
    <col min="10963" max="10963" width="31.7109375" style="58" customWidth="1"/>
    <col min="10964" max="10964" width="13.7109375" style="58" customWidth="1"/>
    <col min="10965" max="10965" width="16.28515625" style="58" customWidth="1"/>
    <col min="10966" max="10966" width="22.7109375" style="58" customWidth="1"/>
    <col min="10967" max="10967" width="21.42578125" style="58" customWidth="1"/>
    <col min="10968" max="10968" width="17.5703125" style="58" customWidth="1"/>
    <col min="10969" max="10969" width="16.28515625" style="58" customWidth="1"/>
    <col min="10970" max="10970" width="13.7109375" style="58" customWidth="1"/>
    <col min="10971" max="10971" width="8.5703125" style="58" customWidth="1"/>
    <col min="10972" max="10972" width="15" style="58" customWidth="1"/>
    <col min="10973" max="10973" width="17.5703125" style="58" customWidth="1"/>
    <col min="10974" max="10974" width="26.5703125" style="58" customWidth="1"/>
    <col min="10975" max="10975" width="25.28515625" style="58" customWidth="1"/>
    <col min="10976" max="10977" width="17.5703125" style="58" customWidth="1"/>
    <col min="10978" max="10978" width="12.42578125" style="58" customWidth="1"/>
    <col min="10979" max="10979" width="17.5703125" style="58" customWidth="1"/>
    <col min="10980" max="10980" width="12.42578125" style="58" customWidth="1"/>
    <col min="10981" max="10981" width="15" style="58" customWidth="1"/>
    <col min="10982" max="10982" width="16.28515625" style="58" customWidth="1"/>
    <col min="10983" max="10984" width="17.5703125" style="58" customWidth="1"/>
    <col min="10985" max="10985" width="27.85546875" style="58" customWidth="1"/>
    <col min="10986" max="10986" width="13.7109375" style="58" customWidth="1"/>
    <col min="10987" max="10988" width="17.5703125" style="58" customWidth="1"/>
    <col min="10989" max="10989" width="15" style="58" customWidth="1"/>
    <col min="10990" max="10991" width="12.42578125" style="58" customWidth="1"/>
    <col min="10992" max="10993" width="17.5703125" style="58" customWidth="1"/>
    <col min="10994" max="10994" width="22.7109375" style="58" customWidth="1"/>
    <col min="10995" max="10995" width="17.5703125" style="58" customWidth="1"/>
    <col min="10996" max="10996" width="15" style="58" customWidth="1"/>
    <col min="10997" max="10997" width="17.5703125" style="58" customWidth="1"/>
    <col min="10998" max="10998" width="12.42578125" style="58" customWidth="1"/>
    <col min="10999" max="10999" width="34.28515625" style="58" customWidth="1"/>
    <col min="11000" max="11000" width="26.5703125" style="58" customWidth="1"/>
    <col min="11001" max="11002" width="18.85546875" style="58" customWidth="1"/>
    <col min="11003" max="11003" width="12.42578125" style="58" customWidth="1"/>
    <col min="11004" max="11004" width="20.140625" style="58" customWidth="1"/>
    <col min="11005" max="11005" width="16.28515625" style="58" customWidth="1"/>
    <col min="11006" max="11006" width="17.5703125" style="58" customWidth="1"/>
    <col min="11007" max="11188" width="12.42578125" style="58" customWidth="1"/>
    <col min="11189" max="11189" width="20.140625" style="58" customWidth="1"/>
    <col min="11190" max="11190" width="26.5703125" style="58" customWidth="1"/>
    <col min="11191" max="11191" width="29.140625" style="58" customWidth="1"/>
    <col min="11192" max="11193" width="13.7109375" style="58" customWidth="1"/>
    <col min="11194" max="11194" width="17.5703125" style="58" customWidth="1"/>
    <col min="11195" max="11195" width="12.42578125" style="58" customWidth="1"/>
    <col min="11196" max="11196" width="20.140625" style="58" customWidth="1"/>
    <col min="11197" max="11197" width="15" style="58" customWidth="1"/>
    <col min="11198" max="11198" width="12.42578125" style="58" customWidth="1"/>
    <col min="11199" max="11199" width="17.5703125" style="58" customWidth="1"/>
    <col min="11200" max="11200" width="15" style="58" customWidth="1"/>
    <col min="11201" max="11201" width="16.28515625" style="58" customWidth="1"/>
    <col min="11202" max="11202" width="24" style="58" customWidth="1"/>
    <col min="11203" max="11203" width="22.7109375" style="58" customWidth="1"/>
    <col min="11204" max="11204" width="30.42578125" style="58" customWidth="1"/>
    <col min="11205" max="11205" width="11.140625" style="58" customWidth="1"/>
    <col min="11206" max="11206" width="20.140625" style="58" customWidth="1"/>
    <col min="11207" max="11207" width="27.85546875" style="58" customWidth="1"/>
    <col min="11208" max="11208" width="17.5703125" style="58" customWidth="1"/>
    <col min="11209" max="11210" width="8.5703125" style="58" customWidth="1"/>
    <col min="11211" max="11211" width="16.28515625" style="58" customWidth="1"/>
    <col min="11212" max="11212" width="25.28515625" style="58" customWidth="1"/>
    <col min="11213" max="11213" width="24" style="58" customWidth="1"/>
    <col min="11214" max="11214" width="12.42578125" style="58" customWidth="1"/>
    <col min="11215" max="11215" width="15" style="58" customWidth="1"/>
    <col min="11216" max="11216" width="12.42578125" style="58" customWidth="1"/>
    <col min="11217" max="11217" width="6" style="58" customWidth="1"/>
    <col min="11218" max="11218" width="22.7109375" style="58" customWidth="1"/>
    <col min="11219" max="11219" width="31.7109375" style="58" customWidth="1"/>
    <col min="11220" max="11220" width="13.7109375" style="58" customWidth="1"/>
    <col min="11221" max="11221" width="16.28515625" style="58" customWidth="1"/>
    <col min="11222" max="11222" width="22.7109375" style="58" customWidth="1"/>
    <col min="11223" max="11223" width="21.42578125" style="58" customWidth="1"/>
    <col min="11224" max="11224" width="17.5703125" style="58" customWidth="1"/>
    <col min="11225" max="11225" width="16.28515625" style="58" customWidth="1"/>
    <col min="11226" max="11226" width="13.7109375" style="58" customWidth="1"/>
    <col min="11227" max="11227" width="8.5703125" style="58" customWidth="1"/>
    <col min="11228" max="11228" width="15" style="58" customWidth="1"/>
    <col min="11229" max="11229" width="17.5703125" style="58" customWidth="1"/>
    <col min="11230" max="11230" width="26.5703125" style="58" customWidth="1"/>
    <col min="11231" max="11231" width="25.28515625" style="58" customWidth="1"/>
    <col min="11232" max="11233" width="17.5703125" style="58" customWidth="1"/>
    <col min="11234" max="11234" width="12.42578125" style="58" customWidth="1"/>
    <col min="11235" max="11235" width="17.5703125" style="58" customWidth="1"/>
    <col min="11236" max="11236" width="12.42578125" style="58" customWidth="1"/>
    <col min="11237" max="11237" width="15" style="58" customWidth="1"/>
    <col min="11238" max="11238" width="16.28515625" style="58" customWidth="1"/>
    <col min="11239" max="11240" width="17.5703125" style="58" customWidth="1"/>
    <col min="11241" max="11241" width="27.85546875" style="58" customWidth="1"/>
    <col min="11242" max="11242" width="13.7109375" style="58" customWidth="1"/>
    <col min="11243" max="11244" width="17.5703125" style="58" customWidth="1"/>
    <col min="11245" max="11245" width="15" style="58" customWidth="1"/>
    <col min="11246" max="11247" width="12.42578125" style="58" customWidth="1"/>
    <col min="11248" max="11249" width="17.5703125" style="58" customWidth="1"/>
    <col min="11250" max="11250" width="22.7109375" style="58" customWidth="1"/>
    <col min="11251" max="11251" width="17.5703125" style="58" customWidth="1"/>
    <col min="11252" max="11252" width="15" style="58" customWidth="1"/>
    <col min="11253" max="11253" width="17.5703125" style="58" customWidth="1"/>
    <col min="11254" max="11254" width="12.42578125" style="58" customWidth="1"/>
    <col min="11255" max="11255" width="34.28515625" style="58" customWidth="1"/>
    <col min="11256" max="11256" width="26.5703125" style="58" customWidth="1"/>
    <col min="11257" max="11258" width="18.85546875" style="58" customWidth="1"/>
    <col min="11259" max="11259" width="12.42578125" style="58" customWidth="1"/>
    <col min="11260" max="11260" width="20.140625" style="58" customWidth="1"/>
    <col min="11261" max="11261" width="16.28515625" style="58" customWidth="1"/>
    <col min="11262" max="11262" width="17.5703125" style="58" customWidth="1"/>
    <col min="11263" max="11444" width="12.42578125" style="58" customWidth="1"/>
    <col min="11445" max="11445" width="20.140625" style="58" customWidth="1"/>
    <col min="11446" max="11446" width="26.5703125" style="58" customWidth="1"/>
    <col min="11447" max="11447" width="29.140625" style="58" customWidth="1"/>
    <col min="11448" max="11449" width="13.7109375" style="58" customWidth="1"/>
    <col min="11450" max="11450" width="17.5703125" style="58" customWidth="1"/>
    <col min="11451" max="11451" width="12.42578125" style="58" customWidth="1"/>
    <col min="11452" max="11452" width="20.140625" style="58" customWidth="1"/>
    <col min="11453" max="11453" width="15" style="58" customWidth="1"/>
    <col min="11454" max="11454" width="12.42578125" style="58" customWidth="1"/>
    <col min="11455" max="11455" width="17.5703125" style="58" customWidth="1"/>
    <col min="11456" max="11456" width="15" style="58" customWidth="1"/>
    <col min="11457" max="11457" width="16.28515625" style="58" customWidth="1"/>
    <col min="11458" max="11458" width="24" style="58" customWidth="1"/>
    <col min="11459" max="11459" width="22.7109375" style="58" customWidth="1"/>
    <col min="11460" max="11460" width="30.42578125" style="58" customWidth="1"/>
    <col min="11461" max="11461" width="11.140625" style="58" customWidth="1"/>
    <col min="11462" max="11462" width="20.140625" style="58" customWidth="1"/>
    <col min="11463" max="11463" width="27.85546875" style="58" customWidth="1"/>
    <col min="11464" max="11464" width="17.5703125" style="58" customWidth="1"/>
    <col min="11465" max="11466" width="8.5703125" style="58" customWidth="1"/>
    <col min="11467" max="11467" width="16.28515625" style="58" customWidth="1"/>
    <col min="11468" max="11468" width="25.28515625" style="58" customWidth="1"/>
    <col min="11469" max="11469" width="24" style="58" customWidth="1"/>
    <col min="11470" max="11470" width="12.42578125" style="58" customWidth="1"/>
    <col min="11471" max="11471" width="15" style="58" customWidth="1"/>
    <col min="11472" max="11472" width="12.42578125" style="58" customWidth="1"/>
    <col min="11473" max="11473" width="6" style="58" customWidth="1"/>
    <col min="11474" max="11474" width="22.7109375" style="58" customWidth="1"/>
    <col min="11475" max="11475" width="31.7109375" style="58" customWidth="1"/>
    <col min="11476" max="11476" width="13.7109375" style="58" customWidth="1"/>
    <col min="11477" max="11477" width="16.28515625" style="58" customWidth="1"/>
    <col min="11478" max="11478" width="22.7109375" style="58" customWidth="1"/>
    <col min="11479" max="11479" width="21.42578125" style="58" customWidth="1"/>
    <col min="11480" max="11480" width="17.5703125" style="58" customWidth="1"/>
    <col min="11481" max="11481" width="16.28515625" style="58" customWidth="1"/>
    <col min="11482" max="11482" width="13.7109375" style="58" customWidth="1"/>
    <col min="11483" max="11483" width="8.5703125" style="58" customWidth="1"/>
    <col min="11484" max="11484" width="15" style="58" customWidth="1"/>
    <col min="11485" max="11485" width="17.5703125" style="58" customWidth="1"/>
    <col min="11486" max="11486" width="26.5703125" style="58" customWidth="1"/>
    <col min="11487" max="11487" width="25.28515625" style="58" customWidth="1"/>
    <col min="11488" max="11489" width="17.5703125" style="58" customWidth="1"/>
    <col min="11490" max="11490" width="12.42578125" style="58" customWidth="1"/>
    <col min="11491" max="11491" width="17.5703125" style="58" customWidth="1"/>
    <col min="11492" max="11492" width="12.42578125" style="58" customWidth="1"/>
    <col min="11493" max="11493" width="15" style="58" customWidth="1"/>
    <col min="11494" max="11494" width="16.28515625" style="58" customWidth="1"/>
    <col min="11495" max="11496" width="17.5703125" style="58" customWidth="1"/>
    <col min="11497" max="11497" width="27.85546875" style="58" customWidth="1"/>
    <col min="11498" max="11498" width="13.7109375" style="58" customWidth="1"/>
    <col min="11499" max="11500" width="17.5703125" style="58" customWidth="1"/>
    <col min="11501" max="11501" width="15" style="58" customWidth="1"/>
    <col min="11502" max="11503" width="12.42578125" style="58" customWidth="1"/>
    <col min="11504" max="11505" width="17.5703125" style="58" customWidth="1"/>
    <col min="11506" max="11506" width="22.7109375" style="58" customWidth="1"/>
    <col min="11507" max="11507" width="17.5703125" style="58" customWidth="1"/>
    <col min="11508" max="11508" width="15" style="58" customWidth="1"/>
    <col min="11509" max="11509" width="17.5703125" style="58" customWidth="1"/>
    <col min="11510" max="11510" width="12.42578125" style="58" customWidth="1"/>
    <col min="11511" max="11511" width="34.28515625" style="58" customWidth="1"/>
    <col min="11512" max="11512" width="26.5703125" style="58" customWidth="1"/>
    <col min="11513" max="11514" width="18.85546875" style="58" customWidth="1"/>
    <col min="11515" max="11515" width="12.42578125" style="58" customWidth="1"/>
    <col min="11516" max="11516" width="20.140625" style="58" customWidth="1"/>
    <col min="11517" max="11517" width="16.28515625" style="58" customWidth="1"/>
    <col min="11518" max="11518" width="17.5703125" style="58" customWidth="1"/>
    <col min="11519" max="11700" width="12.42578125" style="58" customWidth="1"/>
    <col min="11701" max="11701" width="20.140625" style="58" customWidth="1"/>
    <col min="11702" max="11702" width="26.5703125" style="58" customWidth="1"/>
    <col min="11703" max="11703" width="29.140625" style="58" customWidth="1"/>
    <col min="11704" max="11705" width="13.7109375" style="58" customWidth="1"/>
    <col min="11706" max="11706" width="17.5703125" style="58" customWidth="1"/>
    <col min="11707" max="11707" width="12.42578125" style="58" customWidth="1"/>
    <col min="11708" max="11708" width="20.140625" style="58" customWidth="1"/>
    <col min="11709" max="11709" width="15" style="58" customWidth="1"/>
    <col min="11710" max="11710" width="12.42578125" style="58" customWidth="1"/>
    <col min="11711" max="11711" width="17.5703125" style="58" customWidth="1"/>
    <col min="11712" max="11712" width="15" style="58" customWidth="1"/>
    <col min="11713" max="11713" width="16.28515625" style="58" customWidth="1"/>
    <col min="11714" max="11714" width="24" style="58" customWidth="1"/>
    <col min="11715" max="11715" width="22.7109375" style="58" customWidth="1"/>
    <col min="11716" max="11716" width="30.42578125" style="58" customWidth="1"/>
    <col min="11717" max="11717" width="11.140625" style="58" customWidth="1"/>
    <col min="11718" max="11718" width="20.140625" style="58" customWidth="1"/>
    <col min="11719" max="11719" width="27.85546875" style="58" customWidth="1"/>
    <col min="11720" max="11720" width="17.5703125" style="58" customWidth="1"/>
    <col min="11721" max="11722" width="8.5703125" style="58" customWidth="1"/>
    <col min="11723" max="11723" width="16.28515625" style="58" customWidth="1"/>
    <col min="11724" max="11724" width="25.28515625" style="58" customWidth="1"/>
    <col min="11725" max="11725" width="24" style="58" customWidth="1"/>
    <col min="11726" max="11726" width="12.42578125" style="58" customWidth="1"/>
    <col min="11727" max="11727" width="15" style="58" customWidth="1"/>
    <col min="11728" max="11728" width="12.42578125" style="58" customWidth="1"/>
    <col min="11729" max="11729" width="6" style="58" customWidth="1"/>
    <col min="11730" max="11730" width="22.7109375" style="58" customWidth="1"/>
    <col min="11731" max="11731" width="31.7109375" style="58" customWidth="1"/>
    <col min="11732" max="11732" width="13.7109375" style="58" customWidth="1"/>
    <col min="11733" max="11733" width="16.28515625" style="58" customWidth="1"/>
    <col min="11734" max="11734" width="22.7109375" style="58" customWidth="1"/>
    <col min="11735" max="11735" width="21.42578125" style="58" customWidth="1"/>
    <col min="11736" max="11736" width="17.5703125" style="58" customWidth="1"/>
    <col min="11737" max="11737" width="16.28515625" style="58" customWidth="1"/>
    <col min="11738" max="11738" width="13.7109375" style="58" customWidth="1"/>
    <col min="11739" max="11739" width="8.5703125" style="58" customWidth="1"/>
    <col min="11740" max="11740" width="15" style="58" customWidth="1"/>
    <col min="11741" max="11741" width="17.5703125" style="58" customWidth="1"/>
    <col min="11742" max="11742" width="26.5703125" style="58" customWidth="1"/>
    <col min="11743" max="11743" width="25.28515625" style="58" customWidth="1"/>
    <col min="11744" max="11745" width="17.5703125" style="58" customWidth="1"/>
    <col min="11746" max="11746" width="12.42578125" style="58" customWidth="1"/>
    <col min="11747" max="11747" width="17.5703125" style="58" customWidth="1"/>
    <col min="11748" max="11748" width="12.42578125" style="58" customWidth="1"/>
    <col min="11749" max="11749" width="15" style="58" customWidth="1"/>
    <col min="11750" max="11750" width="16.28515625" style="58" customWidth="1"/>
    <col min="11751" max="11752" width="17.5703125" style="58" customWidth="1"/>
    <col min="11753" max="11753" width="27.85546875" style="58" customWidth="1"/>
    <col min="11754" max="11754" width="13.7109375" style="58" customWidth="1"/>
    <col min="11755" max="11756" width="17.5703125" style="58" customWidth="1"/>
    <col min="11757" max="11757" width="15" style="58" customWidth="1"/>
    <col min="11758" max="11759" width="12.42578125" style="58" customWidth="1"/>
    <col min="11760" max="11761" width="17.5703125" style="58" customWidth="1"/>
    <col min="11762" max="11762" width="22.7109375" style="58" customWidth="1"/>
    <col min="11763" max="11763" width="17.5703125" style="58" customWidth="1"/>
    <col min="11764" max="11764" width="15" style="58" customWidth="1"/>
    <col min="11765" max="11765" width="17.5703125" style="58" customWidth="1"/>
    <col min="11766" max="11766" width="12.42578125" style="58" customWidth="1"/>
    <col min="11767" max="11767" width="34.28515625" style="58" customWidth="1"/>
    <col min="11768" max="11768" width="26.5703125" style="58" customWidth="1"/>
    <col min="11769" max="11770" width="18.85546875" style="58" customWidth="1"/>
    <col min="11771" max="11771" width="12.42578125" style="58" customWidth="1"/>
    <col min="11772" max="11772" width="20.140625" style="58" customWidth="1"/>
    <col min="11773" max="11773" width="16.28515625" style="58" customWidth="1"/>
    <col min="11774" max="11774" width="17.5703125" style="58" customWidth="1"/>
    <col min="11775" max="11956" width="12.42578125" style="58" customWidth="1"/>
    <col min="11957" max="11957" width="20.140625" style="58" customWidth="1"/>
    <col min="11958" max="11958" width="26.5703125" style="58" customWidth="1"/>
    <col min="11959" max="11959" width="29.140625" style="58" customWidth="1"/>
    <col min="11960" max="11961" width="13.7109375" style="58" customWidth="1"/>
    <col min="11962" max="11962" width="17.5703125" style="58" customWidth="1"/>
    <col min="11963" max="11963" width="12.42578125" style="58" customWidth="1"/>
    <col min="11964" max="11964" width="20.140625" style="58" customWidth="1"/>
    <col min="11965" max="11965" width="15" style="58" customWidth="1"/>
    <col min="11966" max="11966" width="12.42578125" style="58" customWidth="1"/>
    <col min="11967" max="11967" width="17.5703125" style="58" customWidth="1"/>
    <col min="11968" max="11968" width="15" style="58" customWidth="1"/>
    <col min="11969" max="11969" width="16.28515625" style="58" customWidth="1"/>
    <col min="11970" max="11970" width="24" style="58" customWidth="1"/>
    <col min="11971" max="11971" width="22.7109375" style="58" customWidth="1"/>
    <col min="11972" max="11972" width="30.42578125" style="58" customWidth="1"/>
    <col min="11973" max="11973" width="11.140625" style="58" customWidth="1"/>
    <col min="11974" max="11974" width="20.140625" style="58" customWidth="1"/>
    <col min="11975" max="11975" width="27.85546875" style="58" customWidth="1"/>
    <col min="11976" max="11976" width="17.5703125" style="58" customWidth="1"/>
    <col min="11977" max="11978" width="8.5703125" style="58" customWidth="1"/>
    <col min="11979" max="11979" width="16.28515625" style="58" customWidth="1"/>
    <col min="11980" max="11980" width="25.28515625" style="58" customWidth="1"/>
    <col min="11981" max="11981" width="24" style="58" customWidth="1"/>
    <col min="11982" max="11982" width="12.42578125" style="58" customWidth="1"/>
    <col min="11983" max="11983" width="15" style="58" customWidth="1"/>
    <col min="11984" max="11984" width="12.42578125" style="58" customWidth="1"/>
    <col min="11985" max="11985" width="6" style="58" customWidth="1"/>
    <col min="11986" max="11986" width="22.7109375" style="58" customWidth="1"/>
    <col min="11987" max="11987" width="31.7109375" style="58" customWidth="1"/>
    <col min="11988" max="11988" width="13.7109375" style="58" customWidth="1"/>
    <col min="11989" max="11989" width="16.28515625" style="58" customWidth="1"/>
    <col min="11990" max="11990" width="22.7109375" style="58" customWidth="1"/>
    <col min="11991" max="11991" width="21.42578125" style="58" customWidth="1"/>
    <col min="11992" max="11992" width="17.5703125" style="58" customWidth="1"/>
    <col min="11993" max="11993" width="16.28515625" style="58" customWidth="1"/>
    <col min="11994" max="11994" width="13.7109375" style="58" customWidth="1"/>
    <col min="11995" max="11995" width="8.5703125" style="58" customWidth="1"/>
    <col min="11996" max="11996" width="15" style="58" customWidth="1"/>
    <col min="11997" max="11997" width="17.5703125" style="58" customWidth="1"/>
    <col min="11998" max="11998" width="26.5703125" style="58" customWidth="1"/>
    <col min="11999" max="11999" width="25.28515625" style="58" customWidth="1"/>
    <col min="12000" max="12001" width="17.5703125" style="58" customWidth="1"/>
    <col min="12002" max="12002" width="12.42578125" style="58" customWidth="1"/>
    <col min="12003" max="12003" width="17.5703125" style="58" customWidth="1"/>
    <col min="12004" max="12004" width="12.42578125" style="58" customWidth="1"/>
    <col min="12005" max="12005" width="15" style="58" customWidth="1"/>
    <col min="12006" max="12006" width="16.28515625" style="58" customWidth="1"/>
    <col min="12007" max="12008" width="17.5703125" style="58" customWidth="1"/>
    <col min="12009" max="12009" width="27.85546875" style="58" customWidth="1"/>
    <col min="12010" max="12010" width="13.7109375" style="58" customWidth="1"/>
    <col min="12011" max="12012" width="17.5703125" style="58" customWidth="1"/>
    <col min="12013" max="12013" width="15" style="58" customWidth="1"/>
    <col min="12014" max="12015" width="12.42578125" style="58" customWidth="1"/>
    <col min="12016" max="12017" width="17.5703125" style="58" customWidth="1"/>
    <col min="12018" max="12018" width="22.7109375" style="58" customWidth="1"/>
    <col min="12019" max="12019" width="17.5703125" style="58" customWidth="1"/>
    <col min="12020" max="12020" width="15" style="58" customWidth="1"/>
    <col min="12021" max="12021" width="17.5703125" style="58" customWidth="1"/>
    <col min="12022" max="12022" width="12.42578125" style="58" customWidth="1"/>
    <col min="12023" max="12023" width="34.28515625" style="58" customWidth="1"/>
    <col min="12024" max="12024" width="26.5703125" style="58" customWidth="1"/>
    <col min="12025" max="12026" width="18.85546875" style="58" customWidth="1"/>
    <col min="12027" max="12027" width="12.42578125" style="58" customWidth="1"/>
    <col min="12028" max="12028" width="20.140625" style="58" customWidth="1"/>
    <col min="12029" max="12029" width="16.28515625" style="58" customWidth="1"/>
    <col min="12030" max="12030" width="17.5703125" style="58" customWidth="1"/>
    <col min="12031" max="12212" width="12.42578125" style="58" customWidth="1"/>
    <col min="12213" max="12213" width="20.140625" style="58" customWidth="1"/>
    <col min="12214" max="12214" width="26.5703125" style="58" customWidth="1"/>
    <col min="12215" max="12215" width="29.140625" style="58" customWidth="1"/>
    <col min="12216" max="12217" width="13.7109375" style="58" customWidth="1"/>
    <col min="12218" max="12218" width="17.5703125" style="58" customWidth="1"/>
    <col min="12219" max="12219" width="12.42578125" style="58" customWidth="1"/>
    <col min="12220" max="12220" width="20.140625" style="58" customWidth="1"/>
    <col min="12221" max="12221" width="15" style="58" customWidth="1"/>
    <col min="12222" max="12222" width="12.42578125" style="58" customWidth="1"/>
    <col min="12223" max="12223" width="17.5703125" style="58" customWidth="1"/>
    <col min="12224" max="12224" width="15" style="58" customWidth="1"/>
    <col min="12225" max="12225" width="16.28515625" style="58" customWidth="1"/>
    <col min="12226" max="12226" width="24" style="58" customWidth="1"/>
    <col min="12227" max="12227" width="22.7109375" style="58" customWidth="1"/>
    <col min="12228" max="12228" width="30.42578125" style="58" customWidth="1"/>
    <col min="12229" max="12229" width="11.140625" style="58" customWidth="1"/>
    <col min="12230" max="12230" width="20.140625" style="58" customWidth="1"/>
    <col min="12231" max="12231" width="27.85546875" style="58" customWidth="1"/>
    <col min="12232" max="12232" width="17.5703125" style="58" customWidth="1"/>
    <col min="12233" max="12234" width="8.5703125" style="58" customWidth="1"/>
    <col min="12235" max="12235" width="16.28515625" style="58" customWidth="1"/>
    <col min="12236" max="12236" width="25.28515625" style="58" customWidth="1"/>
    <col min="12237" max="12237" width="24" style="58" customWidth="1"/>
    <col min="12238" max="12238" width="12.42578125" style="58" customWidth="1"/>
    <col min="12239" max="12239" width="15" style="58" customWidth="1"/>
    <col min="12240" max="12240" width="12.42578125" style="58" customWidth="1"/>
    <col min="12241" max="12241" width="6" style="58" customWidth="1"/>
    <col min="12242" max="12242" width="22.7109375" style="58" customWidth="1"/>
    <col min="12243" max="12243" width="31.7109375" style="58" customWidth="1"/>
    <col min="12244" max="12244" width="13.7109375" style="58" customWidth="1"/>
    <col min="12245" max="12245" width="16.28515625" style="58" customWidth="1"/>
    <col min="12246" max="12246" width="22.7109375" style="58" customWidth="1"/>
    <col min="12247" max="12247" width="21.42578125" style="58" customWidth="1"/>
    <col min="12248" max="12248" width="17.5703125" style="58" customWidth="1"/>
    <col min="12249" max="12249" width="16.28515625" style="58" customWidth="1"/>
    <col min="12250" max="12250" width="13.7109375" style="58" customWidth="1"/>
    <col min="12251" max="12251" width="8.5703125" style="58" customWidth="1"/>
    <col min="12252" max="12252" width="15" style="58" customWidth="1"/>
    <col min="12253" max="12253" width="17.5703125" style="58" customWidth="1"/>
    <col min="12254" max="12254" width="26.5703125" style="58" customWidth="1"/>
    <col min="12255" max="12255" width="25.28515625" style="58" customWidth="1"/>
    <col min="12256" max="12257" width="17.5703125" style="58" customWidth="1"/>
    <col min="12258" max="12258" width="12.42578125" style="58" customWidth="1"/>
    <col min="12259" max="12259" width="17.5703125" style="58" customWidth="1"/>
    <col min="12260" max="12260" width="12.42578125" style="58" customWidth="1"/>
    <col min="12261" max="12261" width="15" style="58" customWidth="1"/>
    <col min="12262" max="12262" width="16.28515625" style="58" customWidth="1"/>
    <col min="12263" max="12264" width="17.5703125" style="58" customWidth="1"/>
    <col min="12265" max="12265" width="27.85546875" style="58" customWidth="1"/>
    <col min="12266" max="12266" width="13.7109375" style="58" customWidth="1"/>
    <col min="12267" max="12268" width="17.5703125" style="58" customWidth="1"/>
    <col min="12269" max="12269" width="15" style="58" customWidth="1"/>
    <col min="12270" max="12271" width="12.42578125" style="58" customWidth="1"/>
    <col min="12272" max="12273" width="17.5703125" style="58" customWidth="1"/>
    <col min="12274" max="12274" width="22.7109375" style="58" customWidth="1"/>
    <col min="12275" max="12275" width="17.5703125" style="58" customWidth="1"/>
    <col min="12276" max="12276" width="15" style="58" customWidth="1"/>
    <col min="12277" max="12277" width="17.5703125" style="58" customWidth="1"/>
    <col min="12278" max="12278" width="12.42578125" style="58" customWidth="1"/>
    <col min="12279" max="12279" width="34.28515625" style="58" customWidth="1"/>
    <col min="12280" max="12280" width="26.5703125" style="58" customWidth="1"/>
    <col min="12281" max="12282" width="18.85546875" style="58" customWidth="1"/>
    <col min="12283" max="12283" width="12.42578125" style="58" customWidth="1"/>
    <col min="12284" max="12284" width="20.140625" style="58" customWidth="1"/>
    <col min="12285" max="12285" width="16.28515625" style="58" customWidth="1"/>
    <col min="12286" max="12286" width="17.5703125" style="58" customWidth="1"/>
    <col min="12287" max="12468" width="12.42578125" style="58" customWidth="1"/>
    <col min="12469" max="12469" width="20.140625" style="58" customWidth="1"/>
    <col min="12470" max="12470" width="26.5703125" style="58" customWidth="1"/>
    <col min="12471" max="12471" width="29.140625" style="58" customWidth="1"/>
    <col min="12472" max="12473" width="13.7109375" style="58" customWidth="1"/>
    <col min="12474" max="12474" width="17.5703125" style="58" customWidth="1"/>
    <col min="12475" max="12475" width="12.42578125" style="58" customWidth="1"/>
    <col min="12476" max="12476" width="20.140625" style="58" customWidth="1"/>
    <col min="12477" max="12477" width="15" style="58" customWidth="1"/>
    <col min="12478" max="12478" width="12.42578125" style="58" customWidth="1"/>
    <col min="12479" max="12479" width="17.5703125" style="58" customWidth="1"/>
    <col min="12480" max="12480" width="15" style="58" customWidth="1"/>
    <col min="12481" max="12481" width="16.28515625" style="58" customWidth="1"/>
    <col min="12482" max="12482" width="24" style="58" customWidth="1"/>
    <col min="12483" max="12483" width="22.7109375" style="58" customWidth="1"/>
    <col min="12484" max="12484" width="30.42578125" style="58" customWidth="1"/>
    <col min="12485" max="12485" width="11.140625" style="58" customWidth="1"/>
    <col min="12486" max="12486" width="20.140625" style="58" customWidth="1"/>
    <col min="12487" max="12487" width="27.85546875" style="58" customWidth="1"/>
    <col min="12488" max="12488" width="17.5703125" style="58" customWidth="1"/>
    <col min="12489" max="12490" width="8.5703125" style="58" customWidth="1"/>
    <col min="12491" max="12491" width="16.28515625" style="58" customWidth="1"/>
    <col min="12492" max="12492" width="25.28515625" style="58" customWidth="1"/>
    <col min="12493" max="12493" width="24" style="58" customWidth="1"/>
    <col min="12494" max="12494" width="12.42578125" style="58" customWidth="1"/>
    <col min="12495" max="12495" width="15" style="58" customWidth="1"/>
    <col min="12496" max="12496" width="12.42578125" style="58" customWidth="1"/>
    <col min="12497" max="12497" width="6" style="58" customWidth="1"/>
    <col min="12498" max="12498" width="22.7109375" style="58" customWidth="1"/>
    <col min="12499" max="12499" width="31.7109375" style="58" customWidth="1"/>
    <col min="12500" max="12500" width="13.7109375" style="58" customWidth="1"/>
    <col min="12501" max="12501" width="16.28515625" style="58" customWidth="1"/>
    <col min="12502" max="12502" width="22.7109375" style="58" customWidth="1"/>
    <col min="12503" max="12503" width="21.42578125" style="58" customWidth="1"/>
    <col min="12504" max="12504" width="17.5703125" style="58" customWidth="1"/>
    <col min="12505" max="12505" width="16.28515625" style="58" customWidth="1"/>
    <col min="12506" max="12506" width="13.7109375" style="58" customWidth="1"/>
    <col min="12507" max="12507" width="8.5703125" style="58" customWidth="1"/>
    <col min="12508" max="12508" width="15" style="58" customWidth="1"/>
    <col min="12509" max="12509" width="17.5703125" style="58" customWidth="1"/>
    <col min="12510" max="12510" width="26.5703125" style="58" customWidth="1"/>
    <col min="12511" max="12511" width="25.28515625" style="58" customWidth="1"/>
    <col min="12512" max="12513" width="17.5703125" style="58" customWidth="1"/>
    <col min="12514" max="12514" width="12.42578125" style="58" customWidth="1"/>
    <col min="12515" max="12515" width="17.5703125" style="58" customWidth="1"/>
    <col min="12516" max="12516" width="12.42578125" style="58" customWidth="1"/>
    <col min="12517" max="12517" width="15" style="58" customWidth="1"/>
    <col min="12518" max="12518" width="16.28515625" style="58" customWidth="1"/>
    <col min="12519" max="12520" width="17.5703125" style="58" customWidth="1"/>
    <col min="12521" max="12521" width="27.85546875" style="58" customWidth="1"/>
    <col min="12522" max="12522" width="13.7109375" style="58" customWidth="1"/>
    <col min="12523" max="12524" width="17.5703125" style="58" customWidth="1"/>
    <col min="12525" max="12525" width="15" style="58" customWidth="1"/>
    <col min="12526" max="12527" width="12.42578125" style="58" customWidth="1"/>
    <col min="12528" max="12529" width="17.5703125" style="58" customWidth="1"/>
    <col min="12530" max="12530" width="22.7109375" style="58" customWidth="1"/>
    <col min="12531" max="12531" width="17.5703125" style="58" customWidth="1"/>
    <col min="12532" max="12532" width="15" style="58" customWidth="1"/>
    <col min="12533" max="12533" width="17.5703125" style="58" customWidth="1"/>
    <col min="12534" max="12534" width="12.42578125" style="58" customWidth="1"/>
    <col min="12535" max="12535" width="34.28515625" style="58" customWidth="1"/>
    <col min="12536" max="12536" width="26.5703125" style="58" customWidth="1"/>
    <col min="12537" max="12538" width="18.85546875" style="58" customWidth="1"/>
    <col min="12539" max="12539" width="12.42578125" style="58" customWidth="1"/>
    <col min="12540" max="12540" width="20.140625" style="58" customWidth="1"/>
    <col min="12541" max="12541" width="16.28515625" style="58" customWidth="1"/>
    <col min="12542" max="12542" width="17.5703125" style="58" customWidth="1"/>
    <col min="12543" max="12724" width="12.42578125" style="58" customWidth="1"/>
    <col min="12725" max="12725" width="20.140625" style="58" customWidth="1"/>
    <col min="12726" max="12726" width="26.5703125" style="58" customWidth="1"/>
    <col min="12727" max="12727" width="29.140625" style="58" customWidth="1"/>
    <col min="12728" max="12729" width="13.7109375" style="58" customWidth="1"/>
    <col min="12730" max="12730" width="17.5703125" style="58" customWidth="1"/>
    <col min="12731" max="12731" width="12.42578125" style="58" customWidth="1"/>
    <col min="12732" max="12732" width="20.140625" style="58" customWidth="1"/>
    <col min="12733" max="12733" width="15" style="58" customWidth="1"/>
    <col min="12734" max="12734" width="12.42578125" style="58" customWidth="1"/>
    <col min="12735" max="12735" width="17.5703125" style="58" customWidth="1"/>
    <col min="12736" max="12736" width="15" style="58" customWidth="1"/>
    <col min="12737" max="12737" width="16.28515625" style="58" customWidth="1"/>
    <col min="12738" max="12738" width="24" style="58" customWidth="1"/>
    <col min="12739" max="12739" width="22.7109375" style="58" customWidth="1"/>
    <col min="12740" max="12740" width="30.42578125" style="58" customWidth="1"/>
    <col min="12741" max="12741" width="11.140625" style="58" customWidth="1"/>
    <col min="12742" max="12742" width="20.140625" style="58" customWidth="1"/>
    <col min="12743" max="12743" width="27.85546875" style="58" customWidth="1"/>
    <col min="12744" max="12744" width="17.5703125" style="58" customWidth="1"/>
    <col min="12745" max="12746" width="8.5703125" style="58" customWidth="1"/>
    <col min="12747" max="12747" width="16.28515625" style="58" customWidth="1"/>
    <col min="12748" max="12748" width="25.28515625" style="58" customWidth="1"/>
    <col min="12749" max="12749" width="24" style="58" customWidth="1"/>
    <col min="12750" max="12750" width="12.42578125" style="58" customWidth="1"/>
    <col min="12751" max="12751" width="15" style="58" customWidth="1"/>
    <col min="12752" max="12752" width="12.42578125" style="58" customWidth="1"/>
    <col min="12753" max="12753" width="6" style="58" customWidth="1"/>
    <col min="12754" max="12754" width="22.7109375" style="58" customWidth="1"/>
    <col min="12755" max="12755" width="31.7109375" style="58" customWidth="1"/>
    <col min="12756" max="12756" width="13.7109375" style="58" customWidth="1"/>
    <col min="12757" max="12757" width="16.28515625" style="58" customWidth="1"/>
    <col min="12758" max="12758" width="22.7109375" style="58" customWidth="1"/>
    <col min="12759" max="12759" width="21.42578125" style="58" customWidth="1"/>
    <col min="12760" max="12760" width="17.5703125" style="58" customWidth="1"/>
    <col min="12761" max="12761" width="16.28515625" style="58" customWidth="1"/>
    <col min="12762" max="12762" width="13.7109375" style="58" customWidth="1"/>
    <col min="12763" max="12763" width="8.5703125" style="58" customWidth="1"/>
    <col min="12764" max="12764" width="15" style="58" customWidth="1"/>
    <col min="12765" max="12765" width="17.5703125" style="58" customWidth="1"/>
    <col min="12766" max="12766" width="26.5703125" style="58" customWidth="1"/>
    <col min="12767" max="12767" width="25.28515625" style="58" customWidth="1"/>
    <col min="12768" max="12769" width="17.5703125" style="58" customWidth="1"/>
    <col min="12770" max="12770" width="12.42578125" style="58" customWidth="1"/>
    <col min="12771" max="12771" width="17.5703125" style="58" customWidth="1"/>
    <col min="12772" max="12772" width="12.42578125" style="58" customWidth="1"/>
    <col min="12773" max="12773" width="15" style="58" customWidth="1"/>
    <col min="12774" max="12774" width="16.28515625" style="58" customWidth="1"/>
    <col min="12775" max="12776" width="17.5703125" style="58" customWidth="1"/>
    <col min="12777" max="12777" width="27.85546875" style="58" customWidth="1"/>
    <col min="12778" max="12778" width="13.7109375" style="58" customWidth="1"/>
    <col min="12779" max="12780" width="17.5703125" style="58" customWidth="1"/>
    <col min="12781" max="12781" width="15" style="58" customWidth="1"/>
    <col min="12782" max="12783" width="12.42578125" style="58" customWidth="1"/>
    <col min="12784" max="12785" width="17.5703125" style="58" customWidth="1"/>
    <col min="12786" max="12786" width="22.7109375" style="58" customWidth="1"/>
    <col min="12787" max="12787" width="17.5703125" style="58" customWidth="1"/>
    <col min="12788" max="12788" width="15" style="58" customWidth="1"/>
    <col min="12789" max="12789" width="17.5703125" style="58" customWidth="1"/>
    <col min="12790" max="12790" width="12.42578125" style="58" customWidth="1"/>
    <col min="12791" max="12791" width="34.28515625" style="58" customWidth="1"/>
    <col min="12792" max="12792" width="26.5703125" style="58" customWidth="1"/>
    <col min="12793" max="12794" width="18.85546875" style="58" customWidth="1"/>
    <col min="12795" max="12795" width="12.42578125" style="58" customWidth="1"/>
    <col min="12796" max="12796" width="20.140625" style="58" customWidth="1"/>
    <col min="12797" max="12797" width="16.28515625" style="58" customWidth="1"/>
    <col min="12798" max="12798" width="17.5703125" style="58" customWidth="1"/>
    <col min="12799" max="12980" width="12.42578125" style="58" customWidth="1"/>
    <col min="12981" max="12981" width="20.140625" style="58" customWidth="1"/>
    <col min="12982" max="12982" width="26.5703125" style="58" customWidth="1"/>
    <col min="12983" max="12983" width="29.140625" style="58" customWidth="1"/>
    <col min="12984" max="12985" width="13.7109375" style="58" customWidth="1"/>
    <col min="12986" max="12986" width="17.5703125" style="58" customWidth="1"/>
    <col min="12987" max="12987" width="12.42578125" style="58" customWidth="1"/>
    <col min="12988" max="12988" width="20.140625" style="58" customWidth="1"/>
    <col min="12989" max="12989" width="15" style="58" customWidth="1"/>
    <col min="12990" max="12990" width="12.42578125" style="58" customWidth="1"/>
    <col min="12991" max="12991" width="17.5703125" style="58" customWidth="1"/>
    <col min="12992" max="12992" width="15" style="58" customWidth="1"/>
    <col min="12993" max="12993" width="16.28515625" style="58" customWidth="1"/>
    <col min="12994" max="12994" width="24" style="58" customWidth="1"/>
    <col min="12995" max="12995" width="22.7109375" style="58" customWidth="1"/>
    <col min="12996" max="12996" width="30.42578125" style="58" customWidth="1"/>
    <col min="12997" max="12997" width="11.140625" style="58" customWidth="1"/>
    <col min="12998" max="12998" width="20.140625" style="58" customWidth="1"/>
    <col min="12999" max="12999" width="27.85546875" style="58" customWidth="1"/>
    <col min="13000" max="13000" width="17.5703125" style="58" customWidth="1"/>
    <col min="13001" max="13002" width="8.5703125" style="58" customWidth="1"/>
    <col min="13003" max="13003" width="16.28515625" style="58" customWidth="1"/>
    <col min="13004" max="13004" width="25.28515625" style="58" customWidth="1"/>
    <col min="13005" max="13005" width="24" style="58" customWidth="1"/>
    <col min="13006" max="13006" width="12.42578125" style="58" customWidth="1"/>
    <col min="13007" max="13007" width="15" style="58" customWidth="1"/>
    <col min="13008" max="13008" width="12.42578125" style="58" customWidth="1"/>
    <col min="13009" max="13009" width="6" style="58" customWidth="1"/>
    <col min="13010" max="13010" width="22.7109375" style="58" customWidth="1"/>
    <col min="13011" max="13011" width="31.7109375" style="58" customWidth="1"/>
    <col min="13012" max="13012" width="13.7109375" style="58" customWidth="1"/>
    <col min="13013" max="13013" width="16.28515625" style="58" customWidth="1"/>
    <col min="13014" max="13014" width="22.7109375" style="58" customWidth="1"/>
    <col min="13015" max="13015" width="21.42578125" style="58" customWidth="1"/>
    <col min="13016" max="13016" width="17.5703125" style="58" customWidth="1"/>
    <col min="13017" max="13017" width="16.28515625" style="58" customWidth="1"/>
    <col min="13018" max="13018" width="13.7109375" style="58" customWidth="1"/>
    <col min="13019" max="13019" width="8.5703125" style="58" customWidth="1"/>
    <col min="13020" max="13020" width="15" style="58" customWidth="1"/>
    <col min="13021" max="13021" width="17.5703125" style="58" customWidth="1"/>
    <col min="13022" max="13022" width="26.5703125" style="58" customWidth="1"/>
    <col min="13023" max="13023" width="25.28515625" style="58" customWidth="1"/>
    <col min="13024" max="13025" width="17.5703125" style="58" customWidth="1"/>
    <col min="13026" max="13026" width="12.42578125" style="58" customWidth="1"/>
    <col min="13027" max="13027" width="17.5703125" style="58" customWidth="1"/>
    <col min="13028" max="13028" width="12.42578125" style="58" customWidth="1"/>
    <col min="13029" max="13029" width="15" style="58" customWidth="1"/>
    <col min="13030" max="13030" width="16.28515625" style="58" customWidth="1"/>
    <col min="13031" max="13032" width="17.5703125" style="58" customWidth="1"/>
    <col min="13033" max="13033" width="27.85546875" style="58" customWidth="1"/>
    <col min="13034" max="13034" width="13.7109375" style="58" customWidth="1"/>
    <col min="13035" max="13036" width="17.5703125" style="58" customWidth="1"/>
    <col min="13037" max="13037" width="15" style="58" customWidth="1"/>
    <col min="13038" max="13039" width="12.42578125" style="58" customWidth="1"/>
    <col min="13040" max="13041" width="17.5703125" style="58" customWidth="1"/>
    <col min="13042" max="13042" width="22.7109375" style="58" customWidth="1"/>
    <col min="13043" max="13043" width="17.5703125" style="58" customWidth="1"/>
    <col min="13044" max="13044" width="15" style="58" customWidth="1"/>
    <col min="13045" max="13045" width="17.5703125" style="58" customWidth="1"/>
    <col min="13046" max="13046" width="12.42578125" style="58" customWidth="1"/>
    <col min="13047" max="13047" width="34.28515625" style="58" customWidth="1"/>
    <col min="13048" max="13048" width="26.5703125" style="58" customWidth="1"/>
    <col min="13049" max="13050" width="18.85546875" style="58" customWidth="1"/>
    <col min="13051" max="13051" width="12.42578125" style="58" customWidth="1"/>
    <col min="13052" max="13052" width="20.140625" style="58" customWidth="1"/>
    <col min="13053" max="13053" width="16.28515625" style="58" customWidth="1"/>
    <col min="13054" max="13054" width="17.5703125" style="58" customWidth="1"/>
    <col min="13055" max="13236" width="12.42578125" style="58" customWidth="1"/>
    <col min="13237" max="13237" width="20.140625" style="58" customWidth="1"/>
    <col min="13238" max="13238" width="26.5703125" style="58" customWidth="1"/>
    <col min="13239" max="13239" width="29.140625" style="58" customWidth="1"/>
    <col min="13240" max="13241" width="13.7109375" style="58" customWidth="1"/>
    <col min="13242" max="13242" width="17.5703125" style="58" customWidth="1"/>
    <col min="13243" max="13243" width="12.42578125" style="58" customWidth="1"/>
    <col min="13244" max="13244" width="20.140625" style="58" customWidth="1"/>
    <col min="13245" max="13245" width="15" style="58" customWidth="1"/>
    <col min="13246" max="13246" width="12.42578125" style="58" customWidth="1"/>
    <col min="13247" max="13247" width="17.5703125" style="58" customWidth="1"/>
    <col min="13248" max="13248" width="15" style="58" customWidth="1"/>
    <col min="13249" max="13249" width="16.28515625" style="58" customWidth="1"/>
    <col min="13250" max="13250" width="24" style="58" customWidth="1"/>
    <col min="13251" max="13251" width="22.7109375" style="58" customWidth="1"/>
    <col min="13252" max="13252" width="30.42578125" style="58" customWidth="1"/>
    <col min="13253" max="13253" width="11.140625" style="58" customWidth="1"/>
    <col min="13254" max="13254" width="20.140625" style="58" customWidth="1"/>
    <col min="13255" max="13255" width="27.85546875" style="58" customWidth="1"/>
    <col min="13256" max="13256" width="17.5703125" style="58" customWidth="1"/>
    <col min="13257" max="13258" width="8.5703125" style="58" customWidth="1"/>
    <col min="13259" max="13259" width="16.28515625" style="58" customWidth="1"/>
    <col min="13260" max="13260" width="25.28515625" style="58" customWidth="1"/>
    <col min="13261" max="13261" width="24" style="58" customWidth="1"/>
    <col min="13262" max="13262" width="12.42578125" style="58" customWidth="1"/>
    <col min="13263" max="13263" width="15" style="58" customWidth="1"/>
    <col min="13264" max="13264" width="12.42578125" style="58" customWidth="1"/>
    <col min="13265" max="13265" width="6" style="58" customWidth="1"/>
    <col min="13266" max="13266" width="22.7109375" style="58" customWidth="1"/>
    <col min="13267" max="13267" width="31.7109375" style="58" customWidth="1"/>
    <col min="13268" max="13268" width="13.7109375" style="58" customWidth="1"/>
    <col min="13269" max="13269" width="16.28515625" style="58" customWidth="1"/>
    <col min="13270" max="13270" width="22.7109375" style="58" customWidth="1"/>
    <col min="13271" max="13271" width="21.42578125" style="58" customWidth="1"/>
    <col min="13272" max="13272" width="17.5703125" style="58" customWidth="1"/>
    <col min="13273" max="13273" width="16.28515625" style="58" customWidth="1"/>
    <col min="13274" max="13274" width="13.7109375" style="58" customWidth="1"/>
    <col min="13275" max="13275" width="8.5703125" style="58" customWidth="1"/>
    <col min="13276" max="13276" width="15" style="58" customWidth="1"/>
    <col min="13277" max="13277" width="17.5703125" style="58" customWidth="1"/>
    <col min="13278" max="13278" width="26.5703125" style="58" customWidth="1"/>
    <col min="13279" max="13279" width="25.28515625" style="58" customWidth="1"/>
    <col min="13280" max="13281" width="17.5703125" style="58" customWidth="1"/>
    <col min="13282" max="13282" width="12.42578125" style="58" customWidth="1"/>
    <col min="13283" max="13283" width="17.5703125" style="58" customWidth="1"/>
    <col min="13284" max="13284" width="12.42578125" style="58" customWidth="1"/>
    <col min="13285" max="13285" width="15" style="58" customWidth="1"/>
    <col min="13286" max="13286" width="16.28515625" style="58" customWidth="1"/>
    <col min="13287" max="13288" width="17.5703125" style="58" customWidth="1"/>
    <col min="13289" max="13289" width="27.85546875" style="58" customWidth="1"/>
    <col min="13290" max="13290" width="13.7109375" style="58" customWidth="1"/>
    <col min="13291" max="13292" width="17.5703125" style="58" customWidth="1"/>
    <col min="13293" max="13293" width="15" style="58" customWidth="1"/>
    <col min="13294" max="13295" width="12.42578125" style="58" customWidth="1"/>
    <col min="13296" max="13297" width="17.5703125" style="58" customWidth="1"/>
    <col min="13298" max="13298" width="22.7109375" style="58" customWidth="1"/>
    <col min="13299" max="13299" width="17.5703125" style="58" customWidth="1"/>
    <col min="13300" max="13300" width="15" style="58" customWidth="1"/>
    <col min="13301" max="13301" width="17.5703125" style="58" customWidth="1"/>
    <col min="13302" max="13302" width="12.42578125" style="58" customWidth="1"/>
    <col min="13303" max="13303" width="34.28515625" style="58" customWidth="1"/>
    <col min="13304" max="13304" width="26.5703125" style="58" customWidth="1"/>
    <col min="13305" max="13306" width="18.85546875" style="58" customWidth="1"/>
    <col min="13307" max="13307" width="12.42578125" style="58" customWidth="1"/>
    <col min="13308" max="13308" width="20.140625" style="58" customWidth="1"/>
    <col min="13309" max="13309" width="16.28515625" style="58" customWidth="1"/>
    <col min="13310" max="13310" width="17.5703125" style="58" customWidth="1"/>
    <col min="13311" max="13492" width="12.42578125" style="58" customWidth="1"/>
    <col min="13493" max="13493" width="20.140625" style="58" customWidth="1"/>
    <col min="13494" max="13494" width="26.5703125" style="58" customWidth="1"/>
    <col min="13495" max="13495" width="29.140625" style="58" customWidth="1"/>
    <col min="13496" max="13497" width="13.7109375" style="58" customWidth="1"/>
    <col min="13498" max="13498" width="17.5703125" style="58" customWidth="1"/>
    <col min="13499" max="13499" width="12.42578125" style="58" customWidth="1"/>
    <col min="13500" max="13500" width="20.140625" style="58" customWidth="1"/>
    <col min="13501" max="13501" width="15" style="58" customWidth="1"/>
    <col min="13502" max="13502" width="12.42578125" style="58" customWidth="1"/>
    <col min="13503" max="13503" width="17.5703125" style="58" customWidth="1"/>
    <col min="13504" max="13504" width="15" style="58" customWidth="1"/>
    <col min="13505" max="13505" width="16.28515625" style="58" customWidth="1"/>
    <col min="13506" max="13506" width="24" style="58" customWidth="1"/>
    <col min="13507" max="13507" width="22.7109375" style="58" customWidth="1"/>
    <col min="13508" max="13508" width="30.42578125" style="58" customWidth="1"/>
    <col min="13509" max="13509" width="11.140625" style="58" customWidth="1"/>
    <col min="13510" max="13510" width="20.140625" style="58" customWidth="1"/>
    <col min="13511" max="13511" width="27.85546875" style="58" customWidth="1"/>
    <col min="13512" max="13512" width="17.5703125" style="58" customWidth="1"/>
    <col min="13513" max="13514" width="8.5703125" style="58" customWidth="1"/>
    <col min="13515" max="13515" width="16.28515625" style="58" customWidth="1"/>
    <col min="13516" max="13516" width="25.28515625" style="58" customWidth="1"/>
    <col min="13517" max="13517" width="24" style="58" customWidth="1"/>
    <col min="13518" max="13518" width="12.42578125" style="58" customWidth="1"/>
    <col min="13519" max="13519" width="15" style="58" customWidth="1"/>
    <col min="13520" max="13520" width="12.42578125" style="58" customWidth="1"/>
    <col min="13521" max="13521" width="6" style="58" customWidth="1"/>
    <col min="13522" max="13522" width="22.7109375" style="58" customWidth="1"/>
    <col min="13523" max="13523" width="31.7109375" style="58" customWidth="1"/>
    <col min="13524" max="13524" width="13.7109375" style="58" customWidth="1"/>
    <col min="13525" max="13525" width="16.28515625" style="58" customWidth="1"/>
    <col min="13526" max="13526" width="22.7109375" style="58" customWidth="1"/>
    <col min="13527" max="13527" width="21.42578125" style="58" customWidth="1"/>
    <col min="13528" max="13528" width="17.5703125" style="58" customWidth="1"/>
    <col min="13529" max="13529" width="16.28515625" style="58" customWidth="1"/>
    <col min="13530" max="13530" width="13.7109375" style="58" customWidth="1"/>
    <col min="13531" max="13531" width="8.5703125" style="58" customWidth="1"/>
    <col min="13532" max="13532" width="15" style="58" customWidth="1"/>
    <col min="13533" max="13533" width="17.5703125" style="58" customWidth="1"/>
    <col min="13534" max="13534" width="26.5703125" style="58" customWidth="1"/>
    <col min="13535" max="13535" width="25.28515625" style="58" customWidth="1"/>
    <col min="13536" max="13537" width="17.5703125" style="58" customWidth="1"/>
    <col min="13538" max="13538" width="12.42578125" style="58" customWidth="1"/>
    <col min="13539" max="13539" width="17.5703125" style="58" customWidth="1"/>
    <col min="13540" max="13540" width="12.42578125" style="58" customWidth="1"/>
    <col min="13541" max="13541" width="15" style="58" customWidth="1"/>
    <col min="13542" max="13542" width="16.28515625" style="58" customWidth="1"/>
    <col min="13543" max="13544" width="17.5703125" style="58" customWidth="1"/>
    <col min="13545" max="13545" width="27.85546875" style="58" customWidth="1"/>
    <col min="13546" max="13546" width="13.7109375" style="58" customWidth="1"/>
    <col min="13547" max="13548" width="17.5703125" style="58" customWidth="1"/>
    <col min="13549" max="13549" width="15" style="58" customWidth="1"/>
    <col min="13550" max="13551" width="12.42578125" style="58" customWidth="1"/>
    <col min="13552" max="13553" width="17.5703125" style="58" customWidth="1"/>
    <col min="13554" max="13554" width="22.7109375" style="58" customWidth="1"/>
    <col min="13555" max="13555" width="17.5703125" style="58" customWidth="1"/>
    <col min="13556" max="13556" width="15" style="58" customWidth="1"/>
    <col min="13557" max="13557" width="17.5703125" style="58" customWidth="1"/>
    <col min="13558" max="13558" width="12.42578125" style="58" customWidth="1"/>
    <col min="13559" max="13559" width="34.28515625" style="58" customWidth="1"/>
    <col min="13560" max="13560" width="26.5703125" style="58" customWidth="1"/>
    <col min="13561" max="13562" width="18.85546875" style="58" customWidth="1"/>
    <col min="13563" max="13563" width="12.42578125" style="58" customWidth="1"/>
    <col min="13564" max="13564" width="20.140625" style="58" customWidth="1"/>
    <col min="13565" max="13565" width="16.28515625" style="58" customWidth="1"/>
    <col min="13566" max="13566" width="17.5703125" style="58" customWidth="1"/>
    <col min="13567" max="13748" width="12.42578125" style="58" customWidth="1"/>
    <col min="13749" max="13749" width="20.140625" style="58" customWidth="1"/>
    <col min="13750" max="13750" width="26.5703125" style="58" customWidth="1"/>
    <col min="13751" max="13751" width="29.140625" style="58" customWidth="1"/>
    <col min="13752" max="13753" width="13.7109375" style="58" customWidth="1"/>
    <col min="13754" max="13754" width="17.5703125" style="58" customWidth="1"/>
    <col min="13755" max="13755" width="12.42578125" style="58" customWidth="1"/>
    <col min="13756" max="13756" width="20.140625" style="58" customWidth="1"/>
    <col min="13757" max="13757" width="15" style="58" customWidth="1"/>
    <col min="13758" max="13758" width="12.42578125" style="58" customWidth="1"/>
    <col min="13759" max="13759" width="17.5703125" style="58" customWidth="1"/>
    <col min="13760" max="13760" width="15" style="58" customWidth="1"/>
    <col min="13761" max="13761" width="16.28515625" style="58" customWidth="1"/>
    <col min="13762" max="13762" width="24" style="58" customWidth="1"/>
    <col min="13763" max="13763" width="22.7109375" style="58" customWidth="1"/>
    <col min="13764" max="13764" width="30.42578125" style="58" customWidth="1"/>
    <col min="13765" max="13765" width="11.140625" style="58" customWidth="1"/>
    <col min="13766" max="13766" width="20.140625" style="58" customWidth="1"/>
    <col min="13767" max="13767" width="27.85546875" style="58" customWidth="1"/>
    <col min="13768" max="13768" width="17.5703125" style="58" customWidth="1"/>
    <col min="13769" max="13770" width="8.5703125" style="58" customWidth="1"/>
    <col min="13771" max="13771" width="16.28515625" style="58" customWidth="1"/>
    <col min="13772" max="13772" width="25.28515625" style="58" customWidth="1"/>
    <col min="13773" max="13773" width="24" style="58" customWidth="1"/>
    <col min="13774" max="13774" width="12.42578125" style="58" customWidth="1"/>
    <col min="13775" max="13775" width="15" style="58" customWidth="1"/>
    <col min="13776" max="13776" width="12.42578125" style="58" customWidth="1"/>
    <col min="13777" max="13777" width="6" style="58" customWidth="1"/>
    <col min="13778" max="13778" width="22.7109375" style="58" customWidth="1"/>
    <col min="13779" max="13779" width="31.7109375" style="58" customWidth="1"/>
    <col min="13780" max="13780" width="13.7109375" style="58" customWidth="1"/>
    <col min="13781" max="13781" width="16.28515625" style="58" customWidth="1"/>
    <col min="13782" max="13782" width="22.7109375" style="58" customWidth="1"/>
    <col min="13783" max="13783" width="21.42578125" style="58" customWidth="1"/>
    <col min="13784" max="13784" width="17.5703125" style="58" customWidth="1"/>
    <col min="13785" max="13785" width="16.28515625" style="58" customWidth="1"/>
    <col min="13786" max="13786" width="13.7109375" style="58" customWidth="1"/>
    <col min="13787" max="13787" width="8.5703125" style="58" customWidth="1"/>
    <col min="13788" max="13788" width="15" style="58" customWidth="1"/>
    <col min="13789" max="13789" width="17.5703125" style="58" customWidth="1"/>
    <col min="13790" max="13790" width="26.5703125" style="58" customWidth="1"/>
    <col min="13791" max="13791" width="25.28515625" style="58" customWidth="1"/>
    <col min="13792" max="13793" width="17.5703125" style="58" customWidth="1"/>
    <col min="13794" max="13794" width="12.42578125" style="58" customWidth="1"/>
    <col min="13795" max="13795" width="17.5703125" style="58" customWidth="1"/>
    <col min="13796" max="13796" width="12.42578125" style="58" customWidth="1"/>
    <col min="13797" max="13797" width="15" style="58" customWidth="1"/>
    <col min="13798" max="13798" width="16.28515625" style="58" customWidth="1"/>
    <col min="13799" max="13800" width="17.5703125" style="58" customWidth="1"/>
    <col min="13801" max="13801" width="27.85546875" style="58" customWidth="1"/>
    <col min="13802" max="13802" width="13.7109375" style="58" customWidth="1"/>
    <col min="13803" max="13804" width="17.5703125" style="58" customWidth="1"/>
    <col min="13805" max="13805" width="15" style="58" customWidth="1"/>
    <col min="13806" max="13807" width="12.42578125" style="58" customWidth="1"/>
    <col min="13808" max="13809" width="17.5703125" style="58" customWidth="1"/>
    <col min="13810" max="13810" width="22.7109375" style="58" customWidth="1"/>
    <col min="13811" max="13811" width="17.5703125" style="58" customWidth="1"/>
    <col min="13812" max="13812" width="15" style="58" customWidth="1"/>
    <col min="13813" max="13813" width="17.5703125" style="58" customWidth="1"/>
    <col min="13814" max="13814" width="12.42578125" style="58" customWidth="1"/>
    <col min="13815" max="13815" width="34.28515625" style="58" customWidth="1"/>
    <col min="13816" max="13816" width="26.5703125" style="58" customWidth="1"/>
    <col min="13817" max="13818" width="18.85546875" style="58" customWidth="1"/>
    <col min="13819" max="13819" width="12.42578125" style="58" customWidth="1"/>
    <col min="13820" max="13820" width="20.140625" style="58" customWidth="1"/>
    <col min="13821" max="13821" width="16.28515625" style="58" customWidth="1"/>
    <col min="13822" max="13822" width="17.5703125" style="58" customWidth="1"/>
    <col min="13823" max="14004" width="12.42578125" style="58" customWidth="1"/>
    <col min="14005" max="14005" width="20.140625" style="58" customWidth="1"/>
    <col min="14006" max="14006" width="26.5703125" style="58" customWidth="1"/>
    <col min="14007" max="14007" width="29.140625" style="58" customWidth="1"/>
    <col min="14008" max="14009" width="13.7109375" style="58" customWidth="1"/>
    <col min="14010" max="14010" width="17.5703125" style="58" customWidth="1"/>
    <col min="14011" max="14011" width="12.42578125" style="58" customWidth="1"/>
    <col min="14012" max="14012" width="20.140625" style="58" customWidth="1"/>
    <col min="14013" max="14013" width="15" style="58" customWidth="1"/>
    <col min="14014" max="14014" width="12.42578125" style="58" customWidth="1"/>
    <col min="14015" max="14015" width="17.5703125" style="58" customWidth="1"/>
    <col min="14016" max="14016" width="15" style="58" customWidth="1"/>
    <col min="14017" max="14017" width="16.28515625" style="58" customWidth="1"/>
    <col min="14018" max="14018" width="24" style="58" customWidth="1"/>
    <col min="14019" max="14019" width="22.7109375" style="58" customWidth="1"/>
    <col min="14020" max="14020" width="30.42578125" style="58" customWidth="1"/>
    <col min="14021" max="14021" width="11.140625" style="58" customWidth="1"/>
    <col min="14022" max="14022" width="20.140625" style="58" customWidth="1"/>
    <col min="14023" max="14023" width="27.85546875" style="58" customWidth="1"/>
    <col min="14024" max="14024" width="17.5703125" style="58" customWidth="1"/>
    <col min="14025" max="14026" width="8.5703125" style="58" customWidth="1"/>
    <col min="14027" max="14027" width="16.28515625" style="58" customWidth="1"/>
    <col min="14028" max="14028" width="25.28515625" style="58" customWidth="1"/>
    <col min="14029" max="14029" width="24" style="58" customWidth="1"/>
    <col min="14030" max="14030" width="12.42578125" style="58" customWidth="1"/>
    <col min="14031" max="14031" width="15" style="58" customWidth="1"/>
    <col min="14032" max="14032" width="12.42578125" style="58" customWidth="1"/>
    <col min="14033" max="14033" width="6" style="58" customWidth="1"/>
    <col min="14034" max="14034" width="22.7109375" style="58" customWidth="1"/>
    <col min="14035" max="14035" width="31.7109375" style="58" customWidth="1"/>
    <col min="14036" max="14036" width="13.7109375" style="58" customWidth="1"/>
    <col min="14037" max="14037" width="16.28515625" style="58" customWidth="1"/>
    <col min="14038" max="14038" width="22.7109375" style="58" customWidth="1"/>
    <col min="14039" max="14039" width="21.42578125" style="58" customWidth="1"/>
    <col min="14040" max="14040" width="17.5703125" style="58" customWidth="1"/>
    <col min="14041" max="14041" width="16.28515625" style="58" customWidth="1"/>
    <col min="14042" max="14042" width="13.7109375" style="58" customWidth="1"/>
    <col min="14043" max="14043" width="8.5703125" style="58" customWidth="1"/>
    <col min="14044" max="14044" width="15" style="58" customWidth="1"/>
    <col min="14045" max="14045" width="17.5703125" style="58" customWidth="1"/>
    <col min="14046" max="14046" width="26.5703125" style="58" customWidth="1"/>
    <col min="14047" max="14047" width="25.28515625" style="58" customWidth="1"/>
    <col min="14048" max="14049" width="17.5703125" style="58" customWidth="1"/>
    <col min="14050" max="14050" width="12.42578125" style="58" customWidth="1"/>
    <col min="14051" max="14051" width="17.5703125" style="58" customWidth="1"/>
    <col min="14052" max="14052" width="12.42578125" style="58" customWidth="1"/>
    <col min="14053" max="14053" width="15" style="58" customWidth="1"/>
    <col min="14054" max="14054" width="16.28515625" style="58" customWidth="1"/>
    <col min="14055" max="14056" width="17.5703125" style="58" customWidth="1"/>
    <col min="14057" max="14057" width="27.85546875" style="58" customWidth="1"/>
    <col min="14058" max="14058" width="13.7109375" style="58" customWidth="1"/>
    <col min="14059" max="14060" width="17.5703125" style="58" customWidth="1"/>
    <col min="14061" max="14061" width="15" style="58" customWidth="1"/>
    <col min="14062" max="14063" width="12.42578125" style="58" customWidth="1"/>
    <col min="14064" max="14065" width="17.5703125" style="58" customWidth="1"/>
    <col min="14066" max="14066" width="22.7109375" style="58" customWidth="1"/>
    <col min="14067" max="14067" width="17.5703125" style="58" customWidth="1"/>
    <col min="14068" max="14068" width="15" style="58" customWidth="1"/>
    <col min="14069" max="14069" width="17.5703125" style="58" customWidth="1"/>
    <col min="14070" max="14070" width="12.42578125" style="58" customWidth="1"/>
    <col min="14071" max="14071" width="34.28515625" style="58" customWidth="1"/>
    <col min="14072" max="14072" width="26.5703125" style="58" customWidth="1"/>
    <col min="14073" max="14074" width="18.85546875" style="58" customWidth="1"/>
    <col min="14075" max="14075" width="12.42578125" style="58" customWidth="1"/>
    <col min="14076" max="14076" width="20.140625" style="58" customWidth="1"/>
    <col min="14077" max="14077" width="16.28515625" style="58" customWidth="1"/>
    <col min="14078" max="14078" width="17.5703125" style="58" customWidth="1"/>
    <col min="14079" max="14260" width="12.42578125" style="58" customWidth="1"/>
    <col min="14261" max="14261" width="20.140625" style="58" customWidth="1"/>
    <col min="14262" max="14262" width="26.5703125" style="58" customWidth="1"/>
    <col min="14263" max="14263" width="29.140625" style="58" customWidth="1"/>
    <col min="14264" max="14265" width="13.7109375" style="58" customWidth="1"/>
    <col min="14266" max="14266" width="17.5703125" style="58" customWidth="1"/>
    <col min="14267" max="14267" width="12.42578125" style="58" customWidth="1"/>
    <col min="14268" max="14268" width="20.140625" style="58" customWidth="1"/>
    <col min="14269" max="14269" width="15" style="58" customWidth="1"/>
    <col min="14270" max="14270" width="12.42578125" style="58" customWidth="1"/>
    <col min="14271" max="14271" width="17.5703125" style="58" customWidth="1"/>
    <col min="14272" max="14272" width="15" style="58" customWidth="1"/>
    <col min="14273" max="14273" width="16.28515625" style="58" customWidth="1"/>
    <col min="14274" max="14274" width="24" style="58" customWidth="1"/>
    <col min="14275" max="14275" width="22.7109375" style="58" customWidth="1"/>
    <col min="14276" max="14276" width="30.42578125" style="58" customWidth="1"/>
    <col min="14277" max="14277" width="11.140625" style="58" customWidth="1"/>
    <col min="14278" max="14278" width="20.140625" style="58" customWidth="1"/>
    <col min="14279" max="14279" width="27.85546875" style="58" customWidth="1"/>
    <col min="14280" max="14280" width="17.5703125" style="58" customWidth="1"/>
    <col min="14281" max="14282" width="8.5703125" style="58" customWidth="1"/>
    <col min="14283" max="14283" width="16.28515625" style="58" customWidth="1"/>
    <col min="14284" max="14284" width="25.28515625" style="58" customWidth="1"/>
    <col min="14285" max="14285" width="24" style="58" customWidth="1"/>
    <col min="14286" max="14286" width="12.42578125" style="58" customWidth="1"/>
    <col min="14287" max="14287" width="15" style="58" customWidth="1"/>
    <col min="14288" max="14288" width="12.42578125" style="58" customWidth="1"/>
    <col min="14289" max="14289" width="6" style="58" customWidth="1"/>
    <col min="14290" max="14290" width="22.7109375" style="58" customWidth="1"/>
    <col min="14291" max="14291" width="31.7109375" style="58" customWidth="1"/>
    <col min="14292" max="14292" width="13.7109375" style="58" customWidth="1"/>
    <col min="14293" max="14293" width="16.28515625" style="58" customWidth="1"/>
    <col min="14294" max="14294" width="22.7109375" style="58" customWidth="1"/>
    <col min="14295" max="14295" width="21.42578125" style="58" customWidth="1"/>
    <col min="14296" max="14296" width="17.5703125" style="58" customWidth="1"/>
    <col min="14297" max="14297" width="16.28515625" style="58" customWidth="1"/>
    <col min="14298" max="14298" width="13.7109375" style="58" customWidth="1"/>
    <col min="14299" max="14299" width="8.5703125" style="58" customWidth="1"/>
    <col min="14300" max="14300" width="15" style="58" customWidth="1"/>
    <col min="14301" max="14301" width="17.5703125" style="58" customWidth="1"/>
    <col min="14302" max="14302" width="26.5703125" style="58" customWidth="1"/>
    <col min="14303" max="14303" width="25.28515625" style="58" customWidth="1"/>
    <col min="14304" max="14305" width="17.5703125" style="58" customWidth="1"/>
    <col min="14306" max="14306" width="12.42578125" style="58" customWidth="1"/>
    <col min="14307" max="14307" width="17.5703125" style="58" customWidth="1"/>
    <col min="14308" max="14308" width="12.42578125" style="58" customWidth="1"/>
    <col min="14309" max="14309" width="15" style="58" customWidth="1"/>
    <col min="14310" max="14310" width="16.28515625" style="58" customWidth="1"/>
    <col min="14311" max="14312" width="17.5703125" style="58" customWidth="1"/>
    <col min="14313" max="14313" width="27.85546875" style="58" customWidth="1"/>
    <col min="14314" max="14314" width="13.7109375" style="58" customWidth="1"/>
    <col min="14315" max="14316" width="17.5703125" style="58" customWidth="1"/>
    <col min="14317" max="14317" width="15" style="58" customWidth="1"/>
    <col min="14318" max="14319" width="12.42578125" style="58" customWidth="1"/>
    <col min="14320" max="14321" width="17.5703125" style="58" customWidth="1"/>
    <col min="14322" max="14322" width="22.7109375" style="58" customWidth="1"/>
    <col min="14323" max="14323" width="17.5703125" style="58" customWidth="1"/>
    <col min="14324" max="14324" width="15" style="58" customWidth="1"/>
    <col min="14325" max="14325" width="17.5703125" style="58" customWidth="1"/>
    <col min="14326" max="14326" width="12.42578125" style="58" customWidth="1"/>
    <col min="14327" max="14327" width="34.28515625" style="58" customWidth="1"/>
    <col min="14328" max="14328" width="26.5703125" style="58" customWidth="1"/>
    <col min="14329" max="14330" width="18.85546875" style="58" customWidth="1"/>
    <col min="14331" max="14331" width="12.42578125" style="58" customWidth="1"/>
    <col min="14332" max="14332" width="20.140625" style="58" customWidth="1"/>
    <col min="14333" max="14333" width="16.28515625" style="58" customWidth="1"/>
    <col min="14334" max="14334" width="17.5703125" style="58" customWidth="1"/>
    <col min="14335" max="14516" width="12.42578125" style="58" customWidth="1"/>
    <col min="14517" max="14517" width="20.140625" style="58" customWidth="1"/>
    <col min="14518" max="14518" width="26.5703125" style="58" customWidth="1"/>
    <col min="14519" max="14519" width="29.140625" style="58" customWidth="1"/>
    <col min="14520" max="14521" width="13.7109375" style="58" customWidth="1"/>
    <col min="14522" max="14522" width="17.5703125" style="58" customWidth="1"/>
    <col min="14523" max="14523" width="12.42578125" style="58" customWidth="1"/>
    <col min="14524" max="14524" width="20.140625" style="58" customWidth="1"/>
    <col min="14525" max="14525" width="15" style="58" customWidth="1"/>
    <col min="14526" max="14526" width="12.42578125" style="58" customWidth="1"/>
    <col min="14527" max="14527" width="17.5703125" style="58" customWidth="1"/>
    <col min="14528" max="14528" width="15" style="58" customWidth="1"/>
    <col min="14529" max="14529" width="16.28515625" style="58" customWidth="1"/>
    <col min="14530" max="14530" width="24" style="58" customWidth="1"/>
    <col min="14531" max="14531" width="22.7109375" style="58" customWidth="1"/>
    <col min="14532" max="14532" width="30.42578125" style="58" customWidth="1"/>
    <col min="14533" max="14533" width="11.140625" style="58" customWidth="1"/>
    <col min="14534" max="14534" width="20.140625" style="58" customWidth="1"/>
    <col min="14535" max="14535" width="27.85546875" style="58" customWidth="1"/>
    <col min="14536" max="14536" width="17.5703125" style="58" customWidth="1"/>
    <col min="14537" max="14538" width="8.5703125" style="58" customWidth="1"/>
    <col min="14539" max="14539" width="16.28515625" style="58" customWidth="1"/>
    <col min="14540" max="14540" width="25.28515625" style="58" customWidth="1"/>
    <col min="14541" max="14541" width="24" style="58" customWidth="1"/>
    <col min="14542" max="14542" width="12.42578125" style="58" customWidth="1"/>
    <col min="14543" max="14543" width="15" style="58" customWidth="1"/>
    <col min="14544" max="14544" width="12.42578125" style="58" customWidth="1"/>
    <col min="14545" max="14545" width="6" style="58" customWidth="1"/>
    <col min="14546" max="14546" width="22.7109375" style="58" customWidth="1"/>
    <col min="14547" max="14547" width="31.7109375" style="58" customWidth="1"/>
    <col min="14548" max="14548" width="13.7109375" style="58" customWidth="1"/>
    <col min="14549" max="14549" width="16.28515625" style="58" customWidth="1"/>
    <col min="14550" max="14550" width="22.7109375" style="58" customWidth="1"/>
    <col min="14551" max="14551" width="21.42578125" style="58" customWidth="1"/>
    <col min="14552" max="14552" width="17.5703125" style="58" customWidth="1"/>
    <col min="14553" max="14553" width="16.28515625" style="58" customWidth="1"/>
    <col min="14554" max="14554" width="13.7109375" style="58" customWidth="1"/>
    <col min="14555" max="14555" width="8.5703125" style="58" customWidth="1"/>
    <col min="14556" max="14556" width="15" style="58" customWidth="1"/>
    <col min="14557" max="14557" width="17.5703125" style="58" customWidth="1"/>
    <col min="14558" max="14558" width="26.5703125" style="58" customWidth="1"/>
    <col min="14559" max="14559" width="25.28515625" style="58" customWidth="1"/>
    <col min="14560" max="14561" width="17.5703125" style="58" customWidth="1"/>
    <col min="14562" max="14562" width="12.42578125" style="58" customWidth="1"/>
    <col min="14563" max="14563" width="17.5703125" style="58" customWidth="1"/>
    <col min="14564" max="14564" width="12.42578125" style="58" customWidth="1"/>
    <col min="14565" max="14565" width="15" style="58" customWidth="1"/>
    <col min="14566" max="14566" width="16.28515625" style="58" customWidth="1"/>
    <col min="14567" max="14568" width="17.5703125" style="58" customWidth="1"/>
    <col min="14569" max="14569" width="27.85546875" style="58" customWidth="1"/>
    <col min="14570" max="14570" width="13.7109375" style="58" customWidth="1"/>
    <col min="14571" max="14572" width="17.5703125" style="58" customWidth="1"/>
    <col min="14573" max="14573" width="15" style="58" customWidth="1"/>
    <col min="14574" max="14575" width="12.42578125" style="58" customWidth="1"/>
    <col min="14576" max="14577" width="17.5703125" style="58" customWidth="1"/>
    <col min="14578" max="14578" width="22.7109375" style="58" customWidth="1"/>
    <col min="14579" max="14579" width="17.5703125" style="58" customWidth="1"/>
    <col min="14580" max="14580" width="15" style="58" customWidth="1"/>
    <col min="14581" max="14581" width="17.5703125" style="58" customWidth="1"/>
    <col min="14582" max="14582" width="12.42578125" style="58" customWidth="1"/>
    <col min="14583" max="14583" width="34.28515625" style="58" customWidth="1"/>
    <col min="14584" max="14584" width="26.5703125" style="58" customWidth="1"/>
    <col min="14585" max="14586" width="18.85546875" style="58" customWidth="1"/>
    <col min="14587" max="14587" width="12.42578125" style="58" customWidth="1"/>
    <col min="14588" max="14588" width="20.140625" style="58" customWidth="1"/>
    <col min="14589" max="14589" width="16.28515625" style="58" customWidth="1"/>
    <col min="14590" max="14590" width="17.5703125" style="58" customWidth="1"/>
    <col min="14591" max="14772" width="12.42578125" style="58" customWidth="1"/>
    <col min="14773" max="14773" width="20.140625" style="58" customWidth="1"/>
    <col min="14774" max="14774" width="26.5703125" style="58" customWidth="1"/>
    <col min="14775" max="14775" width="29.140625" style="58" customWidth="1"/>
    <col min="14776" max="14777" width="13.7109375" style="58" customWidth="1"/>
    <col min="14778" max="14778" width="17.5703125" style="58" customWidth="1"/>
    <col min="14779" max="14779" width="12.42578125" style="58" customWidth="1"/>
    <col min="14780" max="14780" width="20.140625" style="58" customWidth="1"/>
    <col min="14781" max="14781" width="15" style="58" customWidth="1"/>
    <col min="14782" max="14782" width="12.42578125" style="58" customWidth="1"/>
    <col min="14783" max="14783" width="17.5703125" style="58" customWidth="1"/>
    <col min="14784" max="14784" width="15" style="58" customWidth="1"/>
    <col min="14785" max="14785" width="16.28515625" style="58" customWidth="1"/>
    <col min="14786" max="14786" width="24" style="58" customWidth="1"/>
    <col min="14787" max="14787" width="22.7109375" style="58" customWidth="1"/>
    <col min="14788" max="14788" width="30.42578125" style="58" customWidth="1"/>
    <col min="14789" max="14789" width="11.140625" style="58" customWidth="1"/>
    <col min="14790" max="14790" width="20.140625" style="58" customWidth="1"/>
    <col min="14791" max="14791" width="27.85546875" style="58" customWidth="1"/>
    <col min="14792" max="14792" width="17.5703125" style="58" customWidth="1"/>
    <col min="14793" max="14794" width="8.5703125" style="58" customWidth="1"/>
    <col min="14795" max="14795" width="16.28515625" style="58" customWidth="1"/>
    <col min="14796" max="14796" width="25.28515625" style="58" customWidth="1"/>
    <col min="14797" max="14797" width="24" style="58" customWidth="1"/>
    <col min="14798" max="14798" width="12.42578125" style="58" customWidth="1"/>
    <col min="14799" max="14799" width="15" style="58" customWidth="1"/>
    <col min="14800" max="14800" width="12.42578125" style="58" customWidth="1"/>
    <col min="14801" max="14801" width="6" style="58" customWidth="1"/>
    <col min="14802" max="14802" width="22.7109375" style="58" customWidth="1"/>
    <col min="14803" max="14803" width="31.7109375" style="58" customWidth="1"/>
    <col min="14804" max="14804" width="13.7109375" style="58" customWidth="1"/>
    <col min="14805" max="14805" width="16.28515625" style="58" customWidth="1"/>
    <col min="14806" max="14806" width="22.7109375" style="58" customWidth="1"/>
    <col min="14807" max="14807" width="21.42578125" style="58" customWidth="1"/>
    <col min="14808" max="14808" width="17.5703125" style="58" customWidth="1"/>
    <col min="14809" max="14809" width="16.28515625" style="58" customWidth="1"/>
    <col min="14810" max="14810" width="13.7109375" style="58" customWidth="1"/>
    <col min="14811" max="14811" width="8.5703125" style="58" customWidth="1"/>
    <col min="14812" max="14812" width="15" style="58" customWidth="1"/>
    <col min="14813" max="14813" width="17.5703125" style="58" customWidth="1"/>
    <col min="14814" max="14814" width="26.5703125" style="58" customWidth="1"/>
    <col min="14815" max="14815" width="25.28515625" style="58" customWidth="1"/>
    <col min="14816" max="14817" width="17.5703125" style="58" customWidth="1"/>
    <col min="14818" max="14818" width="12.42578125" style="58" customWidth="1"/>
    <col min="14819" max="14819" width="17.5703125" style="58" customWidth="1"/>
    <col min="14820" max="14820" width="12.42578125" style="58" customWidth="1"/>
    <col min="14821" max="14821" width="15" style="58" customWidth="1"/>
    <col min="14822" max="14822" width="16.28515625" style="58" customWidth="1"/>
    <col min="14823" max="14824" width="17.5703125" style="58" customWidth="1"/>
    <col min="14825" max="14825" width="27.85546875" style="58" customWidth="1"/>
    <col min="14826" max="14826" width="13.7109375" style="58" customWidth="1"/>
    <col min="14827" max="14828" width="17.5703125" style="58" customWidth="1"/>
    <col min="14829" max="14829" width="15" style="58" customWidth="1"/>
    <col min="14830" max="14831" width="12.42578125" style="58" customWidth="1"/>
    <col min="14832" max="14833" width="17.5703125" style="58" customWidth="1"/>
    <col min="14834" max="14834" width="22.7109375" style="58" customWidth="1"/>
    <col min="14835" max="14835" width="17.5703125" style="58" customWidth="1"/>
    <col min="14836" max="14836" width="15" style="58" customWidth="1"/>
    <col min="14837" max="14837" width="17.5703125" style="58" customWidth="1"/>
    <col min="14838" max="14838" width="12.42578125" style="58" customWidth="1"/>
    <col min="14839" max="14839" width="34.28515625" style="58" customWidth="1"/>
    <col min="14840" max="14840" width="26.5703125" style="58" customWidth="1"/>
    <col min="14841" max="14842" width="18.85546875" style="58" customWidth="1"/>
    <col min="14843" max="14843" width="12.42578125" style="58" customWidth="1"/>
    <col min="14844" max="14844" width="20.140625" style="58" customWidth="1"/>
    <col min="14845" max="14845" width="16.28515625" style="58" customWidth="1"/>
    <col min="14846" max="14846" width="17.5703125" style="58" customWidth="1"/>
    <col min="14847" max="15028" width="12.42578125" style="58" customWidth="1"/>
    <col min="15029" max="15029" width="20.140625" style="58" customWidth="1"/>
    <col min="15030" max="15030" width="26.5703125" style="58" customWidth="1"/>
    <col min="15031" max="15031" width="29.140625" style="58" customWidth="1"/>
    <col min="15032" max="15033" width="13.7109375" style="58" customWidth="1"/>
    <col min="15034" max="15034" width="17.5703125" style="58" customWidth="1"/>
    <col min="15035" max="15035" width="12.42578125" style="58" customWidth="1"/>
    <col min="15036" max="15036" width="20.140625" style="58" customWidth="1"/>
    <col min="15037" max="15037" width="15" style="58" customWidth="1"/>
    <col min="15038" max="15038" width="12.42578125" style="58" customWidth="1"/>
    <col min="15039" max="15039" width="17.5703125" style="58" customWidth="1"/>
    <col min="15040" max="15040" width="15" style="58" customWidth="1"/>
    <col min="15041" max="15041" width="16.28515625" style="58" customWidth="1"/>
    <col min="15042" max="15042" width="24" style="58" customWidth="1"/>
    <col min="15043" max="15043" width="22.7109375" style="58" customWidth="1"/>
    <col min="15044" max="15044" width="30.42578125" style="58" customWidth="1"/>
    <col min="15045" max="15045" width="11.140625" style="58" customWidth="1"/>
    <col min="15046" max="15046" width="20.140625" style="58" customWidth="1"/>
    <col min="15047" max="15047" width="27.85546875" style="58" customWidth="1"/>
    <col min="15048" max="15048" width="17.5703125" style="58" customWidth="1"/>
    <col min="15049" max="15050" width="8.5703125" style="58" customWidth="1"/>
    <col min="15051" max="15051" width="16.28515625" style="58" customWidth="1"/>
    <col min="15052" max="15052" width="25.28515625" style="58" customWidth="1"/>
    <col min="15053" max="15053" width="24" style="58" customWidth="1"/>
    <col min="15054" max="15054" width="12.42578125" style="58" customWidth="1"/>
    <col min="15055" max="15055" width="15" style="58" customWidth="1"/>
    <col min="15056" max="15056" width="12.42578125" style="58" customWidth="1"/>
    <col min="15057" max="15057" width="6" style="58" customWidth="1"/>
    <col min="15058" max="15058" width="22.7109375" style="58" customWidth="1"/>
    <col min="15059" max="15059" width="31.7109375" style="58" customWidth="1"/>
    <col min="15060" max="15060" width="13.7109375" style="58" customWidth="1"/>
    <col min="15061" max="15061" width="16.28515625" style="58" customWidth="1"/>
    <col min="15062" max="15062" width="22.7109375" style="58" customWidth="1"/>
    <col min="15063" max="15063" width="21.42578125" style="58" customWidth="1"/>
    <col min="15064" max="15064" width="17.5703125" style="58" customWidth="1"/>
    <col min="15065" max="15065" width="16.28515625" style="58" customWidth="1"/>
    <col min="15066" max="15066" width="13.7109375" style="58" customWidth="1"/>
    <col min="15067" max="15067" width="8.5703125" style="58" customWidth="1"/>
    <col min="15068" max="15068" width="15" style="58" customWidth="1"/>
    <col min="15069" max="15069" width="17.5703125" style="58" customWidth="1"/>
    <col min="15070" max="15070" width="26.5703125" style="58" customWidth="1"/>
    <col min="15071" max="15071" width="25.28515625" style="58" customWidth="1"/>
    <col min="15072" max="15073" width="17.5703125" style="58" customWidth="1"/>
    <col min="15074" max="15074" width="12.42578125" style="58" customWidth="1"/>
    <col min="15075" max="15075" width="17.5703125" style="58" customWidth="1"/>
    <col min="15076" max="15076" width="12.42578125" style="58" customWidth="1"/>
    <col min="15077" max="15077" width="15" style="58" customWidth="1"/>
    <col min="15078" max="15078" width="16.28515625" style="58" customWidth="1"/>
    <col min="15079" max="15080" width="17.5703125" style="58" customWidth="1"/>
    <col min="15081" max="15081" width="27.85546875" style="58" customWidth="1"/>
    <col min="15082" max="15082" width="13.7109375" style="58" customWidth="1"/>
    <col min="15083" max="15084" width="17.5703125" style="58" customWidth="1"/>
    <col min="15085" max="15085" width="15" style="58" customWidth="1"/>
    <col min="15086" max="15087" width="12.42578125" style="58" customWidth="1"/>
    <col min="15088" max="15089" width="17.5703125" style="58" customWidth="1"/>
    <col min="15090" max="15090" width="22.7109375" style="58" customWidth="1"/>
    <col min="15091" max="15091" width="17.5703125" style="58" customWidth="1"/>
    <col min="15092" max="15092" width="15" style="58" customWidth="1"/>
    <col min="15093" max="15093" width="17.5703125" style="58" customWidth="1"/>
    <col min="15094" max="15094" width="12.42578125" style="58" customWidth="1"/>
    <col min="15095" max="15095" width="34.28515625" style="58" customWidth="1"/>
    <col min="15096" max="15096" width="26.5703125" style="58" customWidth="1"/>
    <col min="15097" max="15098" width="18.85546875" style="58" customWidth="1"/>
    <col min="15099" max="15099" width="12.42578125" style="58" customWidth="1"/>
    <col min="15100" max="15100" width="20.140625" style="58" customWidth="1"/>
    <col min="15101" max="15101" width="16.28515625" style="58" customWidth="1"/>
    <col min="15102" max="15102" width="17.5703125" style="58" customWidth="1"/>
    <col min="15103" max="15284" width="12.42578125" style="58" customWidth="1"/>
    <col min="15285" max="15285" width="20.140625" style="58" customWidth="1"/>
    <col min="15286" max="15286" width="26.5703125" style="58" customWidth="1"/>
    <col min="15287" max="15287" width="29.140625" style="58" customWidth="1"/>
    <col min="15288" max="15289" width="13.7109375" style="58" customWidth="1"/>
    <col min="15290" max="15290" width="17.5703125" style="58" customWidth="1"/>
    <col min="15291" max="15291" width="12.42578125" style="58" customWidth="1"/>
    <col min="15292" max="15292" width="20.140625" style="58" customWidth="1"/>
    <col min="15293" max="15293" width="15" style="58" customWidth="1"/>
    <col min="15294" max="15294" width="12.42578125" style="58" customWidth="1"/>
    <col min="15295" max="15295" width="17.5703125" style="58" customWidth="1"/>
    <col min="15296" max="15296" width="15" style="58" customWidth="1"/>
    <col min="15297" max="15297" width="16.28515625" style="58" customWidth="1"/>
    <col min="15298" max="15298" width="24" style="58" customWidth="1"/>
    <col min="15299" max="15299" width="22.7109375" style="58" customWidth="1"/>
    <col min="15300" max="15300" width="30.42578125" style="58" customWidth="1"/>
    <col min="15301" max="15301" width="11.140625" style="58" customWidth="1"/>
    <col min="15302" max="15302" width="20.140625" style="58" customWidth="1"/>
    <col min="15303" max="15303" width="27.85546875" style="58" customWidth="1"/>
    <col min="15304" max="15304" width="17.5703125" style="58" customWidth="1"/>
    <col min="15305" max="15306" width="8.5703125" style="58" customWidth="1"/>
    <col min="15307" max="15307" width="16.28515625" style="58" customWidth="1"/>
    <col min="15308" max="15308" width="25.28515625" style="58" customWidth="1"/>
    <col min="15309" max="15309" width="24" style="58" customWidth="1"/>
    <col min="15310" max="15310" width="12.42578125" style="58" customWidth="1"/>
    <col min="15311" max="15311" width="15" style="58" customWidth="1"/>
    <col min="15312" max="15312" width="12.42578125" style="58" customWidth="1"/>
    <col min="15313" max="15313" width="6" style="58" customWidth="1"/>
    <col min="15314" max="15314" width="22.7109375" style="58" customWidth="1"/>
    <col min="15315" max="15315" width="31.7109375" style="58" customWidth="1"/>
    <col min="15316" max="15316" width="13.7109375" style="58" customWidth="1"/>
    <col min="15317" max="15317" width="16.28515625" style="58" customWidth="1"/>
    <col min="15318" max="15318" width="22.7109375" style="58" customWidth="1"/>
    <col min="15319" max="15319" width="21.42578125" style="58" customWidth="1"/>
    <col min="15320" max="15320" width="17.5703125" style="58" customWidth="1"/>
    <col min="15321" max="15321" width="16.28515625" style="58" customWidth="1"/>
    <col min="15322" max="15322" width="13.7109375" style="58" customWidth="1"/>
    <col min="15323" max="15323" width="8.5703125" style="58" customWidth="1"/>
    <col min="15324" max="15324" width="15" style="58" customWidth="1"/>
    <col min="15325" max="15325" width="17.5703125" style="58" customWidth="1"/>
    <col min="15326" max="15326" width="26.5703125" style="58" customWidth="1"/>
    <col min="15327" max="15327" width="25.28515625" style="58" customWidth="1"/>
    <col min="15328" max="15329" width="17.5703125" style="58" customWidth="1"/>
    <col min="15330" max="15330" width="12.42578125" style="58" customWidth="1"/>
    <col min="15331" max="15331" width="17.5703125" style="58" customWidth="1"/>
    <col min="15332" max="15332" width="12.42578125" style="58" customWidth="1"/>
    <col min="15333" max="15333" width="15" style="58" customWidth="1"/>
    <col min="15334" max="15334" width="16.28515625" style="58" customWidth="1"/>
    <col min="15335" max="15336" width="17.5703125" style="58" customWidth="1"/>
    <col min="15337" max="15337" width="27.85546875" style="58" customWidth="1"/>
    <col min="15338" max="15338" width="13.7109375" style="58" customWidth="1"/>
    <col min="15339" max="15340" width="17.5703125" style="58" customWidth="1"/>
    <col min="15341" max="15341" width="15" style="58" customWidth="1"/>
    <col min="15342" max="15343" width="12.42578125" style="58" customWidth="1"/>
    <col min="15344" max="15345" width="17.5703125" style="58" customWidth="1"/>
    <col min="15346" max="15346" width="22.7109375" style="58" customWidth="1"/>
    <col min="15347" max="15347" width="17.5703125" style="58" customWidth="1"/>
    <col min="15348" max="15348" width="15" style="58" customWidth="1"/>
    <col min="15349" max="15349" width="17.5703125" style="58" customWidth="1"/>
    <col min="15350" max="15350" width="12.42578125" style="58" customWidth="1"/>
    <col min="15351" max="15351" width="34.28515625" style="58" customWidth="1"/>
    <col min="15352" max="15352" width="26.5703125" style="58" customWidth="1"/>
    <col min="15353" max="15354" width="18.85546875" style="58" customWidth="1"/>
    <col min="15355" max="15355" width="12.42578125" style="58" customWidth="1"/>
    <col min="15356" max="15356" width="20.140625" style="58" customWidth="1"/>
    <col min="15357" max="15357" width="16.28515625" style="58" customWidth="1"/>
    <col min="15358" max="15358" width="17.5703125" style="58" customWidth="1"/>
    <col min="15359" max="15540" width="12.42578125" style="58" customWidth="1"/>
    <col min="15541" max="15541" width="20.140625" style="58" customWidth="1"/>
    <col min="15542" max="15542" width="26.5703125" style="58" customWidth="1"/>
    <col min="15543" max="15543" width="29.140625" style="58" customWidth="1"/>
    <col min="15544" max="15545" width="13.7109375" style="58" customWidth="1"/>
    <col min="15546" max="15546" width="17.5703125" style="58" customWidth="1"/>
    <col min="15547" max="15547" width="12.42578125" style="58" customWidth="1"/>
    <col min="15548" max="15548" width="20.140625" style="58" customWidth="1"/>
    <col min="15549" max="15549" width="15" style="58" customWidth="1"/>
    <col min="15550" max="15550" width="12.42578125" style="58" customWidth="1"/>
    <col min="15551" max="15551" width="17.5703125" style="58" customWidth="1"/>
    <col min="15552" max="15552" width="15" style="58" customWidth="1"/>
    <col min="15553" max="15553" width="16.28515625" style="58" customWidth="1"/>
    <col min="15554" max="15554" width="24" style="58" customWidth="1"/>
    <col min="15555" max="15555" width="22.7109375" style="58" customWidth="1"/>
    <col min="15556" max="15556" width="30.42578125" style="58" customWidth="1"/>
    <col min="15557" max="15557" width="11.140625" style="58" customWidth="1"/>
    <col min="15558" max="15558" width="20.140625" style="58" customWidth="1"/>
    <col min="15559" max="15559" width="27.85546875" style="58" customWidth="1"/>
    <col min="15560" max="15560" width="17.5703125" style="58" customWidth="1"/>
    <col min="15561" max="15562" width="8.5703125" style="58" customWidth="1"/>
    <col min="15563" max="15563" width="16.28515625" style="58" customWidth="1"/>
    <col min="15564" max="15564" width="25.28515625" style="58" customWidth="1"/>
    <col min="15565" max="15565" width="24" style="58" customWidth="1"/>
    <col min="15566" max="15566" width="12.42578125" style="58" customWidth="1"/>
    <col min="15567" max="15567" width="15" style="58" customWidth="1"/>
    <col min="15568" max="15568" width="12.42578125" style="58" customWidth="1"/>
    <col min="15569" max="15569" width="6" style="58" customWidth="1"/>
    <col min="15570" max="15570" width="22.7109375" style="58" customWidth="1"/>
    <col min="15571" max="15571" width="31.7109375" style="58" customWidth="1"/>
    <col min="15572" max="15572" width="13.7109375" style="58" customWidth="1"/>
    <col min="15573" max="15573" width="16.28515625" style="58" customWidth="1"/>
    <col min="15574" max="15574" width="22.7109375" style="58" customWidth="1"/>
    <col min="15575" max="15575" width="21.42578125" style="58" customWidth="1"/>
    <col min="15576" max="15576" width="17.5703125" style="58" customWidth="1"/>
    <col min="15577" max="15577" width="16.28515625" style="58" customWidth="1"/>
    <col min="15578" max="15578" width="13.7109375" style="58" customWidth="1"/>
    <col min="15579" max="15579" width="8.5703125" style="58" customWidth="1"/>
    <col min="15580" max="15580" width="15" style="58" customWidth="1"/>
    <col min="15581" max="15581" width="17.5703125" style="58" customWidth="1"/>
    <col min="15582" max="15582" width="26.5703125" style="58" customWidth="1"/>
    <col min="15583" max="15583" width="25.28515625" style="58" customWidth="1"/>
    <col min="15584" max="15585" width="17.5703125" style="58" customWidth="1"/>
    <col min="15586" max="15586" width="12.42578125" style="58" customWidth="1"/>
    <col min="15587" max="15587" width="17.5703125" style="58" customWidth="1"/>
    <col min="15588" max="15588" width="12.42578125" style="58" customWidth="1"/>
    <col min="15589" max="15589" width="15" style="58" customWidth="1"/>
    <col min="15590" max="15590" width="16.28515625" style="58" customWidth="1"/>
    <col min="15591" max="15592" width="17.5703125" style="58" customWidth="1"/>
    <col min="15593" max="15593" width="27.85546875" style="58" customWidth="1"/>
    <col min="15594" max="15594" width="13.7109375" style="58" customWidth="1"/>
    <col min="15595" max="15596" width="17.5703125" style="58" customWidth="1"/>
    <col min="15597" max="15597" width="15" style="58" customWidth="1"/>
    <col min="15598" max="15599" width="12.42578125" style="58" customWidth="1"/>
    <col min="15600" max="15601" width="17.5703125" style="58" customWidth="1"/>
    <col min="15602" max="15602" width="22.7109375" style="58" customWidth="1"/>
    <col min="15603" max="15603" width="17.5703125" style="58" customWidth="1"/>
    <col min="15604" max="15604" width="15" style="58" customWidth="1"/>
    <col min="15605" max="15605" width="17.5703125" style="58" customWidth="1"/>
    <col min="15606" max="15606" width="12.42578125" style="58" customWidth="1"/>
    <col min="15607" max="15607" width="34.28515625" style="58" customWidth="1"/>
    <col min="15608" max="15608" width="26.5703125" style="58" customWidth="1"/>
    <col min="15609" max="15610" width="18.85546875" style="58" customWidth="1"/>
    <col min="15611" max="15611" width="12.42578125" style="58" customWidth="1"/>
    <col min="15612" max="15612" width="20.140625" style="58" customWidth="1"/>
    <col min="15613" max="15613" width="16.28515625" style="58" customWidth="1"/>
    <col min="15614" max="15614" width="17.5703125" style="58" customWidth="1"/>
    <col min="15615" max="15796" width="12.42578125" style="58" customWidth="1"/>
    <col min="15797" max="15797" width="20.140625" style="58" customWidth="1"/>
    <col min="15798" max="15798" width="26.5703125" style="58" customWidth="1"/>
    <col min="15799" max="15799" width="29.140625" style="58" customWidth="1"/>
    <col min="15800" max="15801" width="13.7109375" style="58" customWidth="1"/>
    <col min="15802" max="15802" width="17.5703125" style="58" customWidth="1"/>
    <col min="15803" max="15803" width="12.42578125" style="58" customWidth="1"/>
    <col min="15804" max="15804" width="20.140625" style="58" customWidth="1"/>
    <col min="15805" max="15805" width="15" style="58" customWidth="1"/>
    <col min="15806" max="15806" width="12.42578125" style="58" customWidth="1"/>
    <col min="15807" max="15807" width="17.5703125" style="58" customWidth="1"/>
    <col min="15808" max="15808" width="15" style="58" customWidth="1"/>
    <col min="15809" max="15809" width="16.28515625" style="58" customWidth="1"/>
    <col min="15810" max="15810" width="24" style="58" customWidth="1"/>
    <col min="15811" max="15811" width="22.7109375" style="58" customWidth="1"/>
    <col min="15812" max="15812" width="30.42578125" style="58" customWidth="1"/>
    <col min="15813" max="15813" width="11.140625" style="58" customWidth="1"/>
    <col min="15814" max="15814" width="20.140625" style="58" customWidth="1"/>
    <col min="15815" max="15815" width="27.85546875" style="58" customWidth="1"/>
    <col min="15816" max="15816" width="17.5703125" style="58" customWidth="1"/>
    <col min="15817" max="15818" width="8.5703125" style="58" customWidth="1"/>
    <col min="15819" max="15819" width="16.28515625" style="58" customWidth="1"/>
    <col min="15820" max="15820" width="25.28515625" style="58" customWidth="1"/>
    <col min="15821" max="15821" width="24" style="58" customWidth="1"/>
    <col min="15822" max="15822" width="12.42578125" style="58" customWidth="1"/>
    <col min="15823" max="15823" width="15" style="58" customWidth="1"/>
    <col min="15824" max="15824" width="12.42578125" style="58" customWidth="1"/>
    <col min="15825" max="15825" width="6" style="58" customWidth="1"/>
    <col min="15826" max="15826" width="22.7109375" style="58" customWidth="1"/>
    <col min="15827" max="15827" width="31.7109375" style="58" customWidth="1"/>
    <col min="15828" max="15828" width="13.7109375" style="58" customWidth="1"/>
    <col min="15829" max="15829" width="16.28515625" style="58" customWidth="1"/>
    <col min="15830" max="15830" width="22.7109375" style="58" customWidth="1"/>
    <col min="15831" max="15831" width="21.42578125" style="58" customWidth="1"/>
    <col min="15832" max="15832" width="17.5703125" style="58" customWidth="1"/>
    <col min="15833" max="15833" width="16.28515625" style="58" customWidth="1"/>
    <col min="15834" max="15834" width="13.7109375" style="58" customWidth="1"/>
    <col min="15835" max="15835" width="8.5703125" style="58" customWidth="1"/>
    <col min="15836" max="15836" width="15" style="58" customWidth="1"/>
    <col min="15837" max="15837" width="17.5703125" style="58" customWidth="1"/>
    <col min="15838" max="15838" width="26.5703125" style="58" customWidth="1"/>
    <col min="15839" max="15839" width="25.28515625" style="58" customWidth="1"/>
    <col min="15840" max="15841" width="17.5703125" style="58" customWidth="1"/>
    <col min="15842" max="15842" width="12.42578125" style="58" customWidth="1"/>
    <col min="15843" max="15843" width="17.5703125" style="58" customWidth="1"/>
    <col min="15844" max="15844" width="12.42578125" style="58" customWidth="1"/>
    <col min="15845" max="15845" width="15" style="58" customWidth="1"/>
    <col min="15846" max="15846" width="16.28515625" style="58" customWidth="1"/>
    <col min="15847" max="15848" width="17.5703125" style="58" customWidth="1"/>
    <col min="15849" max="15849" width="27.85546875" style="58" customWidth="1"/>
    <col min="15850" max="15850" width="13.7109375" style="58" customWidth="1"/>
    <col min="15851" max="15852" width="17.5703125" style="58" customWidth="1"/>
    <col min="15853" max="15853" width="15" style="58" customWidth="1"/>
    <col min="15854" max="15855" width="12.42578125" style="58" customWidth="1"/>
    <col min="15856" max="15857" width="17.5703125" style="58" customWidth="1"/>
    <col min="15858" max="15858" width="22.7109375" style="58" customWidth="1"/>
    <col min="15859" max="15859" width="17.5703125" style="58" customWidth="1"/>
    <col min="15860" max="15860" width="15" style="58" customWidth="1"/>
    <col min="15861" max="15861" width="17.5703125" style="58" customWidth="1"/>
    <col min="15862" max="15862" width="12.42578125" style="58" customWidth="1"/>
    <col min="15863" max="15863" width="34.28515625" style="58" customWidth="1"/>
    <col min="15864" max="15864" width="26.5703125" style="58" customWidth="1"/>
    <col min="15865" max="15866" width="18.85546875" style="58" customWidth="1"/>
    <col min="15867" max="15867" width="12.42578125" style="58" customWidth="1"/>
    <col min="15868" max="15868" width="20.140625" style="58" customWidth="1"/>
    <col min="15869" max="15869" width="16.28515625" style="58" customWidth="1"/>
    <col min="15870" max="15870" width="17.5703125" style="58" customWidth="1"/>
    <col min="15871" max="16052" width="12.42578125" style="58" customWidth="1"/>
    <col min="16053" max="16053" width="20.140625" style="58" customWidth="1"/>
    <col min="16054" max="16054" width="26.5703125" style="58" customWidth="1"/>
    <col min="16055" max="16055" width="29.140625" style="58" customWidth="1"/>
    <col min="16056" max="16057" width="13.7109375" style="58" customWidth="1"/>
    <col min="16058" max="16058" width="17.5703125" style="58" customWidth="1"/>
    <col min="16059" max="16059" width="12.42578125" style="58" customWidth="1"/>
    <col min="16060" max="16060" width="20.140625" style="58" customWidth="1"/>
    <col min="16061" max="16061" width="15" style="58" customWidth="1"/>
    <col min="16062" max="16062" width="12.42578125" style="58" customWidth="1"/>
    <col min="16063" max="16063" width="17.5703125" style="58" customWidth="1"/>
    <col min="16064" max="16064" width="15" style="58" customWidth="1"/>
    <col min="16065" max="16065" width="16.28515625" style="58" customWidth="1"/>
    <col min="16066" max="16066" width="24" style="58" customWidth="1"/>
    <col min="16067" max="16067" width="22.7109375" style="58" customWidth="1"/>
    <col min="16068" max="16068" width="30.42578125" style="58" customWidth="1"/>
    <col min="16069" max="16069" width="11.140625" style="58" customWidth="1"/>
    <col min="16070" max="16070" width="20.140625" style="58" customWidth="1"/>
    <col min="16071" max="16071" width="27.85546875" style="58" customWidth="1"/>
    <col min="16072" max="16072" width="17.5703125" style="58" customWidth="1"/>
    <col min="16073" max="16074" width="8.5703125" style="58" customWidth="1"/>
    <col min="16075" max="16075" width="16.28515625" style="58" customWidth="1"/>
    <col min="16076" max="16076" width="25.28515625" style="58" customWidth="1"/>
    <col min="16077" max="16077" width="24" style="58" customWidth="1"/>
    <col min="16078" max="16078" width="12.42578125" style="58" customWidth="1"/>
    <col min="16079" max="16079" width="15" style="58" customWidth="1"/>
    <col min="16080" max="16080" width="12.42578125" style="58" customWidth="1"/>
    <col min="16081" max="16081" width="6" style="58" customWidth="1"/>
    <col min="16082" max="16082" width="22.7109375" style="58" customWidth="1"/>
    <col min="16083" max="16083" width="31.7109375" style="58" customWidth="1"/>
    <col min="16084" max="16084" width="13.7109375" style="58" customWidth="1"/>
    <col min="16085" max="16085" width="16.28515625" style="58" customWidth="1"/>
    <col min="16086" max="16086" width="22.7109375" style="58" customWidth="1"/>
    <col min="16087" max="16087" width="21.42578125" style="58" customWidth="1"/>
    <col min="16088" max="16088" width="17.5703125" style="58" customWidth="1"/>
    <col min="16089" max="16089" width="16.28515625" style="58" customWidth="1"/>
    <col min="16090" max="16090" width="13.7109375" style="58" customWidth="1"/>
    <col min="16091" max="16091" width="8.5703125" style="58" customWidth="1"/>
    <col min="16092" max="16092" width="15" style="58" customWidth="1"/>
    <col min="16093" max="16093" width="17.5703125" style="58" customWidth="1"/>
    <col min="16094" max="16094" width="26.5703125" style="58" customWidth="1"/>
    <col min="16095" max="16095" width="25.28515625" style="58" customWidth="1"/>
    <col min="16096" max="16097" width="17.5703125" style="58" customWidth="1"/>
    <col min="16098" max="16098" width="12.42578125" style="58" customWidth="1"/>
    <col min="16099" max="16099" width="17.5703125" style="58" customWidth="1"/>
    <col min="16100" max="16100" width="12.42578125" style="58" customWidth="1"/>
    <col min="16101" max="16101" width="15" style="58" customWidth="1"/>
    <col min="16102" max="16102" width="16.28515625" style="58" customWidth="1"/>
    <col min="16103" max="16104" width="17.5703125" style="58" customWidth="1"/>
    <col min="16105" max="16105" width="27.85546875" style="58" customWidth="1"/>
    <col min="16106" max="16106" width="13.7109375" style="58" customWidth="1"/>
    <col min="16107" max="16108" width="17.5703125" style="58" customWidth="1"/>
    <col min="16109" max="16109" width="15" style="58" customWidth="1"/>
    <col min="16110" max="16111" width="12.42578125" style="58" customWidth="1"/>
    <col min="16112" max="16113" width="17.5703125" style="58" customWidth="1"/>
    <col min="16114" max="16114" width="22.7109375" style="58" customWidth="1"/>
    <col min="16115" max="16115" width="17.5703125" style="58" customWidth="1"/>
    <col min="16116" max="16116" width="15" style="58" customWidth="1"/>
    <col min="16117" max="16117" width="17.5703125" style="58" customWidth="1"/>
    <col min="16118" max="16118" width="12.42578125" style="58" customWidth="1"/>
    <col min="16119" max="16119" width="34.28515625" style="58" customWidth="1"/>
    <col min="16120" max="16120" width="26.5703125" style="58" customWidth="1"/>
    <col min="16121" max="16122" width="18.85546875" style="58" customWidth="1"/>
    <col min="16123" max="16123" width="12.42578125" style="58" customWidth="1"/>
    <col min="16124" max="16124" width="20.140625" style="58" customWidth="1"/>
    <col min="16125" max="16125" width="16.28515625" style="58" customWidth="1"/>
    <col min="16126" max="16126" width="17.5703125" style="58" customWidth="1"/>
    <col min="16127" max="16384" width="12.42578125" style="58" customWidth="1"/>
  </cols>
  <sheetData>
    <row r="1" spans="1:180" s="91" customFormat="1" x14ac:dyDescent="0.2">
      <c r="A1" s="85" t="s">
        <v>77</v>
      </c>
      <c r="B1" s="78"/>
      <c r="C1" s="78"/>
      <c r="D1" s="78"/>
      <c r="E1" s="79"/>
      <c r="F1" s="79" t="s">
        <v>0</v>
      </c>
      <c r="G1" s="80">
        <v>4860.83</v>
      </c>
      <c r="H1" s="81"/>
      <c r="I1" s="78"/>
      <c r="J1" s="82" t="s">
        <v>1</v>
      </c>
      <c r="K1" s="83">
        <v>43024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4"/>
      <c r="AA1" s="78"/>
      <c r="AB1" s="84"/>
      <c r="AC1" s="78"/>
      <c r="AD1" s="85" t="s">
        <v>2</v>
      </c>
      <c r="AE1" s="86"/>
      <c r="AF1" s="78"/>
      <c r="AG1" s="78"/>
      <c r="AH1" s="85" t="s">
        <v>3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84"/>
      <c r="CH1" s="78"/>
      <c r="CI1" s="78"/>
      <c r="CJ1" s="78"/>
      <c r="CK1" s="78"/>
      <c r="CL1" s="78"/>
      <c r="CM1" s="78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</row>
    <row r="2" spans="1:180" s="91" customFormat="1" x14ac:dyDescent="0.2">
      <c r="A2" s="130" t="s">
        <v>76</v>
      </c>
      <c r="B2" s="92" t="s">
        <v>4</v>
      </c>
      <c r="C2" s="93"/>
      <c r="D2" s="94"/>
      <c r="E2" s="80"/>
      <c r="F2" s="79" t="s">
        <v>79</v>
      </c>
      <c r="G2" s="11">
        <f>VLOOKUP(A10+1,[1]Plan1!$AY$80:$BA$314,3)</f>
        <v>4881.25</v>
      </c>
      <c r="H2" s="95"/>
      <c r="I2" s="95"/>
      <c r="J2" s="96" t="s">
        <v>5</v>
      </c>
      <c r="K2" s="83">
        <v>43032</v>
      </c>
      <c r="L2" s="78"/>
      <c r="M2" s="95"/>
      <c r="N2" s="95"/>
      <c r="O2" s="95"/>
      <c r="P2" s="97"/>
      <c r="Q2" s="95"/>
      <c r="R2" s="98"/>
      <c r="S2" s="97"/>
      <c r="T2" s="99"/>
      <c r="U2" s="95"/>
      <c r="V2" s="95"/>
      <c r="W2" s="95"/>
      <c r="X2" s="100"/>
      <c r="Y2" s="95"/>
      <c r="Z2" s="101"/>
      <c r="AA2" s="95"/>
      <c r="AB2" s="101"/>
      <c r="AC2" s="95"/>
      <c r="AD2" s="95"/>
      <c r="AE2" s="88"/>
      <c r="AF2" s="78"/>
      <c r="AG2" s="78"/>
      <c r="AH2" s="78"/>
      <c r="AI2" s="102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5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84"/>
      <c r="CH2" s="107"/>
      <c r="CI2" s="107"/>
      <c r="CJ2" s="85"/>
      <c r="CK2" s="78"/>
      <c r="CL2" s="78"/>
      <c r="CM2" s="78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</row>
    <row r="3" spans="1:180" s="91" customFormat="1" ht="26.25" customHeight="1" x14ac:dyDescent="0.2">
      <c r="B3" s="131" t="s">
        <v>80</v>
      </c>
      <c r="C3" s="97"/>
      <c r="D3" s="108"/>
      <c r="E3" s="79"/>
      <c r="F3" s="79"/>
      <c r="G3" s="94"/>
      <c r="H3" s="81"/>
      <c r="I3" s="132"/>
      <c r="J3" s="133" t="s">
        <v>6</v>
      </c>
      <c r="K3" s="134">
        <f>NETWORKDAYS(K1,K2,AD$118:AD$502)-1</f>
        <v>6</v>
      </c>
      <c r="L3" s="81"/>
      <c r="M3" s="109"/>
      <c r="N3" s="109"/>
      <c r="O3" s="110"/>
      <c r="P3" s="110"/>
      <c r="Q3" s="81"/>
      <c r="R3" s="111"/>
      <c r="S3" s="110"/>
      <c r="T3" s="112" t="s">
        <v>7</v>
      </c>
      <c r="U3" s="78"/>
      <c r="V3" s="78"/>
      <c r="W3" s="106"/>
      <c r="X3" s="103"/>
      <c r="Y3" s="94"/>
      <c r="Z3" s="84"/>
      <c r="AA3" s="78"/>
      <c r="AB3" s="84"/>
      <c r="AC3" s="78"/>
      <c r="AD3" s="113"/>
      <c r="AE3" s="88"/>
      <c r="AF3" s="78"/>
      <c r="AG3" s="78"/>
      <c r="AH3" s="78"/>
      <c r="AI3" s="102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107"/>
      <c r="BG3" s="107"/>
      <c r="BH3" s="107"/>
      <c r="BI3" s="114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6"/>
      <c r="BY3" s="78"/>
      <c r="BZ3" s="78"/>
      <c r="CA3" s="78"/>
      <c r="CB3" s="78"/>
      <c r="CC3" s="78"/>
      <c r="CD3" s="78"/>
      <c r="CE3" s="78"/>
      <c r="CF3" s="78"/>
      <c r="CG3" s="84"/>
      <c r="CH3" s="78"/>
      <c r="CI3" s="78"/>
      <c r="CJ3" s="85"/>
      <c r="CK3" s="78"/>
      <c r="CL3" s="78"/>
      <c r="CM3" s="78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</row>
    <row r="4" spans="1:180" s="91" customFormat="1" x14ac:dyDescent="0.2">
      <c r="A4" s="85"/>
      <c r="B4" s="153" t="s">
        <v>81</v>
      </c>
      <c r="C4" s="153" t="s">
        <v>82</v>
      </c>
      <c r="D4" s="153" t="s">
        <v>83</v>
      </c>
      <c r="E4" s="153" t="s">
        <v>84</v>
      </c>
      <c r="F4" s="153" t="s">
        <v>85</v>
      </c>
      <c r="G4" s="153" t="s">
        <v>86</v>
      </c>
      <c r="H4" s="153" t="s">
        <v>87</v>
      </c>
      <c r="I4" s="153" t="s">
        <v>88</v>
      </c>
      <c r="J4" s="153" t="s">
        <v>89</v>
      </c>
      <c r="K4" s="153" t="s">
        <v>90</v>
      </c>
      <c r="L4" s="153" t="s">
        <v>91</v>
      </c>
      <c r="M4" s="153" t="s">
        <v>92</v>
      </c>
      <c r="N4" s="153" t="s">
        <v>93</v>
      </c>
      <c r="O4" s="153" t="s">
        <v>94</v>
      </c>
      <c r="P4" s="153" t="s">
        <v>95</v>
      </c>
      <c r="Q4" s="153" t="s">
        <v>96</v>
      </c>
      <c r="R4" s="153" t="s">
        <v>97</v>
      </c>
      <c r="S4" s="153" t="s">
        <v>98</v>
      </c>
      <c r="T4" s="153" t="s">
        <v>99</v>
      </c>
      <c r="U4" s="153" t="s">
        <v>100</v>
      </c>
      <c r="V4" s="153" t="s">
        <v>101</v>
      </c>
      <c r="W4" s="153" t="s">
        <v>102</v>
      </c>
      <c r="X4" s="153" t="s">
        <v>103</v>
      </c>
      <c r="Y4" s="153" t="s">
        <v>104</v>
      </c>
      <c r="Z4" s="154" t="s">
        <v>105</v>
      </c>
      <c r="AA4" s="153" t="s">
        <v>106</v>
      </c>
      <c r="AB4" s="87"/>
      <c r="AC4" s="85"/>
      <c r="AD4" s="85"/>
      <c r="AE4" s="88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7"/>
      <c r="CH4" s="85"/>
      <c r="CI4" s="85"/>
      <c r="CJ4" s="85"/>
      <c r="CK4" s="85"/>
      <c r="CL4" s="85"/>
      <c r="CM4" s="85"/>
      <c r="CN4" s="89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</row>
    <row r="5" spans="1:180" s="91" customFormat="1" x14ac:dyDescent="0.2">
      <c r="A5" s="104" t="s">
        <v>8</v>
      </c>
      <c r="B5" s="117" t="s">
        <v>9</v>
      </c>
      <c r="C5" s="117" t="s">
        <v>10</v>
      </c>
      <c r="D5" s="80" t="s">
        <v>11</v>
      </c>
      <c r="E5" s="80" t="s">
        <v>11</v>
      </c>
      <c r="F5" s="85" t="s">
        <v>11</v>
      </c>
      <c r="G5" s="85" t="s">
        <v>11</v>
      </c>
      <c r="H5" s="118" t="s">
        <v>12</v>
      </c>
      <c r="I5" s="118" t="s">
        <v>12</v>
      </c>
      <c r="J5" s="85" t="s">
        <v>11</v>
      </c>
      <c r="K5" s="85" t="s">
        <v>11</v>
      </c>
      <c r="L5" s="85" t="s">
        <v>11</v>
      </c>
      <c r="M5" s="85" t="s">
        <v>11</v>
      </c>
      <c r="N5" s="85" t="s">
        <v>11</v>
      </c>
      <c r="O5" s="85" t="s">
        <v>11</v>
      </c>
      <c r="P5" s="117" t="s">
        <v>10</v>
      </c>
      <c r="Q5" s="119" t="s">
        <v>13</v>
      </c>
      <c r="R5" s="120" t="s">
        <v>10</v>
      </c>
      <c r="S5" s="117" t="s">
        <v>10</v>
      </c>
      <c r="T5" s="121" t="s">
        <v>14</v>
      </c>
      <c r="U5" s="122" t="s">
        <v>14</v>
      </c>
      <c r="V5" s="122" t="s">
        <v>14</v>
      </c>
      <c r="W5" s="122" t="s">
        <v>14</v>
      </c>
      <c r="X5" s="123" t="s">
        <v>10</v>
      </c>
      <c r="Y5" s="80" t="s">
        <v>15</v>
      </c>
      <c r="Z5" s="87" t="s">
        <v>16</v>
      </c>
      <c r="AA5" s="85" t="s">
        <v>16</v>
      </c>
      <c r="AB5" s="87"/>
      <c r="AC5" s="85"/>
      <c r="AD5" s="104"/>
      <c r="AE5" s="88"/>
      <c r="AF5" s="85"/>
      <c r="AG5" s="85"/>
      <c r="AH5" s="85"/>
      <c r="AI5" s="118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7"/>
      <c r="CH5" s="85"/>
      <c r="CI5" s="85"/>
      <c r="CJ5" s="85"/>
      <c r="CK5" s="85"/>
      <c r="CL5" s="85"/>
      <c r="CM5" s="85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</row>
    <row r="6" spans="1:180" s="91" customFormat="1" x14ac:dyDescent="0.2">
      <c r="A6" s="104"/>
      <c r="B6" s="117" t="s">
        <v>78</v>
      </c>
      <c r="C6" s="117" t="s">
        <v>17</v>
      </c>
      <c r="D6" s="80" t="s">
        <v>18</v>
      </c>
      <c r="E6" s="80" t="s">
        <v>18</v>
      </c>
      <c r="F6" s="124" t="s">
        <v>19</v>
      </c>
      <c r="G6" s="125" t="s">
        <v>20</v>
      </c>
      <c r="H6" s="118" t="s">
        <v>21</v>
      </c>
      <c r="I6" s="118" t="s">
        <v>21</v>
      </c>
      <c r="J6" s="85" t="s">
        <v>22</v>
      </c>
      <c r="K6" s="85" t="s">
        <v>22</v>
      </c>
      <c r="L6" s="85" t="s">
        <v>23</v>
      </c>
      <c r="M6" s="126" t="s">
        <v>23</v>
      </c>
      <c r="N6" s="126" t="s">
        <v>23</v>
      </c>
      <c r="O6" s="117" t="s">
        <v>23</v>
      </c>
      <c r="P6" s="117" t="s">
        <v>17</v>
      </c>
      <c r="Q6" s="119" t="s">
        <v>24</v>
      </c>
      <c r="R6" s="120" t="s">
        <v>15</v>
      </c>
      <c r="S6" s="117" t="s">
        <v>15</v>
      </c>
      <c r="T6" s="118" t="s">
        <v>25</v>
      </c>
      <c r="U6" s="85" t="s">
        <v>26</v>
      </c>
      <c r="V6" s="85" t="s">
        <v>27</v>
      </c>
      <c r="W6" s="85" t="s">
        <v>23</v>
      </c>
      <c r="X6" s="123" t="s">
        <v>14</v>
      </c>
      <c r="Y6" s="80" t="s">
        <v>28</v>
      </c>
      <c r="Z6" s="87" t="s">
        <v>29</v>
      </c>
      <c r="AA6" s="85" t="s">
        <v>29</v>
      </c>
      <c r="AB6" s="87"/>
      <c r="AC6" s="85"/>
      <c r="AD6" s="104"/>
      <c r="AE6" s="88"/>
      <c r="AF6" s="85"/>
      <c r="AG6" s="85"/>
      <c r="AH6" s="85"/>
      <c r="AI6" s="118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7"/>
      <c r="CH6" s="85"/>
      <c r="CI6" s="85"/>
      <c r="CJ6" s="85"/>
      <c r="CK6" s="85"/>
      <c r="CL6" s="85"/>
      <c r="CM6" s="85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</row>
    <row r="7" spans="1:180" s="91" customFormat="1" x14ac:dyDescent="0.2">
      <c r="A7" s="104"/>
      <c r="B7" s="117" t="s">
        <v>30</v>
      </c>
      <c r="C7" s="117"/>
      <c r="D7" s="80" t="s">
        <v>31</v>
      </c>
      <c r="E7" s="80" t="s">
        <v>31</v>
      </c>
      <c r="F7" s="104" t="s">
        <v>32</v>
      </c>
      <c r="G7" s="125" t="s">
        <v>33</v>
      </c>
      <c r="H7" s="118" t="s">
        <v>34</v>
      </c>
      <c r="I7" s="118" t="s">
        <v>34</v>
      </c>
      <c r="J7" s="85" t="s">
        <v>35</v>
      </c>
      <c r="K7" s="85" t="s">
        <v>36</v>
      </c>
      <c r="L7" s="85" t="s">
        <v>37</v>
      </c>
      <c r="M7" s="126" t="s">
        <v>38</v>
      </c>
      <c r="N7" s="85" t="s">
        <v>37</v>
      </c>
      <c r="O7" s="117" t="s">
        <v>37</v>
      </c>
      <c r="P7" s="117" t="s">
        <v>39</v>
      </c>
      <c r="Q7" s="119"/>
      <c r="R7" s="120"/>
      <c r="S7" s="117" t="s">
        <v>39</v>
      </c>
      <c r="T7" s="118" t="s">
        <v>40</v>
      </c>
      <c r="U7" s="85" t="s">
        <v>41</v>
      </c>
      <c r="V7" s="85" t="s">
        <v>26</v>
      </c>
      <c r="W7" s="85" t="s">
        <v>42</v>
      </c>
      <c r="X7" s="123"/>
      <c r="Y7" s="80"/>
      <c r="Z7" s="87" t="s">
        <v>43</v>
      </c>
      <c r="AA7" s="85" t="s">
        <v>8</v>
      </c>
      <c r="AB7" s="87"/>
      <c r="AC7" s="85"/>
      <c r="AD7" s="104"/>
      <c r="AE7" s="88">
        <v>1</v>
      </c>
      <c r="AF7" s="85">
        <v>2</v>
      </c>
      <c r="AG7" s="85">
        <v>3</v>
      </c>
      <c r="AH7" s="85">
        <v>4</v>
      </c>
      <c r="AI7" s="85">
        <v>5</v>
      </c>
      <c r="AJ7" s="85">
        <v>6</v>
      </c>
      <c r="AK7" s="85">
        <v>7</v>
      </c>
      <c r="AL7" s="85">
        <v>8</v>
      </c>
      <c r="AM7" s="119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7"/>
      <c r="CH7" s="85"/>
      <c r="CI7" s="85"/>
      <c r="CJ7" s="85"/>
      <c r="CK7" s="85"/>
      <c r="CL7" s="85"/>
      <c r="CM7" s="85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</row>
    <row r="8" spans="1:180" s="91" customFormat="1" x14ac:dyDescent="0.2">
      <c r="A8" s="90"/>
      <c r="B8" s="117" t="s">
        <v>78</v>
      </c>
      <c r="C8" s="117" t="s">
        <v>44</v>
      </c>
      <c r="D8" s="80" t="s">
        <v>45</v>
      </c>
      <c r="E8" s="80" t="s">
        <v>46</v>
      </c>
      <c r="F8" s="104"/>
      <c r="G8" s="125"/>
      <c r="H8" s="118" t="s">
        <v>47</v>
      </c>
      <c r="I8" s="118"/>
      <c r="J8" s="85" t="s">
        <v>48</v>
      </c>
      <c r="K8" s="85" t="s">
        <v>49</v>
      </c>
      <c r="L8" s="85" t="s">
        <v>19</v>
      </c>
      <c r="M8" s="85" t="s">
        <v>19</v>
      </c>
      <c r="N8" s="85" t="s">
        <v>50</v>
      </c>
      <c r="O8" s="117" t="s">
        <v>51</v>
      </c>
      <c r="P8" s="117" t="s">
        <v>52</v>
      </c>
      <c r="Q8" s="119"/>
      <c r="R8" s="120" t="s">
        <v>53</v>
      </c>
      <c r="S8" s="117" t="s">
        <v>54</v>
      </c>
      <c r="T8" s="118"/>
      <c r="U8" s="85" t="s">
        <v>55</v>
      </c>
      <c r="V8" s="85"/>
      <c r="W8" s="85" t="s">
        <v>56</v>
      </c>
      <c r="X8" s="123"/>
      <c r="Y8" s="80"/>
      <c r="Z8" s="87" t="s">
        <v>57</v>
      </c>
      <c r="AA8" s="85"/>
      <c r="AB8" s="87"/>
      <c r="AC8" s="135" t="s">
        <v>58</v>
      </c>
      <c r="AD8" s="136" t="s">
        <v>12</v>
      </c>
      <c r="AE8" s="135" t="s">
        <v>59</v>
      </c>
      <c r="AF8" s="135" t="s">
        <v>60</v>
      </c>
      <c r="AG8" s="135" t="s">
        <v>61</v>
      </c>
      <c r="AH8" s="135" t="s">
        <v>62</v>
      </c>
      <c r="AI8" s="137" t="s">
        <v>62</v>
      </c>
      <c r="AJ8" s="135" t="s">
        <v>63</v>
      </c>
      <c r="AK8" s="135" t="s">
        <v>58</v>
      </c>
      <c r="AL8" s="135" t="s">
        <v>21</v>
      </c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7"/>
      <c r="CH8" s="127"/>
      <c r="CI8" s="127"/>
      <c r="CJ8" s="127"/>
      <c r="CK8" s="127"/>
      <c r="CL8" s="127"/>
      <c r="CM8" s="127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</row>
    <row r="9" spans="1:180" s="91" customFormat="1" x14ac:dyDescent="0.2">
      <c r="A9" s="83">
        <v>43023</v>
      </c>
      <c r="B9" s="117" t="s">
        <v>64</v>
      </c>
      <c r="C9" s="117" t="s">
        <v>64</v>
      </c>
      <c r="D9" s="80"/>
      <c r="E9" s="80"/>
      <c r="F9" s="104"/>
      <c r="G9" s="125"/>
      <c r="H9" s="118"/>
      <c r="I9" s="118"/>
      <c r="J9" s="118"/>
      <c r="K9" s="118"/>
      <c r="L9" s="85"/>
      <c r="M9" s="126"/>
      <c r="N9" s="126"/>
      <c r="O9" s="117"/>
      <c r="P9" s="117" t="s">
        <v>64</v>
      </c>
      <c r="Q9" s="119"/>
      <c r="R9" s="120" t="s">
        <v>65</v>
      </c>
      <c r="S9" s="117" t="s">
        <v>64</v>
      </c>
      <c r="T9" s="118"/>
      <c r="U9" s="119"/>
      <c r="V9" s="119"/>
      <c r="W9" s="120"/>
      <c r="X9" s="123" t="s">
        <v>64</v>
      </c>
      <c r="Y9" s="80" t="s">
        <v>64</v>
      </c>
      <c r="Z9" s="87"/>
      <c r="AA9" s="85"/>
      <c r="AB9" s="87"/>
      <c r="AC9" s="138"/>
      <c r="AD9" s="139"/>
      <c r="AE9" s="135" t="s">
        <v>64</v>
      </c>
      <c r="AF9" s="135" t="s">
        <v>66</v>
      </c>
      <c r="AG9" s="140">
        <f>T10</f>
        <v>4.641E-2</v>
      </c>
      <c r="AH9" s="135" t="s">
        <v>64</v>
      </c>
      <c r="AI9" s="137" t="s">
        <v>65</v>
      </c>
      <c r="AJ9" s="135" t="s">
        <v>64</v>
      </c>
      <c r="AK9" s="138"/>
      <c r="AL9" s="135" t="s">
        <v>67</v>
      </c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7"/>
      <c r="CH9" s="128"/>
      <c r="CI9" s="128"/>
      <c r="CJ9" s="127"/>
      <c r="CK9" s="127"/>
      <c r="CL9" s="127"/>
      <c r="CM9" s="127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</row>
    <row r="10" spans="1:180" x14ac:dyDescent="0.2">
      <c r="A10" s="83">
        <v>43023</v>
      </c>
      <c r="B10" s="5">
        <f t="shared" ref="B10:B73" si="0">(P10+X10)</f>
        <v>1000</v>
      </c>
      <c r="C10" s="61">
        <v>1000</v>
      </c>
      <c r="D10" s="62">
        <f>G1</f>
        <v>4860.83</v>
      </c>
      <c r="E10" s="60">
        <f>G2</f>
        <v>4881.25</v>
      </c>
      <c r="F10" s="77">
        <f>A10</f>
        <v>43023</v>
      </c>
      <c r="G10" s="9">
        <f t="shared" ref="G10:G73" si="1">(E10/D10)-1</f>
        <v>4.2009286479880448E-3</v>
      </c>
      <c r="H10" s="77">
        <f>AK118</f>
        <v>43055</v>
      </c>
      <c r="I10" s="72">
        <f t="shared" ref="I10:I73" si="2">IF(A10&gt;I9,H10,I9)</f>
        <v>43055</v>
      </c>
      <c r="J10" s="4">
        <f>AL118</f>
        <v>21</v>
      </c>
      <c r="K10" s="63">
        <f t="shared" ref="K10:K42" si="3">IF(A10&lt;K$2,0,(J10-(NETWORKDAYS(A10,I10,AD$118:AD$502)-1))-K$3)</f>
        <v>0</v>
      </c>
      <c r="L10" s="5">
        <f t="shared" ref="L10:L73" si="4">TRUNC((E10/D10)^TRUNC((K10/J10),9),8)</f>
        <v>1</v>
      </c>
      <c r="M10" s="12">
        <v>1</v>
      </c>
      <c r="N10" s="12">
        <v>1</v>
      </c>
      <c r="O10" s="5">
        <f t="shared" ref="O10:O40" si="5">TRUNC(((E10/D10)^(K10/J10)),8)</f>
        <v>1</v>
      </c>
      <c r="P10" s="5">
        <f t="shared" ref="P10:P73" si="6">TRUNC(C10*O10,8)</f>
        <v>1000</v>
      </c>
      <c r="Q10" s="10">
        <f t="shared" ref="Q10:Q73" si="7">IF(VLOOKUP(A10,AD$10:AK$114,8)=VLOOKUP(A9,AD$10:AK$114,8),0,VLOOKUP(A10,AD$10:AK$114,8))</f>
        <v>0</v>
      </c>
      <c r="R10" s="39">
        <f t="shared" ref="R10:R73" si="8">IF(Q10&gt;0,VLOOKUP($A10,$AD$10:$AI$114,6),0)</f>
        <v>0</v>
      </c>
      <c r="S10" s="5">
        <f t="shared" ref="S10:S73" si="9">IF(R10&gt;0,TRUNC(R10*P10,8),0)</f>
        <v>0</v>
      </c>
      <c r="T10" s="14">
        <v>4.641E-2</v>
      </c>
      <c r="U10" s="10">
        <v>0</v>
      </c>
      <c r="V10" s="10">
        <v>252</v>
      </c>
      <c r="W10" s="12">
        <f t="shared" ref="W10:W73" si="10">ROUND((1+T10)^TRUNC((U10/V10),9),9)</f>
        <v>1</v>
      </c>
      <c r="X10" s="5">
        <f t="shared" ref="X10:X73" si="11">TRUNC((P10*(W10-1)),8)</f>
        <v>0</v>
      </c>
      <c r="Y10" s="11">
        <f t="shared" ref="Y10:Y73" si="12">IF(Q10&gt;0,S10+X10,0)</f>
        <v>0</v>
      </c>
      <c r="Z10" s="2" t="s">
        <v>68</v>
      </c>
      <c r="AA10" s="72">
        <f>AL11</f>
        <v>43388</v>
      </c>
      <c r="AB10" s="2"/>
      <c r="AC10" s="16"/>
      <c r="AD10" s="75">
        <v>43023</v>
      </c>
      <c r="AE10" s="76">
        <v>0</v>
      </c>
      <c r="AF10" s="19">
        <v>0</v>
      </c>
      <c r="AG10" s="28">
        <v>0</v>
      </c>
      <c r="AH10" s="28">
        <v>0</v>
      </c>
      <c r="AI10" s="20">
        <v>0</v>
      </c>
      <c r="AJ10" s="28">
        <v>0</v>
      </c>
      <c r="AK10" s="16">
        <v>0</v>
      </c>
      <c r="AL10" s="17"/>
      <c r="AM10" s="10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5"/>
      <c r="BH10" s="26"/>
      <c r="BI10" s="24"/>
      <c r="BJ10" s="24"/>
      <c r="BK10" s="24"/>
      <c r="BL10" s="24"/>
      <c r="BM10" s="24"/>
      <c r="BN10" s="25"/>
      <c r="BO10" s="24"/>
      <c r="BP10" s="24"/>
      <c r="BQ10" s="24"/>
      <c r="BR10" s="1"/>
      <c r="BS10" s="1"/>
      <c r="BT10" s="1"/>
      <c r="BU10" s="1"/>
      <c r="BV10" s="1"/>
      <c r="BW10" s="4"/>
      <c r="BX10" s="15"/>
      <c r="BY10" s="1"/>
      <c r="BZ10" s="1"/>
      <c r="CA10" s="1"/>
      <c r="CB10" s="1"/>
      <c r="CC10" s="1"/>
      <c r="CD10" s="1"/>
      <c r="CE10" s="1"/>
      <c r="CF10" s="1"/>
      <c r="CG10" s="2"/>
      <c r="CH10" s="19"/>
      <c r="CI10" s="19"/>
      <c r="CJ10" s="19"/>
      <c r="CK10" s="27"/>
      <c r="CL10" s="19"/>
      <c r="CM10" s="19"/>
    </row>
    <row r="11" spans="1:180" x14ac:dyDescent="0.2">
      <c r="A11" s="105">
        <f t="shared" ref="A11:A74" si="13">(A10+1)</f>
        <v>43024</v>
      </c>
      <c r="B11" s="5">
        <f t="shared" si="0"/>
        <v>1000</v>
      </c>
      <c r="C11" s="5">
        <f t="shared" ref="C11:C74" si="14">TRUNC(IF(Q10&gt;0,VLOOKUP(A10,$AD$12:$AE$114,2),C10),8)</f>
        <v>1000</v>
      </c>
      <c r="D11" s="64">
        <f t="shared" ref="D11:D74" si="15">IF(E11=E10,D10,E10)</f>
        <v>4860.83</v>
      </c>
      <c r="E11" s="60">
        <f t="shared" ref="E11:E41" si="16">E10</f>
        <v>4881.25</v>
      </c>
      <c r="F11" s="72">
        <f t="shared" ref="F11:F74" si="17">IF(D11=D10,F10,A11)</f>
        <v>43023</v>
      </c>
      <c r="G11" s="9">
        <f t="shared" si="1"/>
        <v>4.2009286479880448E-3</v>
      </c>
      <c r="H11" s="72">
        <f t="shared" ref="H11:H74" si="18">IF(DAY(A11)=15,VLOOKUP(A11,AH$118:AM$450,4),H10)</f>
        <v>43055</v>
      </c>
      <c r="I11" s="72">
        <f t="shared" si="2"/>
        <v>43055</v>
      </c>
      <c r="J11" s="1">
        <f t="shared" ref="J11:J74" si="19">IF(I11=I10,J10,NETWORKDAYS(I10,I11,$AD$118:$AD$502)-1)</f>
        <v>21</v>
      </c>
      <c r="K11" s="63">
        <f t="shared" si="3"/>
        <v>0</v>
      </c>
      <c r="L11" s="5">
        <f t="shared" si="4"/>
        <v>1</v>
      </c>
      <c r="M11" s="12">
        <f t="shared" ref="M11:M41" si="20">IF(I11&gt;I10,ROUND(O10,4),M10)</f>
        <v>1</v>
      </c>
      <c r="N11" s="12">
        <v>1</v>
      </c>
      <c r="O11" s="5">
        <f t="shared" si="5"/>
        <v>1</v>
      </c>
      <c r="P11" s="5">
        <f t="shared" si="6"/>
        <v>1000</v>
      </c>
      <c r="Q11" s="10">
        <f t="shared" si="7"/>
        <v>0</v>
      </c>
      <c r="R11" s="39">
        <f t="shared" si="8"/>
        <v>0</v>
      </c>
      <c r="S11" s="5">
        <f t="shared" si="9"/>
        <v>0</v>
      </c>
      <c r="T11" s="6">
        <f t="shared" ref="T11:T74" si="21">(T10)</f>
        <v>4.641E-2</v>
      </c>
      <c r="U11" s="10">
        <f t="shared" ref="U11:U36" si="22">IF(A10&lt;K$2,0,IF(Q10&gt;0,1,IF(K11=K10,U10,U10+1)))</f>
        <v>0</v>
      </c>
      <c r="V11" s="10">
        <v>252</v>
      </c>
      <c r="W11" s="12">
        <f t="shared" si="10"/>
        <v>1</v>
      </c>
      <c r="X11" s="5">
        <f t="shared" si="11"/>
        <v>0</v>
      </c>
      <c r="Y11" s="11">
        <f t="shared" si="12"/>
        <v>0</v>
      </c>
      <c r="Z11" s="2" t="s">
        <v>68</v>
      </c>
      <c r="AA11" s="72">
        <f t="shared" ref="AA11:AA74" si="23">IF(Q10&gt;0,VLOOKUP(A10,$AD$10:$AL$114,9),AA10)</f>
        <v>43388</v>
      </c>
      <c r="AB11" s="2"/>
      <c r="AC11" s="16">
        <v>0</v>
      </c>
      <c r="AD11" s="73">
        <f>K2</f>
        <v>43032</v>
      </c>
      <c r="AE11" s="28">
        <f>C10</f>
        <v>1000</v>
      </c>
      <c r="AF11" s="19">
        <v>0</v>
      </c>
      <c r="AG11" s="28">
        <v>0</v>
      </c>
      <c r="AH11" s="28">
        <v>0</v>
      </c>
      <c r="AI11" s="20">
        <v>0</v>
      </c>
      <c r="AJ11" s="28">
        <f t="shared" ref="AJ11:AJ16" si="24">(AG11+AH11)</f>
        <v>0</v>
      </c>
      <c r="AK11" s="16">
        <v>0</v>
      </c>
      <c r="AL11" s="74">
        <f t="shared" ref="AL11:AL16" si="25">AD12</f>
        <v>43388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30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4"/>
      <c r="BX11" s="1"/>
      <c r="BY11" s="1"/>
      <c r="BZ11" s="1"/>
      <c r="CA11" s="1"/>
      <c r="CB11" s="1"/>
      <c r="CC11" s="1"/>
      <c r="CD11" s="1"/>
      <c r="CE11" s="1"/>
      <c r="CF11" s="1"/>
      <c r="CG11" s="2"/>
      <c r="CH11" s="19"/>
      <c r="CI11" s="19"/>
      <c r="CJ11" s="19"/>
      <c r="CK11" s="19"/>
      <c r="CL11" s="19"/>
      <c r="CM11" s="19"/>
    </row>
    <row r="12" spans="1:180" x14ac:dyDescent="0.2">
      <c r="A12" s="105">
        <f t="shared" si="13"/>
        <v>43025</v>
      </c>
      <c r="B12" s="5">
        <f t="shared" si="0"/>
        <v>1000</v>
      </c>
      <c r="C12" s="5">
        <f t="shared" si="14"/>
        <v>1000</v>
      </c>
      <c r="D12" s="64">
        <f t="shared" si="15"/>
        <v>4860.83</v>
      </c>
      <c r="E12" s="60">
        <f t="shared" si="16"/>
        <v>4881.25</v>
      </c>
      <c r="F12" s="72">
        <f t="shared" si="17"/>
        <v>43023</v>
      </c>
      <c r="G12" s="9">
        <f t="shared" si="1"/>
        <v>4.2009286479880448E-3</v>
      </c>
      <c r="H12" s="72">
        <f t="shared" si="18"/>
        <v>43055</v>
      </c>
      <c r="I12" s="72">
        <f t="shared" si="2"/>
        <v>43055</v>
      </c>
      <c r="J12" s="1">
        <f t="shared" si="19"/>
        <v>21</v>
      </c>
      <c r="K12" s="63">
        <f t="shared" si="3"/>
        <v>0</v>
      </c>
      <c r="L12" s="5">
        <f t="shared" si="4"/>
        <v>1</v>
      </c>
      <c r="M12" s="12">
        <f t="shared" si="20"/>
        <v>1</v>
      </c>
      <c r="N12" s="12">
        <v>1</v>
      </c>
      <c r="O12" s="5">
        <f t="shared" si="5"/>
        <v>1</v>
      </c>
      <c r="P12" s="5">
        <f t="shared" si="6"/>
        <v>1000</v>
      </c>
      <c r="Q12" s="10">
        <f t="shared" si="7"/>
        <v>0</v>
      </c>
      <c r="R12" s="39">
        <f t="shared" si="8"/>
        <v>0</v>
      </c>
      <c r="S12" s="5">
        <f t="shared" si="9"/>
        <v>0</v>
      </c>
      <c r="T12" s="6">
        <f t="shared" si="21"/>
        <v>4.641E-2</v>
      </c>
      <c r="U12" s="10">
        <f t="shared" si="22"/>
        <v>0</v>
      </c>
      <c r="V12" s="10">
        <v>252</v>
      </c>
      <c r="W12" s="12">
        <f t="shared" si="10"/>
        <v>1</v>
      </c>
      <c r="X12" s="5">
        <f t="shared" si="11"/>
        <v>0</v>
      </c>
      <c r="Y12" s="11">
        <f t="shared" si="12"/>
        <v>0</v>
      </c>
      <c r="Z12" s="2" t="s">
        <v>68</v>
      </c>
      <c r="AA12" s="72">
        <f t="shared" si="23"/>
        <v>43388</v>
      </c>
      <c r="AB12" s="2"/>
      <c r="AC12" s="16">
        <f>AC11+1</f>
        <v>1</v>
      </c>
      <c r="AD12" s="74">
        <f>AK129</f>
        <v>43388</v>
      </c>
      <c r="AE12" s="28">
        <f>(AE11-AH12)</f>
        <v>1000</v>
      </c>
      <c r="AF12" s="19">
        <f>NETWORKDAYS(AD11,AD12,AD$118:AD$502)-1</f>
        <v>243</v>
      </c>
      <c r="AG12" s="31">
        <f>TRUNC(AE11*(ROUND((1+T$10)^(AF12/252),9)-1),8)</f>
        <v>44.715992</v>
      </c>
      <c r="AH12" s="31">
        <f>TRUNC((AE11*AI12),8)</f>
        <v>0</v>
      </c>
      <c r="AI12" s="20">
        <v>0</v>
      </c>
      <c r="AJ12" s="28">
        <f t="shared" si="24"/>
        <v>44.715992</v>
      </c>
      <c r="AK12" s="16">
        <f>AK11+1</f>
        <v>1</v>
      </c>
      <c r="AL12" s="74">
        <f t="shared" si="25"/>
        <v>43753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30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4"/>
      <c r="BX12" s="1"/>
      <c r="BY12" s="1"/>
      <c r="BZ12" s="1"/>
      <c r="CA12" s="1"/>
      <c r="CB12" s="1"/>
      <c r="CC12" s="1"/>
      <c r="CD12" s="1"/>
      <c r="CE12" s="1"/>
      <c r="CF12" s="1"/>
      <c r="CG12" s="2"/>
      <c r="CH12" s="19"/>
      <c r="CI12" s="19"/>
      <c r="CJ12" s="19"/>
      <c r="CK12" s="19"/>
      <c r="CL12" s="32"/>
      <c r="CM12" s="32"/>
    </row>
    <row r="13" spans="1:180" x14ac:dyDescent="0.2">
      <c r="A13" s="105">
        <f t="shared" si="13"/>
        <v>43026</v>
      </c>
      <c r="B13" s="5">
        <f t="shared" si="0"/>
        <v>1000</v>
      </c>
      <c r="C13" s="5">
        <f t="shared" si="14"/>
        <v>1000</v>
      </c>
      <c r="D13" s="64">
        <f t="shared" si="15"/>
        <v>4860.83</v>
      </c>
      <c r="E13" s="60">
        <f t="shared" si="16"/>
        <v>4881.25</v>
      </c>
      <c r="F13" s="72">
        <f t="shared" si="17"/>
        <v>43023</v>
      </c>
      <c r="G13" s="9">
        <f t="shared" si="1"/>
        <v>4.2009286479880448E-3</v>
      </c>
      <c r="H13" s="72">
        <f t="shared" si="18"/>
        <v>43055</v>
      </c>
      <c r="I13" s="72">
        <f t="shared" si="2"/>
        <v>43055</v>
      </c>
      <c r="J13" s="1">
        <f t="shared" si="19"/>
        <v>21</v>
      </c>
      <c r="K13" s="63">
        <f t="shared" si="3"/>
        <v>0</v>
      </c>
      <c r="L13" s="5">
        <f t="shared" si="4"/>
        <v>1</v>
      </c>
      <c r="M13" s="12">
        <f t="shared" si="20"/>
        <v>1</v>
      </c>
      <c r="N13" s="12">
        <v>1</v>
      </c>
      <c r="O13" s="5">
        <f t="shared" si="5"/>
        <v>1</v>
      </c>
      <c r="P13" s="5">
        <f t="shared" si="6"/>
        <v>1000</v>
      </c>
      <c r="Q13" s="10">
        <f t="shared" si="7"/>
        <v>0</v>
      </c>
      <c r="R13" s="39">
        <f t="shared" si="8"/>
        <v>0</v>
      </c>
      <c r="S13" s="5">
        <f t="shared" si="9"/>
        <v>0</v>
      </c>
      <c r="T13" s="6">
        <f t="shared" si="21"/>
        <v>4.641E-2</v>
      </c>
      <c r="U13" s="10">
        <f t="shared" si="22"/>
        <v>0</v>
      </c>
      <c r="V13" s="10">
        <v>252</v>
      </c>
      <c r="W13" s="12">
        <f t="shared" si="10"/>
        <v>1</v>
      </c>
      <c r="X13" s="5">
        <f t="shared" si="11"/>
        <v>0</v>
      </c>
      <c r="Y13" s="11">
        <f t="shared" si="12"/>
        <v>0</v>
      </c>
      <c r="Z13" s="2" t="s">
        <v>68</v>
      </c>
      <c r="AA13" s="72">
        <f t="shared" si="23"/>
        <v>43388</v>
      </c>
      <c r="AB13" s="2"/>
      <c r="AC13" s="16">
        <f>AC12+1</f>
        <v>2</v>
      </c>
      <c r="AD13" s="74">
        <f>AK141</f>
        <v>43753</v>
      </c>
      <c r="AE13" s="28">
        <f>(AE12-AH13)</f>
        <v>1000</v>
      </c>
      <c r="AF13" s="19">
        <f>NETWORKDAYS(AD12,AD13,AD$118:AD$502)-1</f>
        <v>252</v>
      </c>
      <c r="AG13" s="31">
        <f>TRUNC(AE12*(ROUND((1+T$10)^(AF13/252),9)-1),8)</f>
        <v>46.41</v>
      </c>
      <c r="AH13" s="31">
        <f>TRUNC((AE12*AI13),8)</f>
        <v>0</v>
      </c>
      <c r="AI13" s="20">
        <v>0</v>
      </c>
      <c r="AJ13" s="28">
        <f t="shared" si="24"/>
        <v>46.41</v>
      </c>
      <c r="AK13" s="16">
        <f>AK12+1</f>
        <v>2</v>
      </c>
      <c r="AL13" s="74">
        <f t="shared" si="25"/>
        <v>44119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30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4"/>
      <c r="BX13" s="1"/>
      <c r="BY13" s="1"/>
      <c r="BZ13" s="1"/>
      <c r="CA13" s="1"/>
      <c r="CB13" s="1"/>
      <c r="CC13" s="1"/>
      <c r="CD13" s="1"/>
      <c r="CE13" s="1"/>
      <c r="CF13" s="1"/>
      <c r="CG13" s="2"/>
      <c r="CH13" s="19"/>
      <c r="CI13" s="19"/>
      <c r="CJ13" s="19"/>
      <c r="CK13" s="19"/>
      <c r="CL13" s="32"/>
      <c r="CM13" s="32"/>
    </row>
    <row r="14" spans="1:180" x14ac:dyDescent="0.2">
      <c r="A14" s="105">
        <f t="shared" si="13"/>
        <v>43027</v>
      </c>
      <c r="B14" s="5">
        <f t="shared" si="0"/>
        <v>1000</v>
      </c>
      <c r="C14" s="5">
        <f t="shared" si="14"/>
        <v>1000</v>
      </c>
      <c r="D14" s="64">
        <f t="shared" si="15"/>
        <v>4860.83</v>
      </c>
      <c r="E14" s="60">
        <f t="shared" si="16"/>
        <v>4881.25</v>
      </c>
      <c r="F14" s="72">
        <f t="shared" si="17"/>
        <v>43023</v>
      </c>
      <c r="G14" s="9">
        <f t="shared" si="1"/>
        <v>4.2009286479880448E-3</v>
      </c>
      <c r="H14" s="72">
        <f t="shared" si="18"/>
        <v>43055</v>
      </c>
      <c r="I14" s="72">
        <f t="shared" si="2"/>
        <v>43055</v>
      </c>
      <c r="J14" s="1">
        <f t="shared" si="19"/>
        <v>21</v>
      </c>
      <c r="K14" s="63">
        <f t="shared" si="3"/>
        <v>0</v>
      </c>
      <c r="L14" s="5">
        <f t="shared" si="4"/>
        <v>1</v>
      </c>
      <c r="M14" s="12">
        <f t="shared" si="20"/>
        <v>1</v>
      </c>
      <c r="N14" s="12">
        <v>1</v>
      </c>
      <c r="O14" s="5">
        <f t="shared" si="5"/>
        <v>1</v>
      </c>
      <c r="P14" s="5">
        <f t="shared" si="6"/>
        <v>1000</v>
      </c>
      <c r="Q14" s="10">
        <f t="shared" si="7"/>
        <v>0</v>
      </c>
      <c r="R14" s="39">
        <f t="shared" si="8"/>
        <v>0</v>
      </c>
      <c r="S14" s="5">
        <f t="shared" si="9"/>
        <v>0</v>
      </c>
      <c r="T14" s="6">
        <f t="shared" si="21"/>
        <v>4.641E-2</v>
      </c>
      <c r="U14" s="10">
        <f t="shared" si="22"/>
        <v>0</v>
      </c>
      <c r="V14" s="10">
        <v>252</v>
      </c>
      <c r="W14" s="12">
        <f t="shared" si="10"/>
        <v>1</v>
      </c>
      <c r="X14" s="5">
        <f t="shared" si="11"/>
        <v>0</v>
      </c>
      <c r="Y14" s="11">
        <f t="shared" si="12"/>
        <v>0</v>
      </c>
      <c r="Z14" s="2" t="s">
        <v>68</v>
      </c>
      <c r="AA14" s="72">
        <f t="shared" si="23"/>
        <v>43388</v>
      </c>
      <c r="AB14" s="2"/>
      <c r="AC14" s="16">
        <f>AC13+1</f>
        <v>3</v>
      </c>
      <c r="AD14" s="74">
        <f>AK153</f>
        <v>44119</v>
      </c>
      <c r="AE14" s="28">
        <f>(AE13-AH14)</f>
        <v>1000</v>
      </c>
      <c r="AF14" s="19">
        <f>NETWORKDAYS(AD13,AD14,AD$118:AD$502)-1</f>
        <v>251</v>
      </c>
      <c r="AG14" s="31">
        <f>TRUNC(AE13*(ROUND((1+T$10)^(AF14/252),9)-1),8)</f>
        <v>46.221640999999998</v>
      </c>
      <c r="AH14" s="31">
        <f>TRUNC((AE13*AI14),8)</f>
        <v>0</v>
      </c>
      <c r="AI14" s="20">
        <v>0</v>
      </c>
      <c r="AJ14" s="28">
        <f t="shared" si="24"/>
        <v>46.221640999999998</v>
      </c>
      <c r="AK14" s="16">
        <f>AK13+1</f>
        <v>3</v>
      </c>
      <c r="AL14" s="74">
        <f t="shared" si="25"/>
        <v>44484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30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4"/>
      <c r="BX14" s="1"/>
      <c r="BY14" s="1"/>
      <c r="BZ14" s="1"/>
      <c r="CA14" s="1"/>
      <c r="CB14" s="1"/>
      <c r="CC14" s="1"/>
      <c r="CD14" s="1"/>
      <c r="CE14" s="1"/>
      <c r="CF14" s="1"/>
      <c r="CG14" s="2"/>
      <c r="CH14" s="19"/>
      <c r="CI14" s="19"/>
      <c r="CJ14" s="19"/>
      <c r="CK14" s="19"/>
      <c r="CL14" s="32"/>
      <c r="CM14" s="32"/>
    </row>
    <row r="15" spans="1:180" x14ac:dyDescent="0.2">
      <c r="A15" s="105">
        <f t="shared" si="13"/>
        <v>43028</v>
      </c>
      <c r="B15" s="5">
        <f t="shared" si="0"/>
        <v>1000</v>
      </c>
      <c r="C15" s="5">
        <f t="shared" si="14"/>
        <v>1000</v>
      </c>
      <c r="D15" s="64">
        <f t="shared" si="15"/>
        <v>4860.83</v>
      </c>
      <c r="E15" s="60">
        <f t="shared" si="16"/>
        <v>4881.25</v>
      </c>
      <c r="F15" s="72">
        <f t="shared" si="17"/>
        <v>43023</v>
      </c>
      <c r="G15" s="9">
        <f t="shared" si="1"/>
        <v>4.2009286479880448E-3</v>
      </c>
      <c r="H15" s="72">
        <f t="shared" si="18"/>
        <v>43055</v>
      </c>
      <c r="I15" s="72">
        <f t="shared" si="2"/>
        <v>43055</v>
      </c>
      <c r="J15" s="1">
        <f t="shared" si="19"/>
        <v>21</v>
      </c>
      <c r="K15" s="63">
        <f t="shared" si="3"/>
        <v>0</v>
      </c>
      <c r="L15" s="5">
        <f t="shared" si="4"/>
        <v>1</v>
      </c>
      <c r="M15" s="12">
        <f t="shared" si="20"/>
        <v>1</v>
      </c>
      <c r="N15" s="12">
        <v>1</v>
      </c>
      <c r="O15" s="5">
        <f t="shared" si="5"/>
        <v>1</v>
      </c>
      <c r="P15" s="5">
        <f t="shared" si="6"/>
        <v>1000</v>
      </c>
      <c r="Q15" s="10">
        <f t="shared" si="7"/>
        <v>0</v>
      </c>
      <c r="R15" s="39">
        <f t="shared" si="8"/>
        <v>0</v>
      </c>
      <c r="S15" s="5">
        <f t="shared" si="9"/>
        <v>0</v>
      </c>
      <c r="T15" s="6">
        <f t="shared" si="21"/>
        <v>4.641E-2</v>
      </c>
      <c r="U15" s="10">
        <f t="shared" si="22"/>
        <v>0</v>
      </c>
      <c r="V15" s="10">
        <v>252</v>
      </c>
      <c r="W15" s="12">
        <f t="shared" si="10"/>
        <v>1</v>
      </c>
      <c r="X15" s="5">
        <f t="shared" si="11"/>
        <v>0</v>
      </c>
      <c r="Y15" s="11">
        <f t="shared" si="12"/>
        <v>0</v>
      </c>
      <c r="Z15" s="2" t="s">
        <v>68</v>
      </c>
      <c r="AA15" s="72">
        <f t="shared" si="23"/>
        <v>43388</v>
      </c>
      <c r="AB15" s="2"/>
      <c r="AC15" s="16">
        <f>AC14+1</f>
        <v>4</v>
      </c>
      <c r="AD15" s="74">
        <f>AK165</f>
        <v>44484</v>
      </c>
      <c r="AE15" s="28">
        <f>(AE14-AH15)</f>
        <v>1000</v>
      </c>
      <c r="AF15" s="19">
        <f>NETWORKDAYS(AD14,AD15,AD$118:AD$502)-1</f>
        <v>251</v>
      </c>
      <c r="AG15" s="31">
        <f>TRUNC(AE14*(ROUND((1+T$10)^(AF15/252),9)-1),8)</f>
        <v>46.221640999999998</v>
      </c>
      <c r="AH15" s="31">
        <f>TRUNC((AE14*AI15),8)</f>
        <v>0</v>
      </c>
      <c r="AI15" s="20">
        <v>0</v>
      </c>
      <c r="AJ15" s="28">
        <f t="shared" si="24"/>
        <v>46.221640999999998</v>
      </c>
      <c r="AK15" s="16">
        <f>AK14+1</f>
        <v>4</v>
      </c>
      <c r="AL15" s="74">
        <f t="shared" si="25"/>
        <v>44851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30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4"/>
      <c r="BX15" s="1"/>
      <c r="BY15" s="1"/>
      <c r="BZ15" s="1"/>
      <c r="CA15" s="1"/>
      <c r="CB15" s="1"/>
      <c r="CC15" s="1"/>
      <c r="CD15" s="1"/>
      <c r="CE15" s="1"/>
      <c r="CF15" s="1"/>
      <c r="CG15" s="2"/>
      <c r="CH15" s="19"/>
      <c r="CI15" s="19"/>
      <c r="CJ15" s="19"/>
      <c r="CK15" s="19"/>
      <c r="CL15" s="32"/>
      <c r="CM15" s="32"/>
    </row>
    <row r="16" spans="1:180" x14ac:dyDescent="0.2">
      <c r="A16" s="105">
        <f t="shared" si="13"/>
        <v>43029</v>
      </c>
      <c r="B16" s="5">
        <f t="shared" si="0"/>
        <v>1000</v>
      </c>
      <c r="C16" s="5">
        <f t="shared" si="14"/>
        <v>1000</v>
      </c>
      <c r="D16" s="64">
        <f t="shared" si="15"/>
        <v>4860.83</v>
      </c>
      <c r="E16" s="60">
        <f t="shared" si="16"/>
        <v>4881.25</v>
      </c>
      <c r="F16" s="72">
        <f t="shared" si="17"/>
        <v>43023</v>
      </c>
      <c r="G16" s="9">
        <f t="shared" si="1"/>
        <v>4.2009286479880448E-3</v>
      </c>
      <c r="H16" s="72">
        <f t="shared" si="18"/>
        <v>43055</v>
      </c>
      <c r="I16" s="72">
        <f t="shared" si="2"/>
        <v>43055</v>
      </c>
      <c r="J16" s="1">
        <f t="shared" si="19"/>
        <v>21</v>
      </c>
      <c r="K16" s="63">
        <f t="shared" si="3"/>
        <v>0</v>
      </c>
      <c r="L16" s="5">
        <f t="shared" si="4"/>
        <v>1</v>
      </c>
      <c r="M16" s="12">
        <f t="shared" si="20"/>
        <v>1</v>
      </c>
      <c r="N16" s="12">
        <v>1</v>
      </c>
      <c r="O16" s="5">
        <f t="shared" si="5"/>
        <v>1</v>
      </c>
      <c r="P16" s="5">
        <f t="shared" si="6"/>
        <v>1000</v>
      </c>
      <c r="Q16" s="10">
        <f t="shared" si="7"/>
        <v>0</v>
      </c>
      <c r="R16" s="39">
        <f t="shared" si="8"/>
        <v>0</v>
      </c>
      <c r="S16" s="5">
        <f t="shared" si="9"/>
        <v>0</v>
      </c>
      <c r="T16" s="6">
        <f t="shared" si="21"/>
        <v>4.641E-2</v>
      </c>
      <c r="U16" s="10">
        <f t="shared" si="22"/>
        <v>0</v>
      </c>
      <c r="V16" s="10">
        <v>252</v>
      </c>
      <c r="W16" s="12">
        <f t="shared" si="10"/>
        <v>1</v>
      </c>
      <c r="X16" s="5">
        <f t="shared" si="11"/>
        <v>0</v>
      </c>
      <c r="Y16" s="11">
        <f t="shared" si="12"/>
        <v>0</v>
      </c>
      <c r="Z16" s="2" t="s">
        <v>68</v>
      </c>
      <c r="AA16" s="72">
        <f t="shared" si="23"/>
        <v>43388</v>
      </c>
      <c r="AB16" s="2"/>
      <c r="AC16" s="16">
        <f>AC15+1</f>
        <v>5</v>
      </c>
      <c r="AD16" s="74">
        <f>AK177</f>
        <v>44851</v>
      </c>
      <c r="AE16" s="28">
        <f>(AE15-AH16)</f>
        <v>0</v>
      </c>
      <c r="AF16" s="19">
        <f>NETWORKDAYS(AD15,AD16,AD$118:AD$502)-1</f>
        <v>252</v>
      </c>
      <c r="AG16" s="31">
        <f>TRUNC(AE15*(ROUND((1+T$10)^(AF16/252),9)-1),8)</f>
        <v>46.41</v>
      </c>
      <c r="AH16" s="31">
        <f>TRUNC((AE15*AI16),8)</f>
        <v>1000</v>
      </c>
      <c r="AI16" s="29">
        <v>1</v>
      </c>
      <c r="AJ16" s="28">
        <f t="shared" si="24"/>
        <v>1046.4100000000001</v>
      </c>
      <c r="AK16" s="16">
        <f>AK15+1</f>
        <v>5</v>
      </c>
      <c r="AL16" s="74">
        <f t="shared" si="25"/>
        <v>0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30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4"/>
      <c r="BX16" s="1"/>
      <c r="BY16" s="1"/>
      <c r="BZ16" s="1"/>
      <c r="CA16" s="1"/>
      <c r="CB16" s="1"/>
      <c r="CC16" s="1"/>
      <c r="CD16" s="1"/>
      <c r="CE16" s="1"/>
      <c r="CF16" s="1"/>
      <c r="CG16" s="2"/>
      <c r="CH16" s="19"/>
      <c r="CI16" s="19"/>
      <c r="CJ16" s="19"/>
      <c r="CK16" s="19"/>
      <c r="CL16" s="32"/>
      <c r="CM16" s="32"/>
    </row>
    <row r="17" spans="1:91" x14ac:dyDescent="0.2">
      <c r="A17" s="105">
        <f t="shared" si="13"/>
        <v>43030</v>
      </c>
      <c r="B17" s="5">
        <f t="shared" si="0"/>
        <v>1000</v>
      </c>
      <c r="C17" s="5">
        <f t="shared" si="14"/>
        <v>1000</v>
      </c>
      <c r="D17" s="64">
        <f t="shared" si="15"/>
        <v>4860.83</v>
      </c>
      <c r="E17" s="60">
        <f t="shared" si="16"/>
        <v>4881.25</v>
      </c>
      <c r="F17" s="72">
        <f t="shared" si="17"/>
        <v>43023</v>
      </c>
      <c r="G17" s="9">
        <f t="shared" si="1"/>
        <v>4.2009286479880448E-3</v>
      </c>
      <c r="H17" s="72">
        <f t="shared" si="18"/>
        <v>43055</v>
      </c>
      <c r="I17" s="72">
        <f t="shared" si="2"/>
        <v>43055</v>
      </c>
      <c r="J17" s="1">
        <f t="shared" si="19"/>
        <v>21</v>
      </c>
      <c r="K17" s="63">
        <f t="shared" si="3"/>
        <v>0</v>
      </c>
      <c r="L17" s="5">
        <f t="shared" si="4"/>
        <v>1</v>
      </c>
      <c r="M17" s="12">
        <f t="shared" si="20"/>
        <v>1</v>
      </c>
      <c r="N17" s="12">
        <v>1</v>
      </c>
      <c r="O17" s="5">
        <f t="shared" si="5"/>
        <v>1</v>
      </c>
      <c r="P17" s="5">
        <f t="shared" si="6"/>
        <v>1000</v>
      </c>
      <c r="Q17" s="10">
        <f t="shared" si="7"/>
        <v>0</v>
      </c>
      <c r="R17" s="39">
        <f t="shared" si="8"/>
        <v>0</v>
      </c>
      <c r="S17" s="5">
        <f t="shared" si="9"/>
        <v>0</v>
      </c>
      <c r="T17" s="6">
        <f t="shared" si="21"/>
        <v>4.641E-2</v>
      </c>
      <c r="U17" s="10">
        <f t="shared" si="22"/>
        <v>0</v>
      </c>
      <c r="V17" s="10">
        <v>252</v>
      </c>
      <c r="W17" s="12">
        <f t="shared" si="10"/>
        <v>1</v>
      </c>
      <c r="X17" s="5">
        <f t="shared" si="11"/>
        <v>0</v>
      </c>
      <c r="Y17" s="11">
        <f t="shared" si="12"/>
        <v>0</v>
      </c>
      <c r="Z17" s="2" t="s">
        <v>68</v>
      </c>
      <c r="AA17" s="72">
        <f t="shared" si="23"/>
        <v>43388</v>
      </c>
      <c r="AB17" s="2"/>
      <c r="AC17" s="16"/>
      <c r="AD17" s="17"/>
      <c r="AE17" s="28"/>
      <c r="AF17" s="19"/>
      <c r="AG17" s="31"/>
      <c r="AH17" s="31"/>
      <c r="AI17" s="29"/>
      <c r="AJ17" s="28"/>
      <c r="AK17" s="16"/>
      <c r="AL17" s="17"/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30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4"/>
      <c r="BX17" s="1"/>
      <c r="BY17" s="1"/>
      <c r="BZ17" s="1"/>
      <c r="CA17" s="1"/>
      <c r="CB17" s="1"/>
      <c r="CC17" s="1"/>
      <c r="CD17" s="1"/>
      <c r="CE17" s="1"/>
      <c r="CF17" s="1"/>
      <c r="CG17" s="2"/>
      <c r="CH17" s="19"/>
      <c r="CI17" s="19"/>
      <c r="CJ17" s="19"/>
      <c r="CK17" s="19"/>
      <c r="CL17" s="32"/>
      <c r="CM17" s="32"/>
    </row>
    <row r="18" spans="1:91" x14ac:dyDescent="0.2">
      <c r="A18" s="105">
        <f t="shared" si="13"/>
        <v>43031</v>
      </c>
      <c r="B18" s="5">
        <f t="shared" si="0"/>
        <v>1000</v>
      </c>
      <c r="C18" s="5">
        <f t="shared" si="14"/>
        <v>1000</v>
      </c>
      <c r="D18" s="64">
        <f t="shared" si="15"/>
        <v>4860.83</v>
      </c>
      <c r="E18" s="60">
        <f t="shared" si="16"/>
        <v>4881.25</v>
      </c>
      <c r="F18" s="72">
        <f t="shared" si="17"/>
        <v>43023</v>
      </c>
      <c r="G18" s="9">
        <f t="shared" si="1"/>
        <v>4.2009286479880448E-3</v>
      </c>
      <c r="H18" s="72">
        <f t="shared" si="18"/>
        <v>43055</v>
      </c>
      <c r="I18" s="72">
        <f t="shared" si="2"/>
        <v>43055</v>
      </c>
      <c r="J18" s="1">
        <f t="shared" si="19"/>
        <v>21</v>
      </c>
      <c r="K18" s="63">
        <f t="shared" si="3"/>
        <v>0</v>
      </c>
      <c r="L18" s="5">
        <f t="shared" si="4"/>
        <v>1</v>
      </c>
      <c r="M18" s="12">
        <f t="shared" si="20"/>
        <v>1</v>
      </c>
      <c r="N18" s="12">
        <v>1</v>
      </c>
      <c r="O18" s="5">
        <f t="shared" si="5"/>
        <v>1</v>
      </c>
      <c r="P18" s="5">
        <f t="shared" si="6"/>
        <v>1000</v>
      </c>
      <c r="Q18" s="10">
        <f t="shared" si="7"/>
        <v>0</v>
      </c>
      <c r="R18" s="39">
        <f t="shared" si="8"/>
        <v>0</v>
      </c>
      <c r="S18" s="5">
        <f t="shared" si="9"/>
        <v>0</v>
      </c>
      <c r="T18" s="6">
        <f t="shared" si="21"/>
        <v>4.641E-2</v>
      </c>
      <c r="U18" s="10">
        <f t="shared" si="22"/>
        <v>0</v>
      </c>
      <c r="V18" s="10">
        <v>252</v>
      </c>
      <c r="W18" s="12">
        <f t="shared" si="10"/>
        <v>1</v>
      </c>
      <c r="X18" s="5">
        <f t="shared" si="11"/>
        <v>0</v>
      </c>
      <c r="Y18" s="11">
        <f t="shared" si="12"/>
        <v>0</v>
      </c>
      <c r="Z18" s="2" t="s">
        <v>68</v>
      </c>
      <c r="AA18" s="72">
        <f t="shared" si="23"/>
        <v>43388</v>
      </c>
      <c r="AB18" s="2"/>
      <c r="AC18" s="16"/>
      <c r="AD18" s="17"/>
      <c r="AE18" s="28"/>
      <c r="AF18" s="19"/>
      <c r="AG18" s="31"/>
      <c r="AH18" s="31"/>
      <c r="AI18" s="33"/>
      <c r="AJ18" s="28"/>
      <c r="AK18" s="16"/>
      <c r="AL18" s="17"/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30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4"/>
      <c r="BX18" s="1"/>
      <c r="BY18" s="1"/>
      <c r="BZ18" s="1"/>
      <c r="CA18" s="1"/>
      <c r="CB18" s="1"/>
      <c r="CC18" s="1"/>
      <c r="CD18" s="1"/>
      <c r="CE18" s="1"/>
      <c r="CF18" s="1"/>
      <c r="CG18" s="2"/>
      <c r="CH18" s="19"/>
      <c r="CI18" s="19"/>
      <c r="CJ18" s="19"/>
      <c r="CK18" s="19"/>
      <c r="CL18" s="32"/>
      <c r="CM18" s="32"/>
    </row>
    <row r="19" spans="1:91" x14ac:dyDescent="0.2">
      <c r="A19" s="105">
        <f t="shared" si="13"/>
        <v>43032</v>
      </c>
      <c r="B19" s="5">
        <f t="shared" si="0"/>
        <v>1000</v>
      </c>
      <c r="C19" s="5">
        <f t="shared" si="14"/>
        <v>1000</v>
      </c>
      <c r="D19" s="64">
        <f t="shared" si="15"/>
        <v>4860.83</v>
      </c>
      <c r="E19" s="60">
        <f t="shared" si="16"/>
        <v>4881.25</v>
      </c>
      <c r="F19" s="72">
        <f t="shared" si="17"/>
        <v>43023</v>
      </c>
      <c r="G19" s="9">
        <f t="shared" si="1"/>
        <v>4.2009286479880448E-3</v>
      </c>
      <c r="H19" s="72">
        <f t="shared" si="18"/>
        <v>43055</v>
      </c>
      <c r="I19" s="72">
        <f t="shared" si="2"/>
        <v>43055</v>
      </c>
      <c r="J19" s="1">
        <f t="shared" si="19"/>
        <v>21</v>
      </c>
      <c r="K19" s="63">
        <f t="shared" si="3"/>
        <v>0</v>
      </c>
      <c r="L19" s="5">
        <f t="shared" si="4"/>
        <v>1</v>
      </c>
      <c r="M19" s="12">
        <f t="shared" si="20"/>
        <v>1</v>
      </c>
      <c r="N19" s="12">
        <v>1</v>
      </c>
      <c r="O19" s="5">
        <f t="shared" si="5"/>
        <v>1</v>
      </c>
      <c r="P19" s="5">
        <f t="shared" si="6"/>
        <v>1000</v>
      </c>
      <c r="Q19" s="10">
        <f t="shared" si="7"/>
        <v>0</v>
      </c>
      <c r="R19" s="39">
        <f t="shared" si="8"/>
        <v>0</v>
      </c>
      <c r="S19" s="5">
        <f t="shared" si="9"/>
        <v>0</v>
      </c>
      <c r="T19" s="6">
        <f t="shared" si="21"/>
        <v>4.641E-2</v>
      </c>
      <c r="U19" s="10">
        <f t="shared" si="22"/>
        <v>0</v>
      </c>
      <c r="V19" s="10">
        <v>252</v>
      </c>
      <c r="W19" s="12">
        <f t="shared" si="10"/>
        <v>1</v>
      </c>
      <c r="X19" s="5">
        <f t="shared" si="11"/>
        <v>0</v>
      </c>
      <c r="Y19" s="11">
        <f t="shared" si="12"/>
        <v>0</v>
      </c>
      <c r="Z19" s="2" t="s">
        <v>68</v>
      </c>
      <c r="AA19" s="72">
        <f t="shared" si="23"/>
        <v>43388</v>
      </c>
      <c r="AB19" s="2"/>
      <c r="AC19" s="16"/>
      <c r="AD19" s="17"/>
      <c r="AE19" s="28"/>
      <c r="AF19" s="19"/>
      <c r="AG19" s="31"/>
      <c r="AH19" s="31"/>
      <c r="AI19" s="29"/>
      <c r="AJ19" s="28"/>
      <c r="AK19" s="16"/>
      <c r="AL19" s="17"/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30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4"/>
      <c r="BX19" s="1"/>
      <c r="BY19" s="1"/>
      <c r="BZ19" s="1"/>
      <c r="CA19" s="1"/>
      <c r="CB19" s="1"/>
      <c r="CC19" s="1"/>
      <c r="CD19" s="1"/>
      <c r="CE19" s="1"/>
      <c r="CF19" s="1"/>
      <c r="CG19" s="2"/>
      <c r="CH19" s="19"/>
      <c r="CI19" s="19"/>
      <c r="CJ19" s="19"/>
      <c r="CK19" s="19"/>
      <c r="CL19" s="32"/>
      <c r="CM19" s="32"/>
    </row>
    <row r="20" spans="1:91" x14ac:dyDescent="0.2">
      <c r="A20" s="105">
        <f t="shared" si="13"/>
        <v>43033</v>
      </c>
      <c r="B20" s="5">
        <f t="shared" si="0"/>
        <v>1000.37971294</v>
      </c>
      <c r="C20" s="5">
        <f t="shared" si="14"/>
        <v>1000</v>
      </c>
      <c r="D20" s="64">
        <f t="shared" si="15"/>
        <v>4860.83</v>
      </c>
      <c r="E20" s="60">
        <f t="shared" si="16"/>
        <v>4881.25</v>
      </c>
      <c r="F20" s="72">
        <f t="shared" si="17"/>
        <v>43023</v>
      </c>
      <c r="G20" s="9">
        <f t="shared" si="1"/>
        <v>4.2009286479880448E-3</v>
      </c>
      <c r="H20" s="72">
        <f t="shared" si="18"/>
        <v>43055</v>
      </c>
      <c r="I20" s="72">
        <f t="shared" si="2"/>
        <v>43055</v>
      </c>
      <c r="J20" s="1">
        <f t="shared" si="19"/>
        <v>21</v>
      </c>
      <c r="K20" s="63">
        <f t="shared" si="3"/>
        <v>1</v>
      </c>
      <c r="L20" s="5">
        <f t="shared" si="4"/>
        <v>1.0001996399999999</v>
      </c>
      <c r="M20" s="12">
        <f t="shared" si="20"/>
        <v>1</v>
      </c>
      <c r="N20" s="12">
        <v>1</v>
      </c>
      <c r="O20" s="5">
        <f t="shared" si="5"/>
        <v>1.0001996399999999</v>
      </c>
      <c r="P20" s="5">
        <f t="shared" si="6"/>
        <v>1000.19964</v>
      </c>
      <c r="Q20" s="10">
        <f t="shared" si="7"/>
        <v>0</v>
      </c>
      <c r="R20" s="39">
        <f t="shared" si="8"/>
        <v>0</v>
      </c>
      <c r="S20" s="5">
        <f t="shared" si="9"/>
        <v>0</v>
      </c>
      <c r="T20" s="6">
        <f t="shared" si="21"/>
        <v>4.641E-2</v>
      </c>
      <c r="U20" s="10">
        <f t="shared" si="22"/>
        <v>1</v>
      </c>
      <c r="V20" s="10">
        <v>252</v>
      </c>
      <c r="W20" s="12">
        <f t="shared" si="10"/>
        <v>1.000180037</v>
      </c>
      <c r="X20" s="5">
        <f t="shared" si="11"/>
        <v>0.18007293999999999</v>
      </c>
      <c r="Y20" s="11">
        <f t="shared" si="12"/>
        <v>0</v>
      </c>
      <c r="Z20" s="2" t="s">
        <v>68</v>
      </c>
      <c r="AA20" s="72">
        <f t="shared" si="23"/>
        <v>43388</v>
      </c>
      <c r="AB20" s="2"/>
      <c r="AC20" s="16"/>
      <c r="AD20" s="17"/>
      <c r="AE20" s="28"/>
      <c r="AF20" s="19"/>
      <c r="AG20" s="31"/>
      <c r="AH20" s="31"/>
      <c r="AI20" s="29"/>
      <c r="AJ20" s="28"/>
      <c r="AK20" s="16"/>
      <c r="AL20" s="17"/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30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4"/>
      <c r="BX20" s="1"/>
      <c r="BY20" s="1"/>
      <c r="BZ20" s="1"/>
      <c r="CA20" s="1"/>
      <c r="CB20" s="1"/>
      <c r="CC20" s="1"/>
      <c r="CD20" s="1"/>
      <c r="CE20" s="1"/>
      <c r="CF20" s="1"/>
      <c r="CG20" s="2"/>
      <c r="CH20" s="19"/>
      <c r="CI20" s="19"/>
      <c r="CJ20" s="19"/>
      <c r="CK20" s="19"/>
      <c r="CL20" s="32"/>
      <c r="CM20" s="32"/>
    </row>
    <row r="21" spans="1:91" x14ac:dyDescent="0.2">
      <c r="A21" s="105">
        <f t="shared" si="13"/>
        <v>43034</v>
      </c>
      <c r="B21" s="5">
        <f t="shared" si="0"/>
        <v>1000.7595808</v>
      </c>
      <c r="C21" s="5">
        <f t="shared" si="14"/>
        <v>1000</v>
      </c>
      <c r="D21" s="64">
        <f t="shared" si="15"/>
        <v>4860.83</v>
      </c>
      <c r="E21" s="60">
        <f t="shared" si="16"/>
        <v>4881.25</v>
      </c>
      <c r="F21" s="72">
        <f t="shared" si="17"/>
        <v>43023</v>
      </c>
      <c r="G21" s="9">
        <f t="shared" si="1"/>
        <v>4.2009286479880448E-3</v>
      </c>
      <c r="H21" s="72">
        <f t="shared" si="18"/>
        <v>43055</v>
      </c>
      <c r="I21" s="72">
        <f t="shared" si="2"/>
        <v>43055</v>
      </c>
      <c r="J21" s="1">
        <f t="shared" si="19"/>
        <v>21</v>
      </c>
      <c r="K21" s="63">
        <f t="shared" si="3"/>
        <v>2</v>
      </c>
      <c r="L21" s="5">
        <f t="shared" si="4"/>
        <v>1.00039933</v>
      </c>
      <c r="M21" s="12">
        <f t="shared" si="20"/>
        <v>1</v>
      </c>
      <c r="N21" s="12">
        <v>1</v>
      </c>
      <c r="O21" s="5">
        <f t="shared" si="5"/>
        <v>1.00039933</v>
      </c>
      <c r="P21" s="5">
        <f t="shared" si="6"/>
        <v>1000.39933</v>
      </c>
      <c r="Q21" s="10">
        <f t="shared" si="7"/>
        <v>0</v>
      </c>
      <c r="R21" s="39">
        <f t="shared" si="8"/>
        <v>0</v>
      </c>
      <c r="S21" s="5">
        <f t="shared" si="9"/>
        <v>0</v>
      </c>
      <c r="T21" s="6">
        <f t="shared" si="21"/>
        <v>4.641E-2</v>
      </c>
      <c r="U21" s="10">
        <f t="shared" si="22"/>
        <v>2</v>
      </c>
      <c r="V21" s="10">
        <v>252</v>
      </c>
      <c r="W21" s="12">
        <f t="shared" si="10"/>
        <v>1.0003601070000001</v>
      </c>
      <c r="X21" s="5">
        <f t="shared" si="11"/>
        <v>0.36025079999999998</v>
      </c>
      <c r="Y21" s="11">
        <f t="shared" si="12"/>
        <v>0</v>
      </c>
      <c r="Z21" s="2" t="s">
        <v>68</v>
      </c>
      <c r="AA21" s="72">
        <f t="shared" si="23"/>
        <v>43388</v>
      </c>
      <c r="AB21" s="2"/>
      <c r="AC21" s="16"/>
      <c r="AD21" s="17"/>
      <c r="AE21" s="28"/>
      <c r="AF21" s="19"/>
      <c r="AG21" s="31"/>
      <c r="AH21" s="31"/>
      <c r="AI21" s="29"/>
      <c r="AJ21" s="28"/>
      <c r="AK21" s="16"/>
      <c r="AL21" s="17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30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4"/>
      <c r="BX21" s="1"/>
      <c r="BY21" s="1"/>
      <c r="BZ21" s="1"/>
      <c r="CA21" s="1"/>
      <c r="CB21" s="1"/>
      <c r="CC21" s="1"/>
      <c r="CD21" s="1"/>
      <c r="CE21" s="1"/>
      <c r="CF21" s="1"/>
      <c r="CG21" s="2"/>
      <c r="CH21" s="19"/>
      <c r="CI21" s="19"/>
      <c r="CJ21" s="19"/>
      <c r="CK21" s="19"/>
      <c r="CL21" s="32"/>
      <c r="CM21" s="32"/>
    </row>
    <row r="22" spans="1:91" x14ac:dyDescent="0.2">
      <c r="A22" s="105">
        <f t="shared" si="13"/>
        <v>43035</v>
      </c>
      <c r="B22" s="5">
        <f t="shared" si="0"/>
        <v>1001.1395816100001</v>
      </c>
      <c r="C22" s="5">
        <f t="shared" si="14"/>
        <v>1000</v>
      </c>
      <c r="D22" s="64">
        <f t="shared" si="15"/>
        <v>4860.83</v>
      </c>
      <c r="E22" s="60">
        <f t="shared" si="16"/>
        <v>4881.25</v>
      </c>
      <c r="F22" s="72">
        <f t="shared" si="17"/>
        <v>43023</v>
      </c>
      <c r="G22" s="9">
        <f t="shared" si="1"/>
        <v>4.2009286479880448E-3</v>
      </c>
      <c r="H22" s="72">
        <f t="shared" si="18"/>
        <v>43055</v>
      </c>
      <c r="I22" s="72">
        <f t="shared" si="2"/>
        <v>43055</v>
      </c>
      <c r="J22" s="1">
        <f t="shared" si="19"/>
        <v>21</v>
      </c>
      <c r="K22" s="63">
        <f t="shared" si="3"/>
        <v>3</v>
      </c>
      <c r="L22" s="5">
        <f t="shared" si="4"/>
        <v>1.0005990499999999</v>
      </c>
      <c r="M22" s="12">
        <f t="shared" si="20"/>
        <v>1</v>
      </c>
      <c r="N22" s="12">
        <v>1</v>
      </c>
      <c r="O22" s="5">
        <f t="shared" si="5"/>
        <v>1.0005990499999999</v>
      </c>
      <c r="P22" s="5">
        <f t="shared" si="6"/>
        <v>1000.59905</v>
      </c>
      <c r="Q22" s="10">
        <f t="shared" si="7"/>
        <v>0</v>
      </c>
      <c r="R22" s="39">
        <f t="shared" si="8"/>
        <v>0</v>
      </c>
      <c r="S22" s="5">
        <f t="shared" si="9"/>
        <v>0</v>
      </c>
      <c r="T22" s="6">
        <f t="shared" si="21"/>
        <v>4.641E-2</v>
      </c>
      <c r="U22" s="10">
        <f t="shared" si="22"/>
        <v>3</v>
      </c>
      <c r="V22" s="10">
        <v>252</v>
      </c>
      <c r="W22" s="12">
        <f t="shared" si="10"/>
        <v>1.0005402080000001</v>
      </c>
      <c r="X22" s="5">
        <f t="shared" si="11"/>
        <v>0.54053161000000005</v>
      </c>
      <c r="Y22" s="11">
        <f t="shared" si="12"/>
        <v>0</v>
      </c>
      <c r="Z22" s="2" t="s">
        <v>68</v>
      </c>
      <c r="AA22" s="72">
        <f t="shared" si="23"/>
        <v>43388</v>
      </c>
      <c r="AB22" s="2"/>
      <c r="AC22" s="16"/>
      <c r="AD22" s="17"/>
      <c r="AE22" s="28"/>
      <c r="AF22" s="19"/>
      <c r="AG22" s="31"/>
      <c r="AH22" s="31"/>
      <c r="AI22" s="29"/>
      <c r="AJ22" s="28"/>
      <c r="AK22" s="16"/>
      <c r="AL22" s="17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30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4"/>
      <c r="BX22" s="1"/>
      <c r="BY22" s="1"/>
      <c r="BZ22" s="1"/>
      <c r="CA22" s="1"/>
      <c r="CB22" s="1"/>
      <c r="CC22" s="1"/>
      <c r="CD22" s="1"/>
      <c r="CE22" s="1"/>
      <c r="CF22" s="1"/>
      <c r="CG22" s="2"/>
      <c r="CH22" s="19"/>
      <c r="CI22" s="19"/>
      <c r="CJ22" s="19"/>
      <c r="CK22" s="19"/>
      <c r="CL22" s="32"/>
      <c r="CM22" s="32"/>
    </row>
    <row r="23" spans="1:91" x14ac:dyDescent="0.2">
      <c r="A23" s="105">
        <f t="shared" si="13"/>
        <v>43036</v>
      </c>
      <c r="B23" s="5">
        <f t="shared" si="0"/>
        <v>1001.51972841</v>
      </c>
      <c r="C23" s="5">
        <f t="shared" si="14"/>
        <v>1000</v>
      </c>
      <c r="D23" s="64">
        <f t="shared" si="15"/>
        <v>4860.83</v>
      </c>
      <c r="E23" s="60">
        <f t="shared" si="16"/>
        <v>4881.25</v>
      </c>
      <c r="F23" s="72">
        <f t="shared" si="17"/>
        <v>43023</v>
      </c>
      <c r="G23" s="9">
        <f t="shared" si="1"/>
        <v>4.2009286479880448E-3</v>
      </c>
      <c r="H23" s="72">
        <f t="shared" si="18"/>
        <v>43055</v>
      </c>
      <c r="I23" s="72">
        <f t="shared" si="2"/>
        <v>43055</v>
      </c>
      <c r="J23" s="1">
        <f t="shared" si="19"/>
        <v>21</v>
      </c>
      <c r="K23" s="63">
        <f t="shared" si="3"/>
        <v>4</v>
      </c>
      <c r="L23" s="5">
        <f t="shared" si="4"/>
        <v>1.00079881</v>
      </c>
      <c r="M23" s="12">
        <f t="shared" si="20"/>
        <v>1</v>
      </c>
      <c r="N23" s="12">
        <v>1</v>
      </c>
      <c r="O23" s="5">
        <f t="shared" si="5"/>
        <v>1.00079881</v>
      </c>
      <c r="P23" s="5">
        <f t="shared" si="6"/>
        <v>1000.79881</v>
      </c>
      <c r="Q23" s="10">
        <f t="shared" si="7"/>
        <v>0</v>
      </c>
      <c r="R23" s="39">
        <f t="shared" si="8"/>
        <v>0</v>
      </c>
      <c r="S23" s="5">
        <f t="shared" si="9"/>
        <v>0</v>
      </c>
      <c r="T23" s="6">
        <f t="shared" si="21"/>
        <v>4.641E-2</v>
      </c>
      <c r="U23" s="10">
        <f t="shared" si="22"/>
        <v>4</v>
      </c>
      <c r="V23" s="10">
        <v>252</v>
      </c>
      <c r="W23" s="12">
        <f t="shared" si="10"/>
        <v>1.000720343</v>
      </c>
      <c r="X23" s="5">
        <f t="shared" si="11"/>
        <v>0.72091841000000001</v>
      </c>
      <c r="Y23" s="11">
        <f t="shared" si="12"/>
        <v>0</v>
      </c>
      <c r="Z23" s="2" t="s">
        <v>68</v>
      </c>
      <c r="AA23" s="72">
        <f t="shared" si="23"/>
        <v>43388</v>
      </c>
      <c r="AB23" s="2"/>
      <c r="AC23" s="16"/>
      <c r="AD23" s="17"/>
      <c r="AE23" s="28"/>
      <c r="AF23" s="19"/>
      <c r="AG23" s="31"/>
      <c r="AH23" s="31"/>
      <c r="AI23" s="29"/>
      <c r="AJ23" s="28"/>
      <c r="AK23" s="16"/>
      <c r="AL23" s="17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30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4"/>
      <c r="BX23" s="1"/>
      <c r="BY23" s="1"/>
      <c r="BZ23" s="1"/>
      <c r="CA23" s="1"/>
      <c r="CB23" s="1"/>
      <c r="CC23" s="1"/>
      <c r="CD23" s="1"/>
      <c r="CE23" s="1"/>
      <c r="CF23" s="1"/>
      <c r="CG23" s="2"/>
      <c r="CH23" s="19"/>
      <c r="CI23" s="19"/>
      <c r="CJ23" s="19"/>
      <c r="CK23" s="19"/>
      <c r="CL23" s="32"/>
      <c r="CM23" s="32"/>
    </row>
    <row r="24" spans="1:91" x14ac:dyDescent="0.2">
      <c r="A24" s="105">
        <f t="shared" si="13"/>
        <v>43037</v>
      </c>
      <c r="B24" s="5">
        <f t="shared" si="0"/>
        <v>1001.51972841</v>
      </c>
      <c r="C24" s="5">
        <f t="shared" si="14"/>
        <v>1000</v>
      </c>
      <c r="D24" s="64">
        <f t="shared" si="15"/>
        <v>4860.83</v>
      </c>
      <c r="E24" s="60">
        <f t="shared" si="16"/>
        <v>4881.25</v>
      </c>
      <c r="F24" s="72">
        <f t="shared" si="17"/>
        <v>43023</v>
      </c>
      <c r="G24" s="9">
        <f t="shared" si="1"/>
        <v>4.2009286479880448E-3</v>
      </c>
      <c r="H24" s="72">
        <f t="shared" si="18"/>
        <v>43055</v>
      </c>
      <c r="I24" s="72">
        <f t="shared" si="2"/>
        <v>43055</v>
      </c>
      <c r="J24" s="1">
        <f t="shared" si="19"/>
        <v>21</v>
      </c>
      <c r="K24" s="63">
        <f t="shared" si="3"/>
        <v>4</v>
      </c>
      <c r="L24" s="5">
        <f t="shared" si="4"/>
        <v>1.00079881</v>
      </c>
      <c r="M24" s="12">
        <f t="shared" si="20"/>
        <v>1</v>
      </c>
      <c r="N24" s="12">
        <v>1</v>
      </c>
      <c r="O24" s="5">
        <f t="shared" si="5"/>
        <v>1.00079881</v>
      </c>
      <c r="P24" s="5">
        <f t="shared" si="6"/>
        <v>1000.79881</v>
      </c>
      <c r="Q24" s="10">
        <f t="shared" si="7"/>
        <v>0</v>
      </c>
      <c r="R24" s="39">
        <f t="shared" si="8"/>
        <v>0</v>
      </c>
      <c r="S24" s="5">
        <f t="shared" si="9"/>
        <v>0</v>
      </c>
      <c r="T24" s="6">
        <f t="shared" si="21"/>
        <v>4.641E-2</v>
      </c>
      <c r="U24" s="10">
        <f t="shared" si="22"/>
        <v>4</v>
      </c>
      <c r="V24" s="10">
        <v>252</v>
      </c>
      <c r="W24" s="12">
        <f t="shared" si="10"/>
        <v>1.000720343</v>
      </c>
      <c r="X24" s="5">
        <f t="shared" si="11"/>
        <v>0.72091841000000001</v>
      </c>
      <c r="Y24" s="11">
        <f t="shared" si="12"/>
        <v>0</v>
      </c>
      <c r="Z24" s="2" t="s">
        <v>68</v>
      </c>
      <c r="AA24" s="72">
        <f t="shared" si="23"/>
        <v>43388</v>
      </c>
      <c r="AB24" s="2"/>
      <c r="AC24" s="16"/>
      <c r="AD24" s="17"/>
      <c r="AE24" s="28"/>
      <c r="AF24" s="19"/>
      <c r="AG24" s="31"/>
      <c r="AH24" s="31"/>
      <c r="AI24" s="29"/>
      <c r="AJ24" s="28"/>
      <c r="AK24" s="16"/>
      <c r="AL24" s="17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30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4"/>
      <c r="BX24" s="1"/>
      <c r="BY24" s="1"/>
      <c r="BZ24" s="1"/>
      <c r="CA24" s="1"/>
      <c r="CB24" s="1"/>
      <c r="CC24" s="1"/>
      <c r="CD24" s="1"/>
      <c r="CE24" s="1"/>
      <c r="CF24" s="1"/>
      <c r="CG24" s="2"/>
      <c r="CH24" s="19"/>
      <c r="CI24" s="19"/>
      <c r="CJ24" s="19"/>
      <c r="CK24" s="19"/>
      <c r="CL24" s="32"/>
      <c r="CM24" s="32"/>
    </row>
    <row r="25" spans="1:91" x14ac:dyDescent="0.2">
      <c r="A25" s="105">
        <f t="shared" si="13"/>
        <v>43038</v>
      </c>
      <c r="B25" s="5">
        <f t="shared" si="0"/>
        <v>1001.51972841</v>
      </c>
      <c r="C25" s="5">
        <f t="shared" si="14"/>
        <v>1000</v>
      </c>
      <c r="D25" s="64">
        <f t="shared" si="15"/>
        <v>4860.83</v>
      </c>
      <c r="E25" s="60">
        <f t="shared" si="16"/>
        <v>4881.25</v>
      </c>
      <c r="F25" s="72">
        <f t="shared" si="17"/>
        <v>43023</v>
      </c>
      <c r="G25" s="9">
        <f t="shared" si="1"/>
        <v>4.2009286479880448E-3</v>
      </c>
      <c r="H25" s="72">
        <f t="shared" si="18"/>
        <v>43055</v>
      </c>
      <c r="I25" s="72">
        <f t="shared" si="2"/>
        <v>43055</v>
      </c>
      <c r="J25" s="1">
        <f t="shared" si="19"/>
        <v>21</v>
      </c>
      <c r="K25" s="63">
        <f t="shared" si="3"/>
        <v>4</v>
      </c>
      <c r="L25" s="5">
        <f t="shared" si="4"/>
        <v>1.00079881</v>
      </c>
      <c r="M25" s="12">
        <f t="shared" si="20"/>
        <v>1</v>
      </c>
      <c r="N25" s="12">
        <v>1</v>
      </c>
      <c r="O25" s="5">
        <f t="shared" si="5"/>
        <v>1.00079881</v>
      </c>
      <c r="P25" s="5">
        <f t="shared" si="6"/>
        <v>1000.79881</v>
      </c>
      <c r="Q25" s="10">
        <f t="shared" si="7"/>
        <v>0</v>
      </c>
      <c r="R25" s="39">
        <f t="shared" si="8"/>
        <v>0</v>
      </c>
      <c r="S25" s="5">
        <f t="shared" si="9"/>
        <v>0</v>
      </c>
      <c r="T25" s="6">
        <f t="shared" si="21"/>
        <v>4.641E-2</v>
      </c>
      <c r="U25" s="10">
        <f t="shared" si="22"/>
        <v>4</v>
      </c>
      <c r="V25" s="10">
        <v>252</v>
      </c>
      <c r="W25" s="12">
        <f t="shared" si="10"/>
        <v>1.000720343</v>
      </c>
      <c r="X25" s="5">
        <f t="shared" si="11"/>
        <v>0.72091841000000001</v>
      </c>
      <c r="Y25" s="11">
        <f t="shared" si="12"/>
        <v>0</v>
      </c>
      <c r="Z25" s="2" t="s">
        <v>68</v>
      </c>
      <c r="AA25" s="72">
        <f t="shared" si="23"/>
        <v>43388</v>
      </c>
      <c r="AB25" s="2"/>
      <c r="AC25" s="16"/>
      <c r="AD25" s="17"/>
      <c r="AE25" s="28"/>
      <c r="AF25" s="19"/>
      <c r="AG25" s="31"/>
      <c r="AH25" s="31"/>
      <c r="AI25" s="29"/>
      <c r="AJ25" s="28"/>
      <c r="AK25" s="16"/>
      <c r="AL25" s="1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36"/>
      <c r="BI25" s="1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37"/>
      <c r="CH25" s="38"/>
      <c r="CI25" s="38"/>
      <c r="CJ25" s="38"/>
      <c r="CK25" s="38"/>
      <c r="CL25" s="38"/>
      <c r="CM25" s="38"/>
    </row>
    <row r="26" spans="1:91" x14ac:dyDescent="0.2">
      <c r="A26" s="105">
        <f t="shared" si="13"/>
        <v>43039</v>
      </c>
      <c r="B26" s="5">
        <f t="shared" si="0"/>
        <v>1001.90002926</v>
      </c>
      <c r="C26" s="5">
        <f t="shared" si="14"/>
        <v>1000</v>
      </c>
      <c r="D26" s="64">
        <f t="shared" si="15"/>
        <v>4860.83</v>
      </c>
      <c r="E26" s="60">
        <f t="shared" si="16"/>
        <v>4881.25</v>
      </c>
      <c r="F26" s="72">
        <f t="shared" si="17"/>
        <v>43023</v>
      </c>
      <c r="G26" s="9">
        <f t="shared" si="1"/>
        <v>4.2009286479880448E-3</v>
      </c>
      <c r="H26" s="72">
        <f t="shared" si="18"/>
        <v>43055</v>
      </c>
      <c r="I26" s="72">
        <f t="shared" si="2"/>
        <v>43055</v>
      </c>
      <c r="J26" s="1">
        <f t="shared" si="19"/>
        <v>21</v>
      </c>
      <c r="K26" s="63">
        <f t="shared" si="3"/>
        <v>5</v>
      </c>
      <c r="L26" s="5">
        <f t="shared" si="4"/>
        <v>1.0009986200000001</v>
      </c>
      <c r="M26" s="12">
        <f t="shared" si="20"/>
        <v>1</v>
      </c>
      <c r="N26" s="12">
        <v>1</v>
      </c>
      <c r="O26" s="5">
        <f t="shared" si="5"/>
        <v>1.0009986200000001</v>
      </c>
      <c r="P26" s="5">
        <f t="shared" si="6"/>
        <v>1000.99862</v>
      </c>
      <c r="Q26" s="10">
        <f t="shared" si="7"/>
        <v>0</v>
      </c>
      <c r="R26" s="39">
        <f t="shared" si="8"/>
        <v>0</v>
      </c>
      <c r="S26" s="5">
        <f t="shared" si="9"/>
        <v>0</v>
      </c>
      <c r="T26" s="6">
        <f t="shared" si="21"/>
        <v>4.641E-2</v>
      </c>
      <c r="U26" s="10">
        <f t="shared" si="22"/>
        <v>5</v>
      </c>
      <c r="V26" s="10">
        <v>252</v>
      </c>
      <c r="W26" s="12">
        <f t="shared" si="10"/>
        <v>1.0009005099999999</v>
      </c>
      <c r="X26" s="5">
        <f t="shared" si="11"/>
        <v>0.90140925999999999</v>
      </c>
      <c r="Y26" s="11">
        <f t="shared" si="12"/>
        <v>0</v>
      </c>
      <c r="Z26" s="2" t="s">
        <v>68</v>
      </c>
      <c r="AA26" s="72">
        <f t="shared" si="23"/>
        <v>43388</v>
      </c>
      <c r="AB26" s="2"/>
      <c r="AC26" s="16"/>
      <c r="AD26" s="17"/>
      <c r="AE26" s="28"/>
      <c r="AF26" s="19"/>
      <c r="AG26" s="31"/>
      <c r="AH26" s="31"/>
      <c r="AI26" s="29"/>
      <c r="AJ26" s="28"/>
      <c r="AK26" s="16"/>
      <c r="AL26" s="17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30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4"/>
      <c r="BX26" s="1"/>
      <c r="BY26" s="1"/>
      <c r="BZ26" s="1"/>
      <c r="CA26" s="1"/>
      <c r="CB26" s="1"/>
      <c r="CC26" s="1"/>
      <c r="CD26" s="1"/>
      <c r="CE26" s="1"/>
      <c r="CF26" s="1"/>
      <c r="CG26" s="2"/>
      <c r="CH26" s="19"/>
      <c r="CI26" s="19"/>
      <c r="CJ26" s="19"/>
      <c r="CK26" s="19"/>
      <c r="CL26" s="32"/>
      <c r="CM26" s="32"/>
    </row>
    <row r="27" spans="1:91" x14ac:dyDescent="0.2">
      <c r="A27" s="105">
        <f t="shared" si="13"/>
        <v>43040</v>
      </c>
      <c r="B27" s="5">
        <f t="shared" si="0"/>
        <v>1002.28046418</v>
      </c>
      <c r="C27" s="5">
        <f t="shared" si="14"/>
        <v>1000</v>
      </c>
      <c r="D27" s="64">
        <f t="shared" si="15"/>
        <v>4860.83</v>
      </c>
      <c r="E27" s="60">
        <f t="shared" si="16"/>
        <v>4881.25</v>
      </c>
      <c r="F27" s="72">
        <f t="shared" si="17"/>
        <v>43023</v>
      </c>
      <c r="G27" s="9">
        <f t="shared" si="1"/>
        <v>4.2009286479880448E-3</v>
      </c>
      <c r="H27" s="72">
        <f t="shared" si="18"/>
        <v>43055</v>
      </c>
      <c r="I27" s="72">
        <f t="shared" si="2"/>
        <v>43055</v>
      </c>
      <c r="J27" s="1">
        <f t="shared" si="19"/>
        <v>21</v>
      </c>
      <c r="K27" s="63">
        <f t="shared" si="3"/>
        <v>6</v>
      </c>
      <c r="L27" s="5">
        <f t="shared" si="4"/>
        <v>1.0011984599999999</v>
      </c>
      <c r="M27" s="12">
        <f t="shared" si="20"/>
        <v>1</v>
      </c>
      <c r="N27" s="12">
        <v>1</v>
      </c>
      <c r="O27" s="5">
        <f t="shared" si="5"/>
        <v>1.0011984599999999</v>
      </c>
      <c r="P27" s="5">
        <f t="shared" si="6"/>
        <v>1001.19846</v>
      </c>
      <c r="Q27" s="10">
        <f t="shared" si="7"/>
        <v>0</v>
      </c>
      <c r="R27" s="39">
        <f t="shared" si="8"/>
        <v>0</v>
      </c>
      <c r="S27" s="5">
        <f t="shared" si="9"/>
        <v>0</v>
      </c>
      <c r="T27" s="6">
        <f t="shared" si="21"/>
        <v>4.641E-2</v>
      </c>
      <c r="U27" s="10">
        <f t="shared" si="22"/>
        <v>6</v>
      </c>
      <c r="V27" s="10">
        <v>252</v>
      </c>
      <c r="W27" s="12">
        <f t="shared" si="10"/>
        <v>1.001080709</v>
      </c>
      <c r="X27" s="5">
        <f t="shared" si="11"/>
        <v>1.08200418</v>
      </c>
      <c r="Y27" s="11">
        <f t="shared" si="12"/>
        <v>0</v>
      </c>
      <c r="Z27" s="2" t="s">
        <v>68</v>
      </c>
      <c r="AA27" s="72">
        <f t="shared" si="23"/>
        <v>43388</v>
      </c>
      <c r="AB27" s="2"/>
      <c r="AC27" s="16"/>
      <c r="AD27" s="17"/>
      <c r="AE27" s="28"/>
      <c r="AF27" s="19"/>
      <c r="AG27" s="31"/>
      <c r="AH27" s="31"/>
      <c r="AI27" s="29"/>
      <c r="AJ27" s="28"/>
      <c r="AK27" s="16"/>
      <c r="AL27" s="17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30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4"/>
      <c r="BX27" s="1"/>
      <c r="BY27" s="1"/>
      <c r="BZ27" s="1"/>
      <c r="CA27" s="1"/>
      <c r="CB27" s="1"/>
      <c r="CC27" s="1"/>
      <c r="CD27" s="1"/>
      <c r="CE27" s="1"/>
      <c r="CF27" s="1"/>
      <c r="CG27" s="2"/>
      <c r="CH27" s="19"/>
      <c r="CI27" s="19"/>
      <c r="CJ27" s="19"/>
      <c r="CK27" s="19"/>
      <c r="CL27" s="32"/>
      <c r="CM27" s="32"/>
    </row>
    <row r="28" spans="1:91" x14ac:dyDescent="0.2">
      <c r="A28" s="105">
        <f t="shared" si="13"/>
        <v>43041</v>
      </c>
      <c r="B28" s="5">
        <f t="shared" si="0"/>
        <v>1002.6610532300001</v>
      </c>
      <c r="C28" s="5">
        <f t="shared" si="14"/>
        <v>1000</v>
      </c>
      <c r="D28" s="64">
        <f t="shared" si="15"/>
        <v>4860.83</v>
      </c>
      <c r="E28" s="60">
        <f t="shared" si="16"/>
        <v>4881.25</v>
      </c>
      <c r="F28" s="72">
        <f t="shared" si="17"/>
        <v>43023</v>
      </c>
      <c r="G28" s="9">
        <f t="shared" si="1"/>
        <v>4.2009286479880448E-3</v>
      </c>
      <c r="H28" s="72">
        <f t="shared" si="18"/>
        <v>43055</v>
      </c>
      <c r="I28" s="72">
        <f t="shared" si="2"/>
        <v>43055</v>
      </c>
      <c r="J28" s="1">
        <f t="shared" si="19"/>
        <v>21</v>
      </c>
      <c r="K28" s="63">
        <f t="shared" si="3"/>
        <v>7</v>
      </c>
      <c r="L28" s="5">
        <f t="shared" si="4"/>
        <v>1.0013983500000001</v>
      </c>
      <c r="M28" s="12">
        <f t="shared" si="20"/>
        <v>1</v>
      </c>
      <c r="N28" s="12">
        <v>1</v>
      </c>
      <c r="O28" s="5">
        <f t="shared" si="5"/>
        <v>1.0013983500000001</v>
      </c>
      <c r="P28" s="5">
        <f t="shared" si="6"/>
        <v>1001.3983500000001</v>
      </c>
      <c r="Q28" s="10">
        <f t="shared" si="7"/>
        <v>0</v>
      </c>
      <c r="R28" s="39">
        <f t="shared" si="8"/>
        <v>0</v>
      </c>
      <c r="S28" s="5">
        <f t="shared" si="9"/>
        <v>0</v>
      </c>
      <c r="T28" s="6">
        <f t="shared" si="21"/>
        <v>4.641E-2</v>
      </c>
      <c r="U28" s="10">
        <f t="shared" si="22"/>
        <v>7</v>
      </c>
      <c r="V28" s="10">
        <v>252</v>
      </c>
      <c r="W28" s="12">
        <f t="shared" si="10"/>
        <v>1.0012609400000001</v>
      </c>
      <c r="X28" s="5">
        <f t="shared" si="11"/>
        <v>1.2627032300000001</v>
      </c>
      <c r="Y28" s="11">
        <f t="shared" si="12"/>
        <v>0</v>
      </c>
      <c r="Z28" s="2" t="s">
        <v>68</v>
      </c>
      <c r="AA28" s="72">
        <f t="shared" si="23"/>
        <v>43388</v>
      </c>
      <c r="AB28" s="2"/>
      <c r="AC28" s="16"/>
      <c r="AD28" s="17"/>
      <c r="AE28" s="28"/>
      <c r="AF28" s="19"/>
      <c r="AG28" s="31"/>
      <c r="AH28" s="31"/>
      <c r="AI28" s="29"/>
      <c r="AJ28" s="28"/>
      <c r="AK28" s="16"/>
      <c r="AL28" s="17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30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4"/>
      <c r="BX28" s="1"/>
      <c r="BY28" s="1"/>
      <c r="BZ28" s="1"/>
      <c r="CA28" s="1"/>
      <c r="CB28" s="1"/>
      <c r="CC28" s="1"/>
      <c r="CD28" s="1"/>
      <c r="CE28" s="1"/>
      <c r="CF28" s="1"/>
      <c r="CG28" s="2"/>
      <c r="CH28" s="19"/>
      <c r="CI28" s="19"/>
      <c r="CJ28" s="19"/>
      <c r="CK28" s="19"/>
      <c r="CL28" s="32"/>
      <c r="CM28" s="32"/>
    </row>
    <row r="29" spans="1:91" x14ac:dyDescent="0.2">
      <c r="A29" s="105">
        <f t="shared" si="13"/>
        <v>43042</v>
      </c>
      <c r="B29" s="5">
        <f t="shared" si="0"/>
        <v>1002.6610532300001</v>
      </c>
      <c r="C29" s="5">
        <f t="shared" si="14"/>
        <v>1000</v>
      </c>
      <c r="D29" s="64">
        <f t="shared" si="15"/>
        <v>4860.83</v>
      </c>
      <c r="E29" s="60">
        <f t="shared" si="16"/>
        <v>4881.25</v>
      </c>
      <c r="F29" s="72">
        <f t="shared" si="17"/>
        <v>43023</v>
      </c>
      <c r="G29" s="9">
        <f t="shared" si="1"/>
        <v>4.2009286479880448E-3</v>
      </c>
      <c r="H29" s="72">
        <f t="shared" si="18"/>
        <v>43055</v>
      </c>
      <c r="I29" s="72">
        <f t="shared" si="2"/>
        <v>43055</v>
      </c>
      <c r="J29" s="1">
        <f t="shared" si="19"/>
        <v>21</v>
      </c>
      <c r="K29" s="63">
        <f t="shared" si="3"/>
        <v>7</v>
      </c>
      <c r="L29" s="5">
        <f t="shared" si="4"/>
        <v>1.0013983500000001</v>
      </c>
      <c r="M29" s="12">
        <f t="shared" si="20"/>
        <v>1</v>
      </c>
      <c r="N29" s="12">
        <v>1</v>
      </c>
      <c r="O29" s="5">
        <f t="shared" si="5"/>
        <v>1.0013983500000001</v>
      </c>
      <c r="P29" s="5">
        <f t="shared" si="6"/>
        <v>1001.3983500000001</v>
      </c>
      <c r="Q29" s="10">
        <f t="shared" si="7"/>
        <v>0</v>
      </c>
      <c r="R29" s="39">
        <f t="shared" si="8"/>
        <v>0</v>
      </c>
      <c r="S29" s="5">
        <f t="shared" si="9"/>
        <v>0</v>
      </c>
      <c r="T29" s="6">
        <f t="shared" si="21"/>
        <v>4.641E-2</v>
      </c>
      <c r="U29" s="10">
        <f t="shared" si="22"/>
        <v>7</v>
      </c>
      <c r="V29" s="10">
        <v>252</v>
      </c>
      <c r="W29" s="12">
        <f t="shared" si="10"/>
        <v>1.0012609400000001</v>
      </c>
      <c r="X29" s="5">
        <f t="shared" si="11"/>
        <v>1.2627032300000001</v>
      </c>
      <c r="Y29" s="11">
        <f t="shared" si="12"/>
        <v>0</v>
      </c>
      <c r="Z29" s="2" t="s">
        <v>68</v>
      </c>
      <c r="AA29" s="72">
        <f t="shared" si="23"/>
        <v>43388</v>
      </c>
      <c r="AB29" s="2"/>
      <c r="AC29" s="16"/>
      <c r="AD29" s="17"/>
      <c r="AE29" s="28"/>
      <c r="AF29" s="19"/>
      <c r="AG29" s="31"/>
      <c r="AH29" s="31"/>
      <c r="AI29" s="29"/>
      <c r="AJ29" s="28"/>
      <c r="AK29" s="16"/>
      <c r="AL29" s="17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30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4"/>
      <c r="BX29" s="1"/>
      <c r="BY29" s="1"/>
      <c r="BZ29" s="1"/>
      <c r="CA29" s="1"/>
      <c r="CB29" s="1"/>
      <c r="CC29" s="1"/>
      <c r="CD29" s="1"/>
      <c r="CE29" s="1"/>
      <c r="CF29" s="1"/>
      <c r="CG29" s="2"/>
      <c r="CH29" s="19"/>
      <c r="CI29" s="19"/>
      <c r="CJ29" s="19"/>
      <c r="CK29" s="19"/>
      <c r="CL29" s="32"/>
      <c r="CM29" s="32"/>
    </row>
    <row r="30" spans="1:91" x14ac:dyDescent="0.2">
      <c r="A30" s="105">
        <f t="shared" si="13"/>
        <v>43043</v>
      </c>
      <c r="B30" s="5">
        <f t="shared" si="0"/>
        <v>1003.0417774299999</v>
      </c>
      <c r="C30" s="5">
        <f t="shared" si="14"/>
        <v>1000</v>
      </c>
      <c r="D30" s="64">
        <f t="shared" si="15"/>
        <v>4860.83</v>
      </c>
      <c r="E30" s="60">
        <f t="shared" si="16"/>
        <v>4881.25</v>
      </c>
      <c r="F30" s="72">
        <f t="shared" si="17"/>
        <v>43023</v>
      </c>
      <c r="G30" s="9">
        <f t="shared" si="1"/>
        <v>4.2009286479880448E-3</v>
      </c>
      <c r="H30" s="72">
        <f t="shared" si="18"/>
        <v>43055</v>
      </c>
      <c r="I30" s="72">
        <f t="shared" si="2"/>
        <v>43055</v>
      </c>
      <c r="J30" s="1">
        <f t="shared" si="19"/>
        <v>21</v>
      </c>
      <c r="K30" s="63">
        <f t="shared" si="3"/>
        <v>8</v>
      </c>
      <c r="L30" s="5">
        <f t="shared" si="4"/>
        <v>1.0015982699999999</v>
      </c>
      <c r="M30" s="12">
        <f t="shared" si="20"/>
        <v>1</v>
      </c>
      <c r="N30" s="12">
        <v>1</v>
      </c>
      <c r="O30" s="5">
        <f t="shared" si="5"/>
        <v>1.0015982699999999</v>
      </c>
      <c r="P30" s="5">
        <f t="shared" si="6"/>
        <v>1001.59827</v>
      </c>
      <c r="Q30" s="10">
        <f t="shared" si="7"/>
        <v>0</v>
      </c>
      <c r="R30" s="39">
        <f t="shared" si="8"/>
        <v>0</v>
      </c>
      <c r="S30" s="5">
        <f t="shared" si="9"/>
        <v>0</v>
      </c>
      <c r="T30" s="6">
        <f t="shared" si="21"/>
        <v>4.641E-2</v>
      </c>
      <c r="U30" s="10">
        <f t="shared" si="22"/>
        <v>8</v>
      </c>
      <c r="V30" s="10">
        <v>252</v>
      </c>
      <c r="W30" s="12">
        <f t="shared" si="10"/>
        <v>1.001441204</v>
      </c>
      <c r="X30" s="5">
        <f t="shared" si="11"/>
        <v>1.4435074299999999</v>
      </c>
      <c r="Y30" s="11">
        <f t="shared" si="12"/>
        <v>0</v>
      </c>
      <c r="Z30" s="2" t="s">
        <v>68</v>
      </c>
      <c r="AA30" s="72">
        <f t="shared" si="23"/>
        <v>43388</v>
      </c>
      <c r="AB30" s="2"/>
      <c r="AC30" s="16"/>
      <c r="AD30" s="17"/>
      <c r="AE30" s="28"/>
      <c r="AF30" s="19"/>
      <c r="AG30" s="31"/>
      <c r="AH30" s="31"/>
      <c r="AI30" s="29"/>
      <c r="AJ30" s="28"/>
      <c r="AK30" s="16"/>
      <c r="AL30" s="17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30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4"/>
      <c r="BX30" s="1"/>
      <c r="BY30" s="1"/>
      <c r="BZ30" s="1"/>
      <c r="CA30" s="1"/>
      <c r="CB30" s="1"/>
      <c r="CC30" s="1"/>
      <c r="CD30" s="1"/>
      <c r="CE30" s="1"/>
      <c r="CF30" s="1"/>
      <c r="CG30" s="2"/>
      <c r="CH30" s="19"/>
      <c r="CI30" s="19"/>
      <c r="CJ30" s="19"/>
      <c r="CK30" s="19"/>
      <c r="CL30" s="32"/>
      <c r="CM30" s="32"/>
    </row>
    <row r="31" spans="1:91" x14ac:dyDescent="0.2">
      <c r="A31" s="105">
        <f t="shared" si="13"/>
        <v>43044</v>
      </c>
      <c r="B31" s="5">
        <f t="shared" si="0"/>
        <v>1003.0417774299999</v>
      </c>
      <c r="C31" s="5">
        <f t="shared" si="14"/>
        <v>1000</v>
      </c>
      <c r="D31" s="64">
        <f t="shared" si="15"/>
        <v>4860.83</v>
      </c>
      <c r="E31" s="60">
        <f t="shared" si="16"/>
        <v>4881.25</v>
      </c>
      <c r="F31" s="72">
        <f t="shared" si="17"/>
        <v>43023</v>
      </c>
      <c r="G31" s="9">
        <f t="shared" si="1"/>
        <v>4.2009286479880448E-3</v>
      </c>
      <c r="H31" s="72">
        <f t="shared" si="18"/>
        <v>43055</v>
      </c>
      <c r="I31" s="72">
        <f t="shared" si="2"/>
        <v>43055</v>
      </c>
      <c r="J31" s="1">
        <f t="shared" si="19"/>
        <v>21</v>
      </c>
      <c r="K31" s="63">
        <f t="shared" si="3"/>
        <v>8</v>
      </c>
      <c r="L31" s="5">
        <f t="shared" si="4"/>
        <v>1.0015982699999999</v>
      </c>
      <c r="M31" s="12">
        <f t="shared" si="20"/>
        <v>1</v>
      </c>
      <c r="N31" s="12">
        <f t="shared" ref="N31:N94" si="26">IF(I31&gt;I30,N30*M31,N30)</f>
        <v>1</v>
      </c>
      <c r="O31" s="5">
        <f t="shared" si="5"/>
        <v>1.0015982699999999</v>
      </c>
      <c r="P31" s="5">
        <f t="shared" si="6"/>
        <v>1001.59827</v>
      </c>
      <c r="Q31" s="10">
        <f t="shared" si="7"/>
        <v>0</v>
      </c>
      <c r="R31" s="39">
        <f t="shared" si="8"/>
        <v>0</v>
      </c>
      <c r="S31" s="5">
        <f t="shared" si="9"/>
        <v>0</v>
      </c>
      <c r="T31" s="6">
        <f t="shared" si="21"/>
        <v>4.641E-2</v>
      </c>
      <c r="U31" s="10">
        <f t="shared" si="22"/>
        <v>8</v>
      </c>
      <c r="V31" s="10">
        <v>252</v>
      </c>
      <c r="W31" s="12">
        <f t="shared" si="10"/>
        <v>1.001441204</v>
      </c>
      <c r="X31" s="5">
        <f t="shared" si="11"/>
        <v>1.4435074299999999</v>
      </c>
      <c r="Y31" s="11">
        <f t="shared" si="12"/>
        <v>0</v>
      </c>
      <c r="Z31" s="2" t="s">
        <v>68</v>
      </c>
      <c r="AA31" s="72">
        <f t="shared" si="23"/>
        <v>43388</v>
      </c>
      <c r="AB31" s="2"/>
      <c r="AC31" s="16"/>
      <c r="AD31" s="17"/>
      <c r="AE31" s="28"/>
      <c r="AF31" s="19"/>
      <c r="AG31" s="31"/>
      <c r="AH31" s="31"/>
      <c r="AI31" s="29"/>
      <c r="AJ31" s="28"/>
      <c r="AK31" s="16"/>
      <c r="AL31" s="17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30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4"/>
      <c r="BX31" s="1"/>
      <c r="BY31" s="1"/>
      <c r="BZ31" s="1"/>
      <c r="CA31" s="1"/>
      <c r="CB31" s="1"/>
      <c r="CC31" s="1"/>
      <c r="CD31" s="1"/>
      <c r="CE31" s="1"/>
      <c r="CF31" s="1"/>
      <c r="CG31" s="2"/>
      <c r="CH31" s="19"/>
      <c r="CI31" s="19"/>
      <c r="CJ31" s="19"/>
      <c r="CK31" s="19"/>
      <c r="CL31" s="32"/>
      <c r="CM31" s="32"/>
    </row>
    <row r="32" spans="1:91" x14ac:dyDescent="0.2">
      <c r="A32" s="105">
        <f t="shared" si="13"/>
        <v>43045</v>
      </c>
      <c r="B32" s="5">
        <f t="shared" si="0"/>
        <v>1003.0417774299999</v>
      </c>
      <c r="C32" s="5">
        <f t="shared" si="14"/>
        <v>1000</v>
      </c>
      <c r="D32" s="64">
        <f t="shared" si="15"/>
        <v>4860.83</v>
      </c>
      <c r="E32" s="60">
        <f t="shared" si="16"/>
        <v>4881.25</v>
      </c>
      <c r="F32" s="72">
        <f t="shared" si="17"/>
        <v>43023</v>
      </c>
      <c r="G32" s="9">
        <f t="shared" si="1"/>
        <v>4.2009286479880448E-3</v>
      </c>
      <c r="H32" s="72">
        <f t="shared" si="18"/>
        <v>43055</v>
      </c>
      <c r="I32" s="72">
        <f t="shared" si="2"/>
        <v>43055</v>
      </c>
      <c r="J32" s="1">
        <f t="shared" si="19"/>
        <v>21</v>
      </c>
      <c r="K32" s="63">
        <f t="shared" si="3"/>
        <v>8</v>
      </c>
      <c r="L32" s="5">
        <f t="shared" si="4"/>
        <v>1.0015982699999999</v>
      </c>
      <c r="M32" s="12">
        <f t="shared" si="20"/>
        <v>1</v>
      </c>
      <c r="N32" s="12">
        <f t="shared" si="26"/>
        <v>1</v>
      </c>
      <c r="O32" s="5">
        <f t="shared" si="5"/>
        <v>1.0015982699999999</v>
      </c>
      <c r="P32" s="5">
        <f t="shared" si="6"/>
        <v>1001.59827</v>
      </c>
      <c r="Q32" s="10">
        <f t="shared" si="7"/>
        <v>0</v>
      </c>
      <c r="R32" s="39">
        <f t="shared" si="8"/>
        <v>0</v>
      </c>
      <c r="S32" s="5">
        <f t="shared" si="9"/>
        <v>0</v>
      </c>
      <c r="T32" s="6">
        <f t="shared" si="21"/>
        <v>4.641E-2</v>
      </c>
      <c r="U32" s="10">
        <f t="shared" si="22"/>
        <v>8</v>
      </c>
      <c r="V32" s="10">
        <v>252</v>
      </c>
      <c r="W32" s="12">
        <f t="shared" si="10"/>
        <v>1.001441204</v>
      </c>
      <c r="X32" s="5">
        <f t="shared" si="11"/>
        <v>1.4435074299999999</v>
      </c>
      <c r="Y32" s="11">
        <f t="shared" si="12"/>
        <v>0</v>
      </c>
      <c r="Z32" s="2" t="s">
        <v>68</v>
      </c>
      <c r="AA32" s="72">
        <f t="shared" si="23"/>
        <v>43388</v>
      </c>
      <c r="AB32" s="2"/>
      <c r="AC32" s="16"/>
      <c r="AD32" s="17"/>
      <c r="AE32" s="28"/>
      <c r="AF32" s="19"/>
      <c r="AG32" s="31"/>
      <c r="AH32" s="31"/>
      <c r="AI32" s="29"/>
      <c r="AJ32" s="28"/>
      <c r="AK32" s="16"/>
      <c r="AL32" s="17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30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4"/>
      <c r="BX32" s="1"/>
      <c r="BY32" s="1"/>
      <c r="BZ32" s="1"/>
      <c r="CA32" s="1"/>
      <c r="CB32" s="1"/>
      <c r="CC32" s="1"/>
      <c r="CD32" s="1"/>
      <c r="CE32" s="1"/>
      <c r="CF32" s="1"/>
      <c r="CG32" s="2"/>
      <c r="CH32" s="19"/>
      <c r="CI32" s="19"/>
      <c r="CJ32" s="19"/>
      <c r="CK32" s="19"/>
      <c r="CL32" s="32"/>
      <c r="CM32" s="32"/>
    </row>
    <row r="33" spans="1:91" x14ac:dyDescent="0.2">
      <c r="A33" s="105">
        <f t="shared" si="13"/>
        <v>43046</v>
      </c>
      <c r="B33" s="5">
        <f t="shared" si="0"/>
        <v>1003.4226568399999</v>
      </c>
      <c r="C33" s="5">
        <f t="shared" si="14"/>
        <v>1000</v>
      </c>
      <c r="D33" s="64">
        <f t="shared" si="15"/>
        <v>4860.83</v>
      </c>
      <c r="E33" s="60">
        <f t="shared" si="16"/>
        <v>4881.25</v>
      </c>
      <c r="F33" s="72">
        <f t="shared" si="17"/>
        <v>43023</v>
      </c>
      <c r="G33" s="9">
        <f t="shared" si="1"/>
        <v>4.2009286479880448E-3</v>
      </c>
      <c r="H33" s="72">
        <f t="shared" si="18"/>
        <v>43055</v>
      </c>
      <c r="I33" s="72">
        <f t="shared" si="2"/>
        <v>43055</v>
      </c>
      <c r="J33" s="1">
        <f t="shared" si="19"/>
        <v>21</v>
      </c>
      <c r="K33" s="63">
        <f t="shared" si="3"/>
        <v>9</v>
      </c>
      <c r="L33" s="5">
        <f t="shared" si="4"/>
        <v>1.0017982400000001</v>
      </c>
      <c r="M33" s="12">
        <f t="shared" si="20"/>
        <v>1</v>
      </c>
      <c r="N33" s="12">
        <f t="shared" si="26"/>
        <v>1</v>
      </c>
      <c r="O33" s="5">
        <f t="shared" si="5"/>
        <v>1.0017982400000001</v>
      </c>
      <c r="P33" s="5">
        <f t="shared" si="6"/>
        <v>1001.79824</v>
      </c>
      <c r="Q33" s="10">
        <f t="shared" si="7"/>
        <v>0</v>
      </c>
      <c r="R33" s="39">
        <f t="shared" si="8"/>
        <v>0</v>
      </c>
      <c r="S33" s="5">
        <f t="shared" si="9"/>
        <v>0</v>
      </c>
      <c r="T33" s="6">
        <f t="shared" si="21"/>
        <v>4.641E-2</v>
      </c>
      <c r="U33" s="10">
        <f t="shared" si="22"/>
        <v>9</v>
      </c>
      <c r="V33" s="10">
        <v>252</v>
      </c>
      <c r="W33" s="12">
        <f t="shared" si="10"/>
        <v>1.001621501</v>
      </c>
      <c r="X33" s="5">
        <f t="shared" si="11"/>
        <v>1.6244168400000001</v>
      </c>
      <c r="Y33" s="11">
        <f t="shared" si="12"/>
        <v>0</v>
      </c>
      <c r="Z33" s="2" t="s">
        <v>68</v>
      </c>
      <c r="AA33" s="72">
        <f t="shared" si="23"/>
        <v>43388</v>
      </c>
      <c r="AB33" s="2"/>
      <c r="AC33" s="16"/>
      <c r="AD33" s="17"/>
      <c r="AE33" s="28"/>
      <c r="AF33" s="19"/>
      <c r="AG33" s="31"/>
      <c r="AH33" s="31"/>
      <c r="AI33" s="29"/>
      <c r="AJ33" s="28"/>
      <c r="AK33" s="16"/>
      <c r="AL33" s="17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30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4"/>
      <c r="BX33" s="1"/>
      <c r="BY33" s="1"/>
      <c r="BZ33" s="1"/>
      <c r="CA33" s="1"/>
      <c r="CB33" s="1"/>
      <c r="CC33" s="1"/>
      <c r="CD33" s="1"/>
      <c r="CE33" s="1"/>
      <c r="CF33" s="1"/>
      <c r="CG33" s="2"/>
      <c r="CH33" s="19"/>
      <c r="CI33" s="19"/>
      <c r="CJ33" s="19"/>
      <c r="CK33" s="19"/>
      <c r="CL33" s="32"/>
      <c r="CM33" s="32"/>
    </row>
    <row r="34" spans="1:91" x14ac:dyDescent="0.2">
      <c r="A34" s="105">
        <f t="shared" si="13"/>
        <v>43047</v>
      </c>
      <c r="B34" s="5">
        <f t="shared" si="0"/>
        <v>1003.8036704800001</v>
      </c>
      <c r="C34" s="5">
        <f t="shared" si="14"/>
        <v>1000</v>
      </c>
      <c r="D34" s="64">
        <f t="shared" si="15"/>
        <v>4860.83</v>
      </c>
      <c r="E34" s="60">
        <f t="shared" si="16"/>
        <v>4881.25</v>
      </c>
      <c r="F34" s="72">
        <f t="shared" si="17"/>
        <v>43023</v>
      </c>
      <c r="G34" s="9">
        <f t="shared" si="1"/>
        <v>4.2009286479880448E-3</v>
      </c>
      <c r="H34" s="72">
        <f t="shared" si="18"/>
        <v>43055</v>
      </c>
      <c r="I34" s="72">
        <f t="shared" si="2"/>
        <v>43055</v>
      </c>
      <c r="J34" s="1">
        <f t="shared" si="19"/>
        <v>21</v>
      </c>
      <c r="K34" s="63">
        <f t="shared" si="3"/>
        <v>10</v>
      </c>
      <c r="L34" s="5">
        <f t="shared" si="4"/>
        <v>1.00199824</v>
      </c>
      <c r="M34" s="12">
        <f t="shared" si="20"/>
        <v>1</v>
      </c>
      <c r="N34" s="12">
        <f t="shared" si="26"/>
        <v>1</v>
      </c>
      <c r="O34" s="5">
        <f t="shared" si="5"/>
        <v>1.00199824</v>
      </c>
      <c r="P34" s="5">
        <f t="shared" si="6"/>
        <v>1001.99824</v>
      </c>
      <c r="Q34" s="10">
        <f t="shared" si="7"/>
        <v>0</v>
      </c>
      <c r="R34" s="39">
        <f t="shared" si="8"/>
        <v>0</v>
      </c>
      <c r="S34" s="5">
        <f t="shared" si="9"/>
        <v>0</v>
      </c>
      <c r="T34" s="6">
        <f t="shared" si="21"/>
        <v>4.641E-2</v>
      </c>
      <c r="U34" s="10">
        <f t="shared" si="22"/>
        <v>10</v>
      </c>
      <c r="V34" s="10">
        <v>252</v>
      </c>
      <c r="W34" s="12">
        <f t="shared" si="10"/>
        <v>1.00180183</v>
      </c>
      <c r="X34" s="5">
        <f t="shared" si="11"/>
        <v>1.8054304800000001</v>
      </c>
      <c r="Y34" s="11">
        <f t="shared" si="12"/>
        <v>0</v>
      </c>
      <c r="Z34" s="2" t="s">
        <v>68</v>
      </c>
      <c r="AA34" s="72">
        <f t="shared" si="23"/>
        <v>43388</v>
      </c>
      <c r="AB34" s="2"/>
      <c r="AC34" s="16"/>
      <c r="AD34" s="17"/>
      <c r="AE34" s="28"/>
      <c r="AF34" s="19"/>
      <c r="AG34" s="31"/>
      <c r="AH34" s="31"/>
      <c r="AI34" s="29"/>
      <c r="AJ34" s="28"/>
      <c r="AK34" s="16"/>
      <c r="AL34" s="17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30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4"/>
      <c r="BX34" s="1"/>
      <c r="BY34" s="1"/>
      <c r="BZ34" s="1"/>
      <c r="CA34" s="1"/>
      <c r="CB34" s="1"/>
      <c r="CC34" s="1"/>
      <c r="CD34" s="1"/>
      <c r="CE34" s="1"/>
      <c r="CF34" s="1"/>
      <c r="CG34" s="2"/>
      <c r="CH34" s="19"/>
      <c r="CI34" s="19"/>
      <c r="CJ34" s="19"/>
      <c r="CK34" s="19"/>
      <c r="CL34" s="32"/>
      <c r="CM34" s="32"/>
    </row>
    <row r="35" spans="1:91" x14ac:dyDescent="0.2">
      <c r="A35" s="105">
        <f t="shared" si="13"/>
        <v>43048</v>
      </c>
      <c r="B35" s="5">
        <f t="shared" si="0"/>
        <v>1004.1848284099999</v>
      </c>
      <c r="C35" s="5">
        <f t="shared" si="14"/>
        <v>1000</v>
      </c>
      <c r="D35" s="64">
        <f t="shared" si="15"/>
        <v>4860.83</v>
      </c>
      <c r="E35" s="60">
        <f t="shared" si="16"/>
        <v>4881.25</v>
      </c>
      <c r="F35" s="72">
        <f t="shared" si="17"/>
        <v>43023</v>
      </c>
      <c r="G35" s="9">
        <f t="shared" si="1"/>
        <v>4.2009286479880448E-3</v>
      </c>
      <c r="H35" s="72">
        <f t="shared" si="18"/>
        <v>43055</v>
      </c>
      <c r="I35" s="72">
        <f t="shared" si="2"/>
        <v>43055</v>
      </c>
      <c r="J35" s="1">
        <f t="shared" si="19"/>
        <v>21</v>
      </c>
      <c r="K35" s="63">
        <f t="shared" si="3"/>
        <v>11</v>
      </c>
      <c r="L35" s="5">
        <f t="shared" si="4"/>
        <v>1.00219828</v>
      </c>
      <c r="M35" s="12">
        <f t="shared" si="20"/>
        <v>1</v>
      </c>
      <c r="N35" s="12">
        <f t="shared" si="26"/>
        <v>1</v>
      </c>
      <c r="O35" s="5">
        <f t="shared" si="5"/>
        <v>1.00219828</v>
      </c>
      <c r="P35" s="5">
        <f t="shared" si="6"/>
        <v>1002.19828</v>
      </c>
      <c r="Q35" s="10">
        <f t="shared" si="7"/>
        <v>0</v>
      </c>
      <c r="R35" s="39">
        <f t="shared" si="8"/>
        <v>0</v>
      </c>
      <c r="S35" s="5">
        <f t="shared" si="9"/>
        <v>0</v>
      </c>
      <c r="T35" s="6">
        <f t="shared" si="21"/>
        <v>4.641E-2</v>
      </c>
      <c r="U35" s="10">
        <f t="shared" si="22"/>
        <v>11</v>
      </c>
      <c r="V35" s="10">
        <v>252</v>
      </c>
      <c r="W35" s="12">
        <f t="shared" si="10"/>
        <v>1.001982191</v>
      </c>
      <c r="X35" s="5">
        <f t="shared" si="11"/>
        <v>1.9865484099999999</v>
      </c>
      <c r="Y35" s="11">
        <f t="shared" si="12"/>
        <v>0</v>
      </c>
      <c r="Z35" s="2" t="s">
        <v>68</v>
      </c>
      <c r="AA35" s="72">
        <f t="shared" si="23"/>
        <v>43388</v>
      </c>
      <c r="AB35" s="2"/>
      <c r="AC35" s="16"/>
      <c r="AD35" s="17"/>
      <c r="AE35" s="28"/>
      <c r="AF35" s="19"/>
      <c r="AG35" s="31"/>
      <c r="AH35" s="31"/>
      <c r="AI35" s="29"/>
      <c r="AJ35" s="28"/>
      <c r="AK35" s="16"/>
      <c r="AL35" s="17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30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4"/>
      <c r="BX35" s="1"/>
      <c r="BY35" s="1"/>
      <c r="BZ35" s="1"/>
      <c r="CA35" s="1"/>
      <c r="CB35" s="1"/>
      <c r="CC35" s="1"/>
      <c r="CD35" s="1"/>
      <c r="CE35" s="1"/>
      <c r="CF35" s="1"/>
      <c r="CG35" s="2"/>
      <c r="CH35" s="19"/>
      <c r="CI35" s="19"/>
      <c r="CJ35" s="19"/>
      <c r="CK35" s="19"/>
      <c r="CL35" s="32"/>
      <c r="CM35" s="32"/>
    </row>
    <row r="36" spans="1:91" x14ac:dyDescent="0.2">
      <c r="A36" s="105">
        <f t="shared" si="13"/>
        <v>43049</v>
      </c>
      <c r="B36" s="5">
        <f t="shared" si="0"/>
        <v>1004.56614167</v>
      </c>
      <c r="C36" s="5">
        <f t="shared" si="14"/>
        <v>1000</v>
      </c>
      <c r="D36" s="64">
        <f t="shared" si="15"/>
        <v>4860.83</v>
      </c>
      <c r="E36" s="60">
        <f t="shared" si="16"/>
        <v>4881.25</v>
      </c>
      <c r="F36" s="72">
        <f t="shared" si="17"/>
        <v>43023</v>
      </c>
      <c r="G36" s="9">
        <f t="shared" si="1"/>
        <v>4.2009286479880448E-3</v>
      </c>
      <c r="H36" s="72">
        <f t="shared" si="18"/>
        <v>43055</v>
      </c>
      <c r="I36" s="72">
        <f t="shared" si="2"/>
        <v>43055</v>
      </c>
      <c r="J36" s="1">
        <f t="shared" si="19"/>
        <v>21</v>
      </c>
      <c r="K36" s="63">
        <f t="shared" si="3"/>
        <v>12</v>
      </c>
      <c r="L36" s="5">
        <f t="shared" si="4"/>
        <v>1.0023983700000001</v>
      </c>
      <c r="M36" s="12">
        <f t="shared" si="20"/>
        <v>1</v>
      </c>
      <c r="N36" s="12">
        <f t="shared" si="26"/>
        <v>1</v>
      </c>
      <c r="O36" s="5">
        <f t="shared" si="5"/>
        <v>1.0023983700000001</v>
      </c>
      <c r="P36" s="5">
        <f t="shared" si="6"/>
        <v>1002.39837</v>
      </c>
      <c r="Q36" s="10">
        <f t="shared" si="7"/>
        <v>0</v>
      </c>
      <c r="R36" s="39">
        <f t="shared" si="8"/>
        <v>0</v>
      </c>
      <c r="S36" s="5">
        <f t="shared" si="9"/>
        <v>0</v>
      </c>
      <c r="T36" s="6">
        <f t="shared" si="21"/>
        <v>4.641E-2</v>
      </c>
      <c r="U36" s="10">
        <f t="shared" si="22"/>
        <v>12</v>
      </c>
      <c r="V36" s="10">
        <v>252</v>
      </c>
      <c r="W36" s="12">
        <f t="shared" si="10"/>
        <v>1.002162585</v>
      </c>
      <c r="X36" s="5">
        <f t="shared" si="11"/>
        <v>2.16777167</v>
      </c>
      <c r="Y36" s="11">
        <f t="shared" si="12"/>
        <v>0</v>
      </c>
      <c r="Z36" s="2" t="s">
        <v>68</v>
      </c>
      <c r="AA36" s="72">
        <f t="shared" si="23"/>
        <v>43388</v>
      </c>
      <c r="AB36" s="2"/>
      <c r="AC36" s="16"/>
      <c r="AD36" s="17"/>
      <c r="AE36" s="28"/>
      <c r="AF36" s="19"/>
      <c r="AG36" s="31"/>
      <c r="AH36" s="31"/>
      <c r="AI36" s="29"/>
      <c r="AJ36" s="28"/>
      <c r="AK36" s="16"/>
      <c r="AL36" s="17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30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4"/>
      <c r="BX36" s="1"/>
      <c r="BY36" s="1"/>
      <c r="BZ36" s="1"/>
      <c r="CA36" s="1"/>
      <c r="CB36" s="1"/>
      <c r="CC36" s="1"/>
      <c r="CD36" s="1"/>
      <c r="CE36" s="1"/>
      <c r="CF36" s="1"/>
      <c r="CG36" s="2"/>
      <c r="CH36" s="19"/>
      <c r="CI36" s="19"/>
      <c r="CJ36" s="19"/>
      <c r="CK36" s="19"/>
      <c r="CL36" s="32"/>
      <c r="CM36" s="32"/>
    </row>
    <row r="37" spans="1:91" x14ac:dyDescent="0.2">
      <c r="A37" s="105">
        <f t="shared" si="13"/>
        <v>43050</v>
      </c>
      <c r="B37" s="5">
        <f t="shared" si="0"/>
        <v>1004.94759029</v>
      </c>
      <c r="C37" s="5">
        <f t="shared" si="14"/>
        <v>1000</v>
      </c>
      <c r="D37" s="64">
        <f t="shared" si="15"/>
        <v>4860.83</v>
      </c>
      <c r="E37" s="60">
        <f t="shared" si="16"/>
        <v>4881.25</v>
      </c>
      <c r="F37" s="72">
        <f t="shared" si="17"/>
        <v>43023</v>
      </c>
      <c r="G37" s="9">
        <f t="shared" si="1"/>
        <v>4.2009286479880448E-3</v>
      </c>
      <c r="H37" s="72">
        <f t="shared" si="18"/>
        <v>43055</v>
      </c>
      <c r="I37" s="72">
        <f t="shared" si="2"/>
        <v>43055</v>
      </c>
      <c r="J37" s="1">
        <f t="shared" si="19"/>
        <v>21</v>
      </c>
      <c r="K37" s="63">
        <f t="shared" si="3"/>
        <v>13</v>
      </c>
      <c r="L37" s="5">
        <f t="shared" si="4"/>
        <v>1.00259849</v>
      </c>
      <c r="M37" s="12">
        <f t="shared" si="20"/>
        <v>1</v>
      </c>
      <c r="N37" s="12">
        <f t="shared" si="26"/>
        <v>1</v>
      </c>
      <c r="O37" s="5">
        <f t="shared" si="5"/>
        <v>1.00259849</v>
      </c>
      <c r="P37" s="5">
        <f t="shared" si="6"/>
        <v>1002.59849</v>
      </c>
      <c r="Q37" s="10">
        <f t="shared" si="7"/>
        <v>0</v>
      </c>
      <c r="R37" s="39">
        <f t="shared" si="8"/>
        <v>0</v>
      </c>
      <c r="S37" s="5">
        <f t="shared" si="9"/>
        <v>0</v>
      </c>
      <c r="T37" s="6">
        <f t="shared" si="21"/>
        <v>4.641E-2</v>
      </c>
      <c r="U37" s="10">
        <f t="shared" ref="U37:U100" si="27">IF(Q36&gt;0,1,IF(K37=K36,U36,U36+1))</f>
        <v>13</v>
      </c>
      <c r="V37" s="10">
        <v>252</v>
      </c>
      <c r="W37" s="12">
        <f t="shared" si="10"/>
        <v>1.0023430120000001</v>
      </c>
      <c r="X37" s="5">
        <f t="shared" si="11"/>
        <v>2.34910029</v>
      </c>
      <c r="Y37" s="11">
        <f t="shared" si="12"/>
        <v>0</v>
      </c>
      <c r="Z37" s="2" t="s">
        <v>68</v>
      </c>
      <c r="AA37" s="72">
        <f t="shared" si="23"/>
        <v>43388</v>
      </c>
      <c r="AB37" s="2"/>
      <c r="AC37" s="16"/>
      <c r="AD37" s="17"/>
      <c r="AE37" s="28"/>
      <c r="AF37" s="19"/>
      <c r="AG37" s="31"/>
      <c r="AH37" s="31"/>
      <c r="AI37" s="29"/>
      <c r="AJ37" s="28"/>
      <c r="AK37" s="16"/>
      <c r="AL37" s="17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30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4"/>
      <c r="BX37" s="1"/>
      <c r="BY37" s="1"/>
      <c r="BZ37" s="1"/>
      <c r="CA37" s="1"/>
      <c r="CB37" s="1"/>
      <c r="CC37" s="1"/>
      <c r="CD37" s="1"/>
      <c r="CE37" s="1"/>
      <c r="CF37" s="1"/>
      <c r="CG37" s="2"/>
      <c r="CH37" s="19"/>
      <c r="CI37" s="19"/>
      <c r="CJ37" s="19"/>
      <c r="CK37" s="19"/>
      <c r="CL37" s="32"/>
      <c r="CM37" s="32"/>
    </row>
    <row r="38" spans="1:91" x14ac:dyDescent="0.2">
      <c r="A38" s="105">
        <f t="shared" si="13"/>
        <v>43051</v>
      </c>
      <c r="B38" s="5">
        <f t="shared" si="0"/>
        <v>1004.94759029</v>
      </c>
      <c r="C38" s="5">
        <f t="shared" si="14"/>
        <v>1000</v>
      </c>
      <c r="D38" s="64">
        <f t="shared" si="15"/>
        <v>4860.83</v>
      </c>
      <c r="E38" s="60">
        <f t="shared" si="16"/>
        <v>4881.25</v>
      </c>
      <c r="F38" s="72">
        <f t="shared" si="17"/>
        <v>43023</v>
      </c>
      <c r="G38" s="9">
        <f t="shared" si="1"/>
        <v>4.2009286479880448E-3</v>
      </c>
      <c r="H38" s="72">
        <f t="shared" si="18"/>
        <v>43055</v>
      </c>
      <c r="I38" s="72">
        <f t="shared" si="2"/>
        <v>43055</v>
      </c>
      <c r="J38" s="1">
        <f t="shared" si="19"/>
        <v>21</v>
      </c>
      <c r="K38" s="63">
        <f t="shared" si="3"/>
        <v>13</v>
      </c>
      <c r="L38" s="5">
        <f t="shared" si="4"/>
        <v>1.00259849</v>
      </c>
      <c r="M38" s="12">
        <f t="shared" si="20"/>
        <v>1</v>
      </c>
      <c r="N38" s="12">
        <f t="shared" si="26"/>
        <v>1</v>
      </c>
      <c r="O38" s="5">
        <f t="shared" si="5"/>
        <v>1.00259849</v>
      </c>
      <c r="P38" s="5">
        <f t="shared" si="6"/>
        <v>1002.59849</v>
      </c>
      <c r="Q38" s="10">
        <f t="shared" si="7"/>
        <v>0</v>
      </c>
      <c r="R38" s="39">
        <f t="shared" si="8"/>
        <v>0</v>
      </c>
      <c r="S38" s="5">
        <f t="shared" si="9"/>
        <v>0</v>
      </c>
      <c r="T38" s="6">
        <f t="shared" si="21"/>
        <v>4.641E-2</v>
      </c>
      <c r="U38" s="10">
        <f t="shared" si="27"/>
        <v>13</v>
      </c>
      <c r="V38" s="10">
        <v>252</v>
      </c>
      <c r="W38" s="12">
        <f t="shared" si="10"/>
        <v>1.0023430120000001</v>
      </c>
      <c r="X38" s="5">
        <f t="shared" si="11"/>
        <v>2.34910029</v>
      </c>
      <c r="Y38" s="11">
        <f t="shared" si="12"/>
        <v>0</v>
      </c>
      <c r="Z38" s="2" t="s">
        <v>68</v>
      </c>
      <c r="AA38" s="72">
        <f t="shared" si="23"/>
        <v>43388</v>
      </c>
      <c r="AB38" s="2"/>
      <c r="AC38" s="16"/>
      <c r="AD38" s="17"/>
      <c r="AE38" s="28"/>
      <c r="AF38" s="19"/>
      <c r="AG38" s="31"/>
      <c r="AH38" s="31"/>
      <c r="AI38" s="29"/>
      <c r="AJ38" s="28"/>
      <c r="AK38" s="16"/>
      <c r="AL38" s="17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30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4"/>
      <c r="BX38" s="1"/>
      <c r="BY38" s="1"/>
      <c r="BZ38" s="1"/>
      <c r="CA38" s="1"/>
      <c r="CB38" s="1"/>
      <c r="CC38" s="1"/>
      <c r="CD38" s="1"/>
      <c r="CE38" s="1"/>
      <c r="CF38" s="1"/>
      <c r="CG38" s="2"/>
      <c r="CH38" s="19"/>
      <c r="CI38" s="19"/>
      <c r="CJ38" s="19"/>
      <c r="CK38" s="19"/>
      <c r="CL38" s="32"/>
      <c r="CM38" s="32"/>
    </row>
    <row r="39" spans="1:91" x14ac:dyDescent="0.2">
      <c r="A39" s="105">
        <f t="shared" si="13"/>
        <v>43052</v>
      </c>
      <c r="B39" s="5">
        <f t="shared" si="0"/>
        <v>1004.94759029</v>
      </c>
      <c r="C39" s="5">
        <f t="shared" si="14"/>
        <v>1000</v>
      </c>
      <c r="D39" s="64">
        <f t="shared" si="15"/>
        <v>4860.83</v>
      </c>
      <c r="E39" s="60">
        <f t="shared" si="16"/>
        <v>4881.25</v>
      </c>
      <c r="F39" s="72">
        <f t="shared" si="17"/>
        <v>43023</v>
      </c>
      <c r="G39" s="9">
        <f t="shared" si="1"/>
        <v>4.2009286479880448E-3</v>
      </c>
      <c r="H39" s="72">
        <f t="shared" si="18"/>
        <v>43055</v>
      </c>
      <c r="I39" s="72">
        <f t="shared" si="2"/>
        <v>43055</v>
      </c>
      <c r="J39" s="1">
        <f t="shared" si="19"/>
        <v>21</v>
      </c>
      <c r="K39" s="63">
        <f t="shared" si="3"/>
        <v>13</v>
      </c>
      <c r="L39" s="5">
        <f t="shared" si="4"/>
        <v>1.00259849</v>
      </c>
      <c r="M39" s="12">
        <f t="shared" si="20"/>
        <v>1</v>
      </c>
      <c r="N39" s="12">
        <f t="shared" si="26"/>
        <v>1</v>
      </c>
      <c r="O39" s="5">
        <f t="shared" si="5"/>
        <v>1.00259849</v>
      </c>
      <c r="P39" s="5">
        <f t="shared" si="6"/>
        <v>1002.59849</v>
      </c>
      <c r="Q39" s="10">
        <f t="shared" si="7"/>
        <v>0</v>
      </c>
      <c r="R39" s="39">
        <f t="shared" si="8"/>
        <v>0</v>
      </c>
      <c r="S39" s="5">
        <f t="shared" si="9"/>
        <v>0</v>
      </c>
      <c r="T39" s="6">
        <f t="shared" si="21"/>
        <v>4.641E-2</v>
      </c>
      <c r="U39" s="10">
        <f t="shared" si="27"/>
        <v>13</v>
      </c>
      <c r="V39" s="10">
        <v>252</v>
      </c>
      <c r="W39" s="12">
        <f t="shared" si="10"/>
        <v>1.0023430120000001</v>
      </c>
      <c r="X39" s="5">
        <f t="shared" si="11"/>
        <v>2.34910029</v>
      </c>
      <c r="Y39" s="11">
        <f t="shared" si="12"/>
        <v>0</v>
      </c>
      <c r="Z39" s="2" t="s">
        <v>68</v>
      </c>
      <c r="AA39" s="72">
        <f t="shared" si="23"/>
        <v>43388</v>
      </c>
      <c r="AB39" s="2"/>
      <c r="AC39" s="16"/>
      <c r="AD39" s="17"/>
      <c r="AE39" s="28"/>
      <c r="AF39" s="19"/>
      <c r="AG39" s="31"/>
      <c r="AH39" s="31"/>
      <c r="AI39" s="29"/>
      <c r="AJ39" s="28"/>
      <c r="AK39" s="16"/>
      <c r="AL39" s="17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30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4"/>
      <c r="BX39" s="1"/>
      <c r="BY39" s="1"/>
      <c r="BZ39" s="1"/>
      <c r="CA39" s="1"/>
      <c r="CB39" s="1"/>
      <c r="CC39" s="1"/>
      <c r="CD39" s="1"/>
      <c r="CE39" s="1"/>
      <c r="CF39" s="1"/>
      <c r="CG39" s="2"/>
      <c r="CH39" s="19"/>
      <c r="CI39" s="19"/>
      <c r="CJ39" s="19"/>
      <c r="CK39" s="19"/>
      <c r="CL39" s="32"/>
      <c r="CM39" s="32"/>
    </row>
    <row r="40" spans="1:91" x14ac:dyDescent="0.2">
      <c r="A40" s="105">
        <f t="shared" si="13"/>
        <v>43053</v>
      </c>
      <c r="B40" s="5">
        <f t="shared" si="0"/>
        <v>1005.3291933300001</v>
      </c>
      <c r="C40" s="5">
        <f t="shared" si="14"/>
        <v>1000</v>
      </c>
      <c r="D40" s="64">
        <f t="shared" si="15"/>
        <v>4860.83</v>
      </c>
      <c r="E40" s="60">
        <f t="shared" si="16"/>
        <v>4881.25</v>
      </c>
      <c r="F40" s="72">
        <f t="shared" si="17"/>
        <v>43023</v>
      </c>
      <c r="G40" s="9">
        <f t="shared" si="1"/>
        <v>4.2009286479880448E-3</v>
      </c>
      <c r="H40" s="72">
        <f t="shared" si="18"/>
        <v>43055</v>
      </c>
      <c r="I40" s="72">
        <f t="shared" si="2"/>
        <v>43055</v>
      </c>
      <c r="J40" s="1">
        <f t="shared" si="19"/>
        <v>21</v>
      </c>
      <c r="K40" s="63">
        <f t="shared" si="3"/>
        <v>14</v>
      </c>
      <c r="L40" s="5">
        <f t="shared" si="4"/>
        <v>1.0027986600000001</v>
      </c>
      <c r="M40" s="12">
        <f t="shared" si="20"/>
        <v>1</v>
      </c>
      <c r="N40" s="12">
        <f t="shared" si="26"/>
        <v>1</v>
      </c>
      <c r="O40" s="5">
        <f t="shared" si="5"/>
        <v>1.0027986600000001</v>
      </c>
      <c r="P40" s="5">
        <f t="shared" si="6"/>
        <v>1002.79866</v>
      </c>
      <c r="Q40" s="10">
        <f t="shared" si="7"/>
        <v>0</v>
      </c>
      <c r="R40" s="39">
        <f t="shared" si="8"/>
        <v>0</v>
      </c>
      <c r="S40" s="5">
        <f t="shared" si="9"/>
        <v>0</v>
      </c>
      <c r="T40" s="6">
        <f t="shared" si="21"/>
        <v>4.641E-2</v>
      </c>
      <c r="U40" s="10">
        <f t="shared" si="27"/>
        <v>14</v>
      </c>
      <c r="V40" s="10">
        <v>252</v>
      </c>
      <c r="W40" s="12">
        <f t="shared" si="10"/>
        <v>1.0025234709999999</v>
      </c>
      <c r="X40" s="5">
        <f t="shared" si="11"/>
        <v>2.5305333299999999</v>
      </c>
      <c r="Y40" s="11">
        <f t="shared" si="12"/>
        <v>0</v>
      </c>
      <c r="Z40" s="2" t="s">
        <v>68</v>
      </c>
      <c r="AA40" s="72">
        <f t="shared" si="23"/>
        <v>43388</v>
      </c>
      <c r="AB40" s="2"/>
      <c r="AC40" s="16"/>
      <c r="AD40" s="17"/>
      <c r="AE40" s="28"/>
      <c r="AF40" s="19"/>
      <c r="AG40" s="31"/>
      <c r="AH40" s="31"/>
      <c r="AI40" s="29"/>
      <c r="AJ40" s="28"/>
      <c r="AK40" s="16"/>
      <c r="AL40" s="1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30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4"/>
      <c r="BX40" s="1"/>
      <c r="BY40" s="1"/>
      <c r="BZ40" s="1"/>
      <c r="CA40" s="1"/>
      <c r="CB40" s="1"/>
      <c r="CC40" s="1"/>
      <c r="CD40" s="1"/>
      <c r="CE40" s="1"/>
      <c r="CF40" s="1"/>
      <c r="CG40" s="2"/>
      <c r="CH40" s="19"/>
      <c r="CI40" s="19"/>
      <c r="CJ40" s="19"/>
      <c r="CK40" s="19"/>
      <c r="CL40" s="32"/>
      <c r="CM40" s="32"/>
    </row>
    <row r="41" spans="1:91" x14ac:dyDescent="0.2">
      <c r="A41" s="105">
        <f t="shared" si="13"/>
        <v>43054</v>
      </c>
      <c r="B41" s="5">
        <f t="shared" si="0"/>
        <v>1005.7109308</v>
      </c>
      <c r="C41" s="5">
        <f t="shared" si="14"/>
        <v>1000</v>
      </c>
      <c r="D41" s="64">
        <f t="shared" si="15"/>
        <v>4860.83</v>
      </c>
      <c r="E41" s="60">
        <f t="shared" si="16"/>
        <v>4881.25</v>
      </c>
      <c r="F41" s="72">
        <f t="shared" si="17"/>
        <v>43023</v>
      </c>
      <c r="G41" s="9">
        <f t="shared" si="1"/>
        <v>4.2009286479880448E-3</v>
      </c>
      <c r="H41" s="72">
        <f t="shared" si="18"/>
        <v>43084</v>
      </c>
      <c r="I41" s="72">
        <f t="shared" si="2"/>
        <v>43055</v>
      </c>
      <c r="J41" s="1">
        <f t="shared" si="19"/>
        <v>21</v>
      </c>
      <c r="K41" s="63">
        <f t="shared" si="3"/>
        <v>15</v>
      </c>
      <c r="L41" s="5">
        <f t="shared" si="4"/>
        <v>1.0029988599999999</v>
      </c>
      <c r="M41" s="12">
        <f t="shared" si="20"/>
        <v>1</v>
      </c>
      <c r="N41" s="12">
        <f t="shared" si="26"/>
        <v>1</v>
      </c>
      <c r="O41" s="5">
        <f t="shared" ref="O41:O104" si="28">TRUNC(TRUNC((L41*N41),15),8)</f>
        <v>1.0029988599999999</v>
      </c>
      <c r="P41" s="5">
        <f t="shared" si="6"/>
        <v>1002.99886</v>
      </c>
      <c r="Q41" s="10">
        <f t="shared" si="7"/>
        <v>0</v>
      </c>
      <c r="R41" s="39">
        <f t="shared" si="8"/>
        <v>0</v>
      </c>
      <c r="S41" s="5">
        <f t="shared" si="9"/>
        <v>0</v>
      </c>
      <c r="T41" s="6">
        <f t="shared" si="21"/>
        <v>4.641E-2</v>
      </c>
      <c r="U41" s="10">
        <f t="shared" si="27"/>
        <v>15</v>
      </c>
      <c r="V41" s="10">
        <v>252</v>
      </c>
      <c r="W41" s="12">
        <f t="shared" si="10"/>
        <v>1.002703962</v>
      </c>
      <c r="X41" s="5">
        <f t="shared" si="11"/>
        <v>2.7120707999999998</v>
      </c>
      <c r="Y41" s="11">
        <f t="shared" si="12"/>
        <v>0</v>
      </c>
      <c r="Z41" s="2" t="s">
        <v>68</v>
      </c>
      <c r="AA41" s="72">
        <f t="shared" si="23"/>
        <v>43388</v>
      </c>
      <c r="AB41" s="2"/>
      <c r="AC41" s="16"/>
      <c r="AD41" s="17"/>
      <c r="AE41" s="28"/>
      <c r="AF41" s="19"/>
      <c r="AG41" s="31"/>
      <c r="AH41" s="31"/>
      <c r="AI41" s="29"/>
      <c r="AJ41" s="28"/>
      <c r="AK41" s="16"/>
      <c r="AL41" s="17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30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4"/>
      <c r="BX41" s="1"/>
      <c r="BY41" s="1"/>
      <c r="BZ41" s="1"/>
      <c r="CA41" s="1"/>
      <c r="CB41" s="1"/>
      <c r="CC41" s="1"/>
      <c r="CD41" s="1"/>
      <c r="CE41" s="1"/>
      <c r="CF41" s="1"/>
      <c r="CG41" s="2"/>
      <c r="CH41" s="19"/>
      <c r="CI41" s="19"/>
      <c r="CJ41" s="19"/>
      <c r="CK41" s="19"/>
      <c r="CL41" s="32"/>
      <c r="CM41" s="32"/>
    </row>
    <row r="42" spans="1:91" x14ac:dyDescent="0.2">
      <c r="A42" s="105">
        <f t="shared" si="13"/>
        <v>43055</v>
      </c>
      <c r="B42" s="5">
        <f t="shared" si="0"/>
        <v>1005.7109308</v>
      </c>
      <c r="C42" s="5">
        <f t="shared" si="14"/>
        <v>1000</v>
      </c>
      <c r="D42" s="64">
        <f t="shared" si="15"/>
        <v>4860.83</v>
      </c>
      <c r="E42" s="11">
        <f>IF(K42=1,VLOOKUP(A42,[1]Plan1!$AY$80:$BA$314,3),E41)</f>
        <v>4881.25</v>
      </c>
      <c r="F42" s="72">
        <f t="shared" si="17"/>
        <v>43023</v>
      </c>
      <c r="G42" s="9">
        <f t="shared" si="1"/>
        <v>4.2009286479880448E-3</v>
      </c>
      <c r="H42" s="72">
        <f t="shared" si="18"/>
        <v>43084</v>
      </c>
      <c r="I42" s="72">
        <f t="shared" si="2"/>
        <v>43055</v>
      </c>
      <c r="J42" s="1">
        <f t="shared" si="19"/>
        <v>21</v>
      </c>
      <c r="K42" s="63">
        <f t="shared" si="3"/>
        <v>15</v>
      </c>
      <c r="L42" s="5">
        <f t="shared" si="4"/>
        <v>1.0029988599999999</v>
      </c>
      <c r="M42" s="12">
        <f t="shared" ref="M42:M105" si="29">IF(I42&gt;I41,L41,M41)</f>
        <v>1</v>
      </c>
      <c r="N42" s="12">
        <f t="shared" si="26"/>
        <v>1</v>
      </c>
      <c r="O42" s="5">
        <f t="shared" si="28"/>
        <v>1.0029988599999999</v>
      </c>
      <c r="P42" s="5">
        <f t="shared" si="6"/>
        <v>1002.99886</v>
      </c>
      <c r="Q42" s="10">
        <f t="shared" si="7"/>
        <v>0</v>
      </c>
      <c r="R42" s="39">
        <f t="shared" si="8"/>
        <v>0</v>
      </c>
      <c r="S42" s="5">
        <f t="shared" si="9"/>
        <v>0</v>
      </c>
      <c r="T42" s="6">
        <f t="shared" si="21"/>
        <v>4.641E-2</v>
      </c>
      <c r="U42" s="10">
        <f t="shared" si="27"/>
        <v>15</v>
      </c>
      <c r="V42" s="10">
        <v>252</v>
      </c>
      <c r="W42" s="12">
        <f t="shared" si="10"/>
        <v>1.002703962</v>
      </c>
      <c r="X42" s="5">
        <f t="shared" si="11"/>
        <v>2.7120707999999998</v>
      </c>
      <c r="Y42" s="11">
        <f t="shared" si="12"/>
        <v>0</v>
      </c>
      <c r="Z42" s="2" t="s">
        <v>68</v>
      </c>
      <c r="AA42" s="72">
        <f t="shared" si="23"/>
        <v>43388</v>
      </c>
      <c r="AB42" s="2"/>
      <c r="AC42" s="16"/>
      <c r="AD42" s="17"/>
      <c r="AE42" s="28"/>
      <c r="AF42" s="19"/>
      <c r="AG42" s="31"/>
      <c r="AH42" s="31"/>
      <c r="AI42" s="29"/>
      <c r="AJ42" s="28"/>
      <c r="AK42" s="16"/>
      <c r="AL42" s="1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36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37"/>
      <c r="CH42" s="38"/>
      <c r="CI42" s="38"/>
      <c r="CJ42" s="38"/>
      <c r="CK42" s="38"/>
      <c r="CL42" s="38"/>
      <c r="CM42" s="38"/>
    </row>
    <row r="43" spans="1:91" x14ac:dyDescent="0.2">
      <c r="A43" s="105">
        <f t="shared" si="13"/>
        <v>43056</v>
      </c>
      <c r="B43" s="5">
        <f t="shared" si="0"/>
        <v>1006.02595145</v>
      </c>
      <c r="C43" s="5">
        <f t="shared" si="14"/>
        <v>1000</v>
      </c>
      <c r="D43" s="64">
        <f t="shared" si="15"/>
        <v>4881.25</v>
      </c>
      <c r="E43" s="11">
        <f>IF(K43=1,VLOOKUP(A43,[1]Plan1!$AY$80:$BA$314,3),E42)</f>
        <v>4894.92</v>
      </c>
      <c r="F43" s="72">
        <f t="shared" si="17"/>
        <v>43056</v>
      </c>
      <c r="G43" s="9">
        <f t="shared" si="1"/>
        <v>2.8005121638925434E-3</v>
      </c>
      <c r="H43" s="72">
        <f t="shared" si="18"/>
        <v>43084</v>
      </c>
      <c r="I43" s="72">
        <f t="shared" si="2"/>
        <v>43084</v>
      </c>
      <c r="J43" s="1">
        <f t="shared" si="19"/>
        <v>21</v>
      </c>
      <c r="K43" s="1">
        <f t="shared" ref="K43:K105" si="30">(J43-(NETWORKDAYS(A43,I43,AD$118:AD$502)-1))</f>
        <v>1</v>
      </c>
      <c r="L43" s="5">
        <f t="shared" si="4"/>
        <v>1.00013318</v>
      </c>
      <c r="M43" s="12">
        <f t="shared" si="29"/>
        <v>1.0029988599999999</v>
      </c>
      <c r="N43" s="12">
        <f t="shared" si="26"/>
        <v>1.0029988599999999</v>
      </c>
      <c r="O43" s="5">
        <f t="shared" si="28"/>
        <v>1.00313243</v>
      </c>
      <c r="P43" s="5">
        <f t="shared" si="6"/>
        <v>1003.13243</v>
      </c>
      <c r="Q43" s="10">
        <f t="shared" si="7"/>
        <v>0</v>
      </c>
      <c r="R43" s="39">
        <f t="shared" si="8"/>
        <v>0</v>
      </c>
      <c r="S43" s="5">
        <f t="shared" si="9"/>
        <v>0</v>
      </c>
      <c r="T43" s="6">
        <f t="shared" si="21"/>
        <v>4.641E-2</v>
      </c>
      <c r="U43" s="10">
        <f t="shared" si="27"/>
        <v>16</v>
      </c>
      <c r="V43" s="10">
        <v>252</v>
      </c>
      <c r="W43" s="12">
        <f t="shared" si="10"/>
        <v>1.0028844859999999</v>
      </c>
      <c r="X43" s="5">
        <f t="shared" si="11"/>
        <v>2.8935214500000002</v>
      </c>
      <c r="Y43" s="11">
        <f t="shared" si="12"/>
        <v>0</v>
      </c>
      <c r="Z43" s="2" t="s">
        <v>68</v>
      </c>
      <c r="AA43" s="72">
        <f t="shared" si="23"/>
        <v>43388</v>
      </c>
      <c r="AB43" s="2"/>
      <c r="AC43" s="16"/>
      <c r="AD43" s="17"/>
      <c r="AE43" s="28"/>
      <c r="AF43" s="19"/>
      <c r="AG43" s="31"/>
      <c r="AH43" s="31"/>
      <c r="AI43" s="29"/>
      <c r="AJ43" s="28"/>
      <c r="AK43" s="16"/>
      <c r="AL43" s="17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30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4"/>
      <c r="BX43" s="1"/>
      <c r="BY43" s="1"/>
      <c r="BZ43" s="1"/>
      <c r="CA43" s="1"/>
      <c r="CB43" s="1"/>
      <c r="CC43" s="1"/>
      <c r="CD43" s="1"/>
      <c r="CE43" s="1"/>
      <c r="CF43" s="1"/>
      <c r="CG43" s="2"/>
      <c r="CH43" s="19"/>
      <c r="CI43" s="19"/>
      <c r="CJ43" s="19"/>
      <c r="CK43" s="19"/>
      <c r="CL43" s="32"/>
      <c r="CM43" s="32"/>
    </row>
    <row r="44" spans="1:91" x14ac:dyDescent="0.2">
      <c r="A44" s="105">
        <f t="shared" si="13"/>
        <v>43057</v>
      </c>
      <c r="B44" s="5">
        <f t="shared" si="0"/>
        <v>1006.34107248</v>
      </c>
      <c r="C44" s="5">
        <f t="shared" si="14"/>
        <v>1000</v>
      </c>
      <c r="D44" s="64">
        <f t="shared" si="15"/>
        <v>4881.25</v>
      </c>
      <c r="E44" s="11">
        <f>IF(K44=1,VLOOKUP(A44,[1]Plan1!$AY$80:$BA$314,3),E43)</f>
        <v>4894.92</v>
      </c>
      <c r="F44" s="72">
        <f t="shared" si="17"/>
        <v>43056</v>
      </c>
      <c r="G44" s="9">
        <f t="shared" si="1"/>
        <v>2.8005121638925434E-3</v>
      </c>
      <c r="H44" s="72">
        <f t="shared" si="18"/>
        <v>43084</v>
      </c>
      <c r="I44" s="72">
        <f t="shared" si="2"/>
        <v>43084</v>
      </c>
      <c r="J44" s="1">
        <f t="shared" si="19"/>
        <v>21</v>
      </c>
      <c r="K44" s="1">
        <f t="shared" si="30"/>
        <v>2</v>
      </c>
      <c r="L44" s="5">
        <f t="shared" si="4"/>
        <v>1.0002663700000001</v>
      </c>
      <c r="M44" s="12">
        <f t="shared" si="29"/>
        <v>1.0029988599999999</v>
      </c>
      <c r="N44" s="12">
        <f t="shared" si="26"/>
        <v>1.0029988599999999</v>
      </c>
      <c r="O44" s="5">
        <f t="shared" si="28"/>
        <v>1.0032660200000001</v>
      </c>
      <c r="P44" s="5">
        <f t="shared" si="6"/>
        <v>1003.26602</v>
      </c>
      <c r="Q44" s="10">
        <f t="shared" si="7"/>
        <v>0</v>
      </c>
      <c r="R44" s="39">
        <f t="shared" si="8"/>
        <v>0</v>
      </c>
      <c r="S44" s="5">
        <f t="shared" si="9"/>
        <v>0</v>
      </c>
      <c r="T44" s="6">
        <f t="shared" si="21"/>
        <v>4.641E-2</v>
      </c>
      <c r="U44" s="10">
        <f t="shared" si="27"/>
        <v>17</v>
      </c>
      <c r="V44" s="10">
        <v>252</v>
      </c>
      <c r="W44" s="12">
        <f t="shared" si="10"/>
        <v>1.003065042</v>
      </c>
      <c r="X44" s="5">
        <f t="shared" si="11"/>
        <v>3.0750524800000001</v>
      </c>
      <c r="Y44" s="11">
        <f t="shared" si="12"/>
        <v>0</v>
      </c>
      <c r="Z44" s="2" t="s">
        <v>68</v>
      </c>
      <c r="AA44" s="72">
        <f t="shared" si="23"/>
        <v>43388</v>
      </c>
      <c r="AB44" s="2"/>
      <c r="AC44" s="16"/>
      <c r="AD44" s="17"/>
      <c r="AE44" s="28"/>
      <c r="AF44" s="19"/>
      <c r="AG44" s="31"/>
      <c r="AH44" s="31"/>
      <c r="AI44" s="29"/>
      <c r="AJ44" s="28"/>
      <c r="AK44" s="16"/>
      <c r="AL44" s="17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30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4"/>
      <c r="BX44" s="1"/>
      <c r="BY44" s="1"/>
      <c r="BZ44" s="1"/>
      <c r="CA44" s="1"/>
      <c r="CB44" s="1"/>
      <c r="CC44" s="1"/>
      <c r="CD44" s="1"/>
      <c r="CE44" s="1"/>
      <c r="CF44" s="1"/>
      <c r="CG44" s="2"/>
      <c r="CH44" s="19"/>
      <c r="CI44" s="19"/>
      <c r="CJ44" s="19"/>
      <c r="CK44" s="19"/>
      <c r="CL44" s="32"/>
      <c r="CM44" s="32"/>
    </row>
    <row r="45" spans="1:91" x14ac:dyDescent="0.2">
      <c r="A45" s="105">
        <f t="shared" si="13"/>
        <v>43058</v>
      </c>
      <c r="B45" s="5">
        <f t="shared" si="0"/>
        <v>1006.34107248</v>
      </c>
      <c r="C45" s="5">
        <f t="shared" si="14"/>
        <v>1000</v>
      </c>
      <c r="D45" s="64">
        <f t="shared" si="15"/>
        <v>4881.25</v>
      </c>
      <c r="E45" s="11">
        <f>IF(K45=1,VLOOKUP(A45,[1]Plan1!$AY$80:$BA$314,3),E44)</f>
        <v>4894.92</v>
      </c>
      <c r="F45" s="72">
        <f t="shared" si="17"/>
        <v>43056</v>
      </c>
      <c r="G45" s="9">
        <f t="shared" si="1"/>
        <v>2.8005121638925434E-3</v>
      </c>
      <c r="H45" s="72">
        <f t="shared" si="18"/>
        <v>43084</v>
      </c>
      <c r="I45" s="72">
        <f t="shared" si="2"/>
        <v>43084</v>
      </c>
      <c r="J45" s="1">
        <f t="shared" si="19"/>
        <v>21</v>
      </c>
      <c r="K45" s="1">
        <f t="shared" si="30"/>
        <v>2</v>
      </c>
      <c r="L45" s="5">
        <f t="shared" si="4"/>
        <v>1.0002663700000001</v>
      </c>
      <c r="M45" s="12">
        <f t="shared" si="29"/>
        <v>1.0029988599999999</v>
      </c>
      <c r="N45" s="12">
        <f t="shared" si="26"/>
        <v>1.0029988599999999</v>
      </c>
      <c r="O45" s="5">
        <f t="shared" si="28"/>
        <v>1.0032660200000001</v>
      </c>
      <c r="P45" s="5">
        <f t="shared" si="6"/>
        <v>1003.26602</v>
      </c>
      <c r="Q45" s="10">
        <f t="shared" si="7"/>
        <v>0</v>
      </c>
      <c r="R45" s="39">
        <f t="shared" si="8"/>
        <v>0</v>
      </c>
      <c r="S45" s="5">
        <f t="shared" si="9"/>
        <v>0</v>
      </c>
      <c r="T45" s="6">
        <f t="shared" si="21"/>
        <v>4.641E-2</v>
      </c>
      <c r="U45" s="10">
        <f t="shared" si="27"/>
        <v>17</v>
      </c>
      <c r="V45" s="10">
        <v>252</v>
      </c>
      <c r="W45" s="12">
        <f t="shared" si="10"/>
        <v>1.003065042</v>
      </c>
      <c r="X45" s="5">
        <f t="shared" si="11"/>
        <v>3.0750524800000001</v>
      </c>
      <c r="Y45" s="11">
        <f t="shared" si="12"/>
        <v>0</v>
      </c>
      <c r="Z45" s="2" t="s">
        <v>68</v>
      </c>
      <c r="AA45" s="72">
        <f t="shared" si="23"/>
        <v>43388</v>
      </c>
      <c r="AB45" s="2"/>
      <c r="AC45" s="16"/>
      <c r="AD45" s="17"/>
      <c r="AE45" s="28"/>
      <c r="AF45" s="19"/>
      <c r="AG45" s="31"/>
      <c r="AH45" s="31"/>
      <c r="AI45" s="29"/>
      <c r="AJ45" s="28"/>
      <c r="AK45" s="16"/>
      <c r="AL45" s="17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30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4"/>
      <c r="BX45" s="1"/>
      <c r="BY45" s="1"/>
      <c r="BZ45" s="1"/>
      <c r="CA45" s="1"/>
      <c r="CB45" s="1"/>
      <c r="CC45" s="1"/>
      <c r="CD45" s="1"/>
      <c r="CE45" s="1"/>
      <c r="CF45" s="1"/>
      <c r="CG45" s="2"/>
      <c r="CH45" s="19"/>
      <c r="CI45" s="19"/>
      <c r="CJ45" s="19"/>
      <c r="CK45" s="19"/>
      <c r="CL45" s="32"/>
      <c r="CM45" s="32"/>
    </row>
    <row r="46" spans="1:91" x14ac:dyDescent="0.2">
      <c r="A46" s="105">
        <f t="shared" si="13"/>
        <v>43059</v>
      </c>
      <c r="B46" s="5">
        <f t="shared" si="0"/>
        <v>1006.34107248</v>
      </c>
      <c r="C46" s="5">
        <f t="shared" si="14"/>
        <v>1000</v>
      </c>
      <c r="D46" s="64">
        <f t="shared" si="15"/>
        <v>4881.25</v>
      </c>
      <c r="E46" s="11">
        <f>IF(K46=1,VLOOKUP(A46,[1]Plan1!$AY$80:$BA$314,3),E45)</f>
        <v>4894.92</v>
      </c>
      <c r="F46" s="72">
        <f t="shared" si="17"/>
        <v>43056</v>
      </c>
      <c r="G46" s="9">
        <f t="shared" si="1"/>
        <v>2.8005121638925434E-3</v>
      </c>
      <c r="H46" s="72">
        <f t="shared" si="18"/>
        <v>43084</v>
      </c>
      <c r="I46" s="72">
        <f t="shared" si="2"/>
        <v>43084</v>
      </c>
      <c r="J46" s="1">
        <f t="shared" si="19"/>
        <v>21</v>
      </c>
      <c r="K46" s="1">
        <f t="shared" si="30"/>
        <v>2</v>
      </c>
      <c r="L46" s="5">
        <f t="shared" si="4"/>
        <v>1.0002663700000001</v>
      </c>
      <c r="M46" s="12">
        <f t="shared" si="29"/>
        <v>1.0029988599999999</v>
      </c>
      <c r="N46" s="12">
        <f t="shared" si="26"/>
        <v>1.0029988599999999</v>
      </c>
      <c r="O46" s="5">
        <f t="shared" si="28"/>
        <v>1.0032660200000001</v>
      </c>
      <c r="P46" s="5">
        <f t="shared" si="6"/>
        <v>1003.26602</v>
      </c>
      <c r="Q46" s="10">
        <f t="shared" si="7"/>
        <v>0</v>
      </c>
      <c r="R46" s="39">
        <f t="shared" si="8"/>
        <v>0</v>
      </c>
      <c r="S46" s="5">
        <f t="shared" si="9"/>
        <v>0</v>
      </c>
      <c r="T46" s="6">
        <f t="shared" si="21"/>
        <v>4.641E-2</v>
      </c>
      <c r="U46" s="10">
        <f t="shared" si="27"/>
        <v>17</v>
      </c>
      <c r="V46" s="10">
        <v>252</v>
      </c>
      <c r="W46" s="12">
        <f t="shared" si="10"/>
        <v>1.003065042</v>
      </c>
      <c r="X46" s="5">
        <f t="shared" si="11"/>
        <v>3.0750524800000001</v>
      </c>
      <c r="Y46" s="11">
        <f t="shared" si="12"/>
        <v>0</v>
      </c>
      <c r="Z46" s="2" t="s">
        <v>68</v>
      </c>
      <c r="AA46" s="72">
        <f t="shared" si="23"/>
        <v>43388</v>
      </c>
      <c r="AB46" s="2"/>
      <c r="AC46" s="16"/>
      <c r="AD46" s="17"/>
      <c r="AE46" s="28"/>
      <c r="AF46" s="19"/>
      <c r="AG46" s="31"/>
      <c r="AH46" s="31"/>
      <c r="AI46" s="29"/>
      <c r="AJ46" s="28"/>
      <c r="AK46" s="16"/>
      <c r="AL46" s="17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30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4"/>
      <c r="BX46" s="1"/>
      <c r="BY46" s="1"/>
      <c r="BZ46" s="1"/>
      <c r="CA46" s="1"/>
      <c r="CB46" s="1"/>
      <c r="CC46" s="1"/>
      <c r="CD46" s="1"/>
      <c r="CE46" s="1"/>
      <c r="CF46" s="1"/>
      <c r="CG46" s="2"/>
      <c r="CH46" s="19"/>
      <c r="CI46" s="19"/>
      <c r="CJ46" s="19"/>
      <c r="CK46" s="19"/>
      <c r="CL46" s="32"/>
      <c r="CM46" s="32"/>
    </row>
    <row r="47" spans="1:91" x14ac:dyDescent="0.2">
      <c r="A47" s="105">
        <f t="shared" si="13"/>
        <v>43060</v>
      </c>
      <c r="B47" s="5">
        <f t="shared" si="0"/>
        <v>1006.65630497</v>
      </c>
      <c r="C47" s="5">
        <f t="shared" si="14"/>
        <v>1000</v>
      </c>
      <c r="D47" s="64">
        <f t="shared" si="15"/>
        <v>4881.25</v>
      </c>
      <c r="E47" s="11">
        <f>IF(K47=1,VLOOKUP(A47,[1]Plan1!$AY$80:$BA$314,3),E46)</f>
        <v>4894.92</v>
      </c>
      <c r="F47" s="72">
        <f t="shared" si="17"/>
        <v>43056</v>
      </c>
      <c r="G47" s="9">
        <f t="shared" si="1"/>
        <v>2.8005121638925434E-3</v>
      </c>
      <c r="H47" s="72">
        <f t="shared" si="18"/>
        <v>43084</v>
      </c>
      <c r="I47" s="72">
        <f t="shared" si="2"/>
        <v>43084</v>
      </c>
      <c r="J47" s="1">
        <f t="shared" si="19"/>
        <v>21</v>
      </c>
      <c r="K47" s="1">
        <f t="shared" si="30"/>
        <v>3</v>
      </c>
      <c r="L47" s="5">
        <f t="shared" si="4"/>
        <v>1.00039959</v>
      </c>
      <c r="M47" s="12">
        <f t="shared" si="29"/>
        <v>1.0029988599999999</v>
      </c>
      <c r="N47" s="12">
        <f t="shared" si="26"/>
        <v>1.0029988599999999</v>
      </c>
      <c r="O47" s="5">
        <f t="shared" si="28"/>
        <v>1.00339964</v>
      </c>
      <c r="P47" s="5">
        <f t="shared" si="6"/>
        <v>1003.39964</v>
      </c>
      <c r="Q47" s="10">
        <f t="shared" si="7"/>
        <v>0</v>
      </c>
      <c r="R47" s="39">
        <f t="shared" si="8"/>
        <v>0</v>
      </c>
      <c r="S47" s="5">
        <f t="shared" si="9"/>
        <v>0</v>
      </c>
      <c r="T47" s="6">
        <f t="shared" si="21"/>
        <v>4.641E-2</v>
      </c>
      <c r="U47" s="10">
        <f t="shared" si="27"/>
        <v>18</v>
      </c>
      <c r="V47" s="10">
        <v>252</v>
      </c>
      <c r="W47" s="12">
        <f t="shared" si="10"/>
        <v>1.003245631</v>
      </c>
      <c r="X47" s="5">
        <f t="shared" si="11"/>
        <v>3.2566649700000001</v>
      </c>
      <c r="Y47" s="11">
        <f t="shared" si="12"/>
        <v>0</v>
      </c>
      <c r="Z47" s="2" t="s">
        <v>68</v>
      </c>
      <c r="AA47" s="72">
        <f t="shared" si="23"/>
        <v>43388</v>
      </c>
      <c r="AB47" s="2"/>
      <c r="AC47" s="16"/>
      <c r="AD47" s="17"/>
      <c r="AE47" s="28"/>
      <c r="AF47" s="19"/>
      <c r="AG47" s="31"/>
      <c r="AH47" s="31"/>
      <c r="AI47" s="29"/>
      <c r="AJ47" s="28"/>
      <c r="AK47" s="16"/>
      <c r="AL47" s="1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30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4"/>
      <c r="BX47" s="1"/>
      <c r="BY47" s="1"/>
      <c r="BZ47" s="1"/>
      <c r="CA47" s="1"/>
      <c r="CB47" s="1"/>
      <c r="CC47" s="1"/>
      <c r="CD47" s="1"/>
      <c r="CE47" s="1"/>
      <c r="CF47" s="1"/>
      <c r="CG47" s="2"/>
      <c r="CH47" s="19"/>
      <c r="CI47" s="19"/>
      <c r="CJ47" s="19"/>
      <c r="CK47" s="19"/>
      <c r="CL47" s="32"/>
      <c r="CM47" s="32"/>
    </row>
    <row r="48" spans="1:91" x14ac:dyDescent="0.2">
      <c r="A48" s="105">
        <f t="shared" si="13"/>
        <v>43061</v>
      </c>
      <c r="B48" s="5">
        <f t="shared" si="0"/>
        <v>1006.97162887</v>
      </c>
      <c r="C48" s="5">
        <f t="shared" si="14"/>
        <v>1000</v>
      </c>
      <c r="D48" s="64">
        <f t="shared" si="15"/>
        <v>4881.25</v>
      </c>
      <c r="E48" s="11">
        <f>IF(K48=1,VLOOKUP(A48,[1]Plan1!$AY$80:$BA$314,3),E47)</f>
        <v>4894.92</v>
      </c>
      <c r="F48" s="72">
        <f t="shared" si="17"/>
        <v>43056</v>
      </c>
      <c r="G48" s="9">
        <f t="shared" si="1"/>
        <v>2.8005121638925434E-3</v>
      </c>
      <c r="H48" s="72">
        <f t="shared" si="18"/>
        <v>43084</v>
      </c>
      <c r="I48" s="72">
        <f t="shared" si="2"/>
        <v>43084</v>
      </c>
      <c r="J48" s="1">
        <f t="shared" si="19"/>
        <v>21</v>
      </c>
      <c r="K48" s="1">
        <f t="shared" si="30"/>
        <v>4</v>
      </c>
      <c r="L48" s="5">
        <f t="shared" si="4"/>
        <v>1.0005328200000001</v>
      </c>
      <c r="M48" s="12">
        <f t="shared" si="29"/>
        <v>1.0029988599999999</v>
      </c>
      <c r="N48" s="12">
        <f t="shared" si="26"/>
        <v>1.0029988599999999</v>
      </c>
      <c r="O48" s="5">
        <f t="shared" si="28"/>
        <v>1.0035332699999999</v>
      </c>
      <c r="P48" s="5">
        <f t="shared" si="6"/>
        <v>1003.53327</v>
      </c>
      <c r="Q48" s="10">
        <f t="shared" si="7"/>
        <v>0</v>
      </c>
      <c r="R48" s="39">
        <f t="shared" si="8"/>
        <v>0</v>
      </c>
      <c r="S48" s="5">
        <f t="shared" si="9"/>
        <v>0</v>
      </c>
      <c r="T48" s="6">
        <f t="shared" si="21"/>
        <v>4.641E-2</v>
      </c>
      <c r="U48" s="10">
        <f t="shared" si="27"/>
        <v>19</v>
      </c>
      <c r="V48" s="10">
        <v>252</v>
      </c>
      <c r="W48" s="12">
        <f t="shared" si="10"/>
        <v>1.003426253</v>
      </c>
      <c r="X48" s="5">
        <f t="shared" si="11"/>
        <v>3.4383588700000001</v>
      </c>
      <c r="Y48" s="11">
        <f t="shared" si="12"/>
        <v>0</v>
      </c>
      <c r="Z48" s="2" t="s">
        <v>68</v>
      </c>
      <c r="AA48" s="72">
        <f t="shared" si="23"/>
        <v>43388</v>
      </c>
      <c r="AB48" s="2"/>
      <c r="AC48" s="16"/>
      <c r="AD48" s="17"/>
      <c r="AE48" s="28"/>
      <c r="AF48" s="19"/>
      <c r="AG48" s="31"/>
      <c r="AH48" s="31"/>
      <c r="AI48" s="29"/>
      <c r="AJ48" s="28"/>
      <c r="AK48" s="16"/>
      <c r="AL48" s="17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30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4"/>
      <c r="BX48" s="1"/>
      <c r="BY48" s="1"/>
      <c r="BZ48" s="1"/>
      <c r="CA48" s="1"/>
      <c r="CB48" s="1"/>
      <c r="CC48" s="1"/>
      <c r="CD48" s="1"/>
      <c r="CE48" s="1"/>
      <c r="CF48" s="1"/>
      <c r="CG48" s="2"/>
      <c r="CH48" s="19"/>
      <c r="CI48" s="19"/>
      <c r="CJ48" s="19"/>
      <c r="CK48" s="19"/>
      <c r="CL48" s="32"/>
      <c r="CM48" s="32"/>
    </row>
    <row r="49" spans="1:91" x14ac:dyDescent="0.2">
      <c r="A49" s="105">
        <f t="shared" si="13"/>
        <v>43062</v>
      </c>
      <c r="B49" s="5">
        <f t="shared" si="0"/>
        <v>1007.28705323</v>
      </c>
      <c r="C49" s="5">
        <f t="shared" si="14"/>
        <v>1000</v>
      </c>
      <c r="D49" s="64">
        <f t="shared" si="15"/>
        <v>4881.25</v>
      </c>
      <c r="E49" s="11">
        <f>IF(K49=1,VLOOKUP(A49,[1]Plan1!$AY$80:$BA$314,3),E48)</f>
        <v>4894.92</v>
      </c>
      <c r="F49" s="72">
        <f t="shared" si="17"/>
        <v>43056</v>
      </c>
      <c r="G49" s="9">
        <f t="shared" si="1"/>
        <v>2.8005121638925434E-3</v>
      </c>
      <c r="H49" s="72">
        <f t="shared" si="18"/>
        <v>43084</v>
      </c>
      <c r="I49" s="72">
        <f t="shared" si="2"/>
        <v>43084</v>
      </c>
      <c r="J49" s="1">
        <f t="shared" si="19"/>
        <v>21</v>
      </c>
      <c r="K49" s="1">
        <f t="shared" si="30"/>
        <v>5</v>
      </c>
      <c r="L49" s="5">
        <f t="shared" si="4"/>
        <v>1.0006660700000001</v>
      </c>
      <c r="M49" s="12">
        <f t="shared" si="29"/>
        <v>1.0029988599999999</v>
      </c>
      <c r="N49" s="12">
        <f t="shared" si="26"/>
        <v>1.0029988599999999</v>
      </c>
      <c r="O49" s="5">
        <f t="shared" si="28"/>
        <v>1.0036669199999999</v>
      </c>
      <c r="P49" s="5">
        <f t="shared" si="6"/>
        <v>1003.66692</v>
      </c>
      <c r="Q49" s="10">
        <f t="shared" si="7"/>
        <v>0</v>
      </c>
      <c r="R49" s="39">
        <f t="shared" si="8"/>
        <v>0</v>
      </c>
      <c r="S49" s="5">
        <f t="shared" si="9"/>
        <v>0</v>
      </c>
      <c r="T49" s="6">
        <f t="shared" si="21"/>
        <v>4.641E-2</v>
      </c>
      <c r="U49" s="10">
        <f t="shared" si="27"/>
        <v>20</v>
      </c>
      <c r="V49" s="10">
        <v>252</v>
      </c>
      <c r="W49" s="12">
        <f t="shared" si="10"/>
        <v>1.003606907</v>
      </c>
      <c r="X49" s="5">
        <f t="shared" si="11"/>
        <v>3.62013323</v>
      </c>
      <c r="Y49" s="11">
        <f t="shared" si="12"/>
        <v>0</v>
      </c>
      <c r="Z49" s="2" t="s">
        <v>68</v>
      </c>
      <c r="AA49" s="72">
        <f t="shared" si="23"/>
        <v>43388</v>
      </c>
      <c r="AB49" s="2"/>
      <c r="AC49" s="16"/>
      <c r="AD49" s="17"/>
      <c r="AE49" s="28"/>
      <c r="AF49" s="19"/>
      <c r="AG49" s="31"/>
      <c r="AH49" s="31"/>
      <c r="AI49" s="29"/>
      <c r="AJ49" s="28"/>
      <c r="AK49" s="16"/>
      <c r="AL49" s="17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30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4"/>
      <c r="BX49" s="1"/>
      <c r="BY49" s="1"/>
      <c r="BZ49" s="1"/>
      <c r="CA49" s="1"/>
      <c r="CB49" s="1"/>
      <c r="CC49" s="1"/>
      <c r="CD49" s="1"/>
      <c r="CE49" s="1"/>
      <c r="CF49" s="1"/>
      <c r="CG49" s="2"/>
      <c r="CL49" s="21"/>
    </row>
    <row r="50" spans="1:91" x14ac:dyDescent="0.2">
      <c r="A50" s="105">
        <f t="shared" si="13"/>
        <v>43063</v>
      </c>
      <c r="B50" s="5">
        <f t="shared" si="0"/>
        <v>1007.6025780800001</v>
      </c>
      <c r="C50" s="5">
        <f t="shared" si="14"/>
        <v>1000</v>
      </c>
      <c r="D50" s="64">
        <f t="shared" si="15"/>
        <v>4881.25</v>
      </c>
      <c r="E50" s="11">
        <f>IF(K50=1,VLOOKUP(A50,[1]Plan1!$AY$80:$BA$314,3),E49)</f>
        <v>4894.92</v>
      </c>
      <c r="F50" s="72">
        <f t="shared" si="17"/>
        <v>43056</v>
      </c>
      <c r="G50" s="9">
        <f t="shared" si="1"/>
        <v>2.8005121638925434E-3</v>
      </c>
      <c r="H50" s="72">
        <f t="shared" si="18"/>
        <v>43084</v>
      </c>
      <c r="I50" s="72">
        <f t="shared" si="2"/>
        <v>43084</v>
      </c>
      <c r="J50" s="1">
        <f t="shared" si="19"/>
        <v>21</v>
      </c>
      <c r="K50" s="1">
        <f t="shared" si="30"/>
        <v>6</v>
      </c>
      <c r="L50" s="5">
        <f t="shared" si="4"/>
        <v>1.0007993399999999</v>
      </c>
      <c r="M50" s="12">
        <f t="shared" si="29"/>
        <v>1.0029988599999999</v>
      </c>
      <c r="N50" s="12">
        <f t="shared" si="26"/>
        <v>1.0029988599999999</v>
      </c>
      <c r="O50" s="5">
        <f t="shared" si="28"/>
        <v>1.00380059</v>
      </c>
      <c r="P50" s="5">
        <f t="shared" si="6"/>
        <v>1003.8005900000001</v>
      </c>
      <c r="Q50" s="10">
        <f t="shared" si="7"/>
        <v>0</v>
      </c>
      <c r="R50" s="39">
        <f t="shared" si="8"/>
        <v>0</v>
      </c>
      <c r="S50" s="5">
        <f t="shared" si="9"/>
        <v>0</v>
      </c>
      <c r="T50" s="6">
        <f t="shared" si="21"/>
        <v>4.641E-2</v>
      </c>
      <c r="U50" s="10">
        <f t="shared" si="27"/>
        <v>21</v>
      </c>
      <c r="V50" s="10">
        <v>252</v>
      </c>
      <c r="W50" s="12">
        <f t="shared" si="10"/>
        <v>1.003787593</v>
      </c>
      <c r="X50" s="5">
        <f t="shared" si="11"/>
        <v>3.8019880800000001</v>
      </c>
      <c r="Y50" s="11">
        <f t="shared" si="12"/>
        <v>0</v>
      </c>
      <c r="Z50" s="2" t="s">
        <v>68</v>
      </c>
      <c r="AA50" s="72">
        <f t="shared" si="23"/>
        <v>43388</v>
      </c>
      <c r="AB50" s="2"/>
      <c r="AC50" s="16"/>
      <c r="AD50" s="17"/>
      <c r="AE50" s="28"/>
      <c r="AF50" s="19"/>
      <c r="AG50" s="31"/>
      <c r="AH50" s="31"/>
      <c r="AI50" s="29"/>
      <c r="AJ50" s="28"/>
      <c r="AK50" s="16"/>
      <c r="AL50" s="17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30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4"/>
      <c r="BX50" s="1"/>
      <c r="BY50" s="1"/>
      <c r="BZ50" s="1"/>
      <c r="CA50" s="1"/>
      <c r="CB50" s="1"/>
      <c r="CC50" s="1"/>
      <c r="CD50" s="1"/>
      <c r="CE50" s="1"/>
      <c r="CF50" s="1"/>
      <c r="CG50" s="2"/>
      <c r="CL50" s="21"/>
    </row>
    <row r="51" spans="1:91" x14ac:dyDescent="0.2">
      <c r="A51" s="105">
        <f t="shared" si="13"/>
        <v>43064</v>
      </c>
      <c r="B51" s="5">
        <f t="shared" si="0"/>
        <v>1007.91820445</v>
      </c>
      <c r="C51" s="5">
        <f t="shared" si="14"/>
        <v>1000</v>
      </c>
      <c r="D51" s="64">
        <f t="shared" si="15"/>
        <v>4881.25</v>
      </c>
      <c r="E51" s="11">
        <f>IF(K51=1,VLOOKUP(A51,[1]Plan1!$AY$80:$BA$314,3),E50)</f>
        <v>4894.92</v>
      </c>
      <c r="F51" s="72">
        <f t="shared" si="17"/>
        <v>43056</v>
      </c>
      <c r="G51" s="9">
        <f t="shared" si="1"/>
        <v>2.8005121638925434E-3</v>
      </c>
      <c r="H51" s="72">
        <f t="shared" si="18"/>
        <v>43084</v>
      </c>
      <c r="I51" s="72">
        <f t="shared" si="2"/>
        <v>43084</v>
      </c>
      <c r="J51" s="1">
        <f t="shared" si="19"/>
        <v>21</v>
      </c>
      <c r="K51" s="1">
        <f t="shared" si="30"/>
        <v>7</v>
      </c>
      <c r="L51" s="5">
        <f t="shared" si="4"/>
        <v>1.0009326300000001</v>
      </c>
      <c r="M51" s="12">
        <f t="shared" si="29"/>
        <v>1.0029988599999999</v>
      </c>
      <c r="N51" s="12">
        <f t="shared" si="26"/>
        <v>1.0029988599999999</v>
      </c>
      <c r="O51" s="5">
        <f t="shared" si="28"/>
        <v>1.00393428</v>
      </c>
      <c r="P51" s="5">
        <f t="shared" si="6"/>
        <v>1003.9342799999999</v>
      </c>
      <c r="Q51" s="10">
        <f t="shared" si="7"/>
        <v>0</v>
      </c>
      <c r="R51" s="39">
        <f t="shared" si="8"/>
        <v>0</v>
      </c>
      <c r="S51" s="5">
        <f t="shared" si="9"/>
        <v>0</v>
      </c>
      <c r="T51" s="6">
        <f t="shared" si="21"/>
        <v>4.641E-2</v>
      </c>
      <c r="U51" s="10">
        <f t="shared" si="27"/>
        <v>22</v>
      </c>
      <c r="V51" s="10">
        <v>252</v>
      </c>
      <c r="W51" s="12">
        <f t="shared" si="10"/>
        <v>1.003968312</v>
      </c>
      <c r="X51" s="5">
        <f t="shared" si="11"/>
        <v>3.98392445</v>
      </c>
      <c r="Y51" s="11">
        <f t="shared" si="12"/>
        <v>0</v>
      </c>
      <c r="Z51" s="2" t="s">
        <v>68</v>
      </c>
      <c r="AA51" s="72">
        <f t="shared" si="23"/>
        <v>43388</v>
      </c>
      <c r="AB51" s="2"/>
      <c r="AC51" s="16"/>
      <c r="AD51" s="17"/>
      <c r="AE51" s="28"/>
      <c r="AF51" s="19"/>
      <c r="AG51" s="31"/>
      <c r="AH51" s="31"/>
      <c r="AI51" s="29"/>
      <c r="AJ51" s="28"/>
      <c r="AK51" s="16"/>
      <c r="AL51" s="17"/>
      <c r="AM51" s="5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30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4"/>
      <c r="BX51" s="1"/>
      <c r="BY51" s="1"/>
      <c r="BZ51" s="1"/>
      <c r="CA51" s="1"/>
      <c r="CB51" s="1"/>
      <c r="CC51" s="1"/>
      <c r="CD51" s="1"/>
      <c r="CE51" s="1"/>
      <c r="CF51" s="1"/>
      <c r="CG51" s="2"/>
      <c r="CH51" s="40"/>
      <c r="CI51" s="40"/>
      <c r="CJ51" s="21"/>
      <c r="CK51" s="21"/>
      <c r="CL51" s="21"/>
      <c r="CM51" s="21"/>
    </row>
    <row r="52" spans="1:91" x14ac:dyDescent="0.2">
      <c r="A52" s="105">
        <f t="shared" si="13"/>
        <v>43065</v>
      </c>
      <c r="B52" s="5">
        <f t="shared" si="0"/>
        <v>1007.91820445</v>
      </c>
      <c r="C52" s="5">
        <f t="shared" si="14"/>
        <v>1000</v>
      </c>
      <c r="D52" s="64">
        <f t="shared" si="15"/>
        <v>4881.25</v>
      </c>
      <c r="E52" s="11">
        <f>IF(K52=1,VLOOKUP(A52,[1]Plan1!$AY$80:$BA$314,3),E51)</f>
        <v>4894.92</v>
      </c>
      <c r="F52" s="72">
        <f t="shared" si="17"/>
        <v>43056</v>
      </c>
      <c r="G52" s="9">
        <f t="shared" si="1"/>
        <v>2.8005121638925434E-3</v>
      </c>
      <c r="H52" s="72">
        <f t="shared" si="18"/>
        <v>43084</v>
      </c>
      <c r="I52" s="72">
        <f t="shared" si="2"/>
        <v>43084</v>
      </c>
      <c r="J52" s="1">
        <f t="shared" si="19"/>
        <v>21</v>
      </c>
      <c r="K52" s="1">
        <f t="shared" si="30"/>
        <v>7</v>
      </c>
      <c r="L52" s="5">
        <f t="shared" si="4"/>
        <v>1.0009326300000001</v>
      </c>
      <c r="M52" s="12">
        <f t="shared" si="29"/>
        <v>1.0029988599999999</v>
      </c>
      <c r="N52" s="12">
        <f t="shared" si="26"/>
        <v>1.0029988599999999</v>
      </c>
      <c r="O52" s="5">
        <f t="shared" si="28"/>
        <v>1.00393428</v>
      </c>
      <c r="P52" s="5">
        <f t="shared" si="6"/>
        <v>1003.9342799999999</v>
      </c>
      <c r="Q52" s="10">
        <f t="shared" si="7"/>
        <v>0</v>
      </c>
      <c r="R52" s="39">
        <f t="shared" si="8"/>
        <v>0</v>
      </c>
      <c r="S52" s="5">
        <f t="shared" si="9"/>
        <v>0</v>
      </c>
      <c r="T52" s="6">
        <f t="shared" si="21"/>
        <v>4.641E-2</v>
      </c>
      <c r="U52" s="10">
        <f t="shared" si="27"/>
        <v>22</v>
      </c>
      <c r="V52" s="10">
        <v>252</v>
      </c>
      <c r="W52" s="12">
        <f t="shared" si="10"/>
        <v>1.003968312</v>
      </c>
      <c r="X52" s="5">
        <f t="shared" si="11"/>
        <v>3.98392445</v>
      </c>
      <c r="Y52" s="11">
        <f t="shared" si="12"/>
        <v>0</v>
      </c>
      <c r="Z52" s="2" t="s">
        <v>68</v>
      </c>
      <c r="AA52" s="72">
        <f t="shared" si="23"/>
        <v>43388</v>
      </c>
      <c r="AB52" s="2"/>
      <c r="AC52" s="16"/>
      <c r="AD52" s="17"/>
      <c r="AE52" s="28"/>
      <c r="AF52" s="19"/>
      <c r="AG52" s="31"/>
      <c r="AH52" s="31"/>
      <c r="AI52" s="29"/>
      <c r="AJ52" s="28"/>
      <c r="AK52" s="16"/>
      <c r="AL52" s="1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30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4"/>
      <c r="BX52" s="1"/>
      <c r="BY52" s="1"/>
      <c r="BZ52" s="1"/>
      <c r="CA52" s="1"/>
      <c r="CB52" s="1"/>
      <c r="CC52" s="1"/>
      <c r="CD52" s="1"/>
      <c r="CE52" s="1"/>
      <c r="CF52" s="1"/>
      <c r="CG52" s="2"/>
      <c r="CH52" s="41"/>
      <c r="CI52" s="41"/>
      <c r="CJ52" s="34"/>
      <c r="CK52" s="19"/>
      <c r="CL52" s="21"/>
      <c r="CM52" s="27"/>
    </row>
    <row r="53" spans="1:91" x14ac:dyDescent="0.2">
      <c r="A53" s="105">
        <f t="shared" si="13"/>
        <v>43066</v>
      </c>
      <c r="B53" s="5">
        <f t="shared" si="0"/>
        <v>1007.91820445</v>
      </c>
      <c r="C53" s="5">
        <f t="shared" si="14"/>
        <v>1000</v>
      </c>
      <c r="D53" s="64">
        <f t="shared" si="15"/>
        <v>4881.25</v>
      </c>
      <c r="E53" s="11">
        <f>IF(K53=1,VLOOKUP(A53,[1]Plan1!$AY$80:$BA$314,3),E52)</f>
        <v>4894.92</v>
      </c>
      <c r="F53" s="72">
        <f t="shared" si="17"/>
        <v>43056</v>
      </c>
      <c r="G53" s="9">
        <f t="shared" si="1"/>
        <v>2.8005121638925434E-3</v>
      </c>
      <c r="H53" s="72">
        <f t="shared" si="18"/>
        <v>43084</v>
      </c>
      <c r="I53" s="72">
        <f t="shared" si="2"/>
        <v>43084</v>
      </c>
      <c r="J53" s="1">
        <f t="shared" si="19"/>
        <v>21</v>
      </c>
      <c r="K53" s="1">
        <f t="shared" si="30"/>
        <v>7</v>
      </c>
      <c r="L53" s="5">
        <f t="shared" si="4"/>
        <v>1.0009326300000001</v>
      </c>
      <c r="M53" s="12">
        <f t="shared" si="29"/>
        <v>1.0029988599999999</v>
      </c>
      <c r="N53" s="12">
        <f t="shared" si="26"/>
        <v>1.0029988599999999</v>
      </c>
      <c r="O53" s="5">
        <f t="shared" si="28"/>
        <v>1.00393428</v>
      </c>
      <c r="P53" s="5">
        <f t="shared" si="6"/>
        <v>1003.9342799999999</v>
      </c>
      <c r="Q53" s="10">
        <f t="shared" si="7"/>
        <v>0</v>
      </c>
      <c r="R53" s="39">
        <f t="shared" si="8"/>
        <v>0</v>
      </c>
      <c r="S53" s="5">
        <f t="shared" si="9"/>
        <v>0</v>
      </c>
      <c r="T53" s="6">
        <f t="shared" si="21"/>
        <v>4.641E-2</v>
      </c>
      <c r="U53" s="10">
        <f t="shared" si="27"/>
        <v>22</v>
      </c>
      <c r="V53" s="10">
        <v>252</v>
      </c>
      <c r="W53" s="12">
        <f t="shared" si="10"/>
        <v>1.003968312</v>
      </c>
      <c r="X53" s="5">
        <f t="shared" si="11"/>
        <v>3.98392445</v>
      </c>
      <c r="Y53" s="11">
        <f t="shared" si="12"/>
        <v>0</v>
      </c>
      <c r="Z53" s="2" t="s">
        <v>68</v>
      </c>
      <c r="AA53" s="72">
        <f t="shared" si="23"/>
        <v>43388</v>
      </c>
      <c r="AB53" s="2"/>
      <c r="AC53" s="16"/>
      <c r="AD53" s="17"/>
      <c r="AE53" s="28"/>
      <c r="AF53" s="19"/>
      <c r="AG53" s="31"/>
      <c r="AH53" s="31"/>
      <c r="AI53" s="29"/>
      <c r="AJ53" s="28"/>
      <c r="AK53" s="16"/>
      <c r="AL53" s="1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30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4"/>
      <c r="BX53" s="1"/>
      <c r="BY53" s="1"/>
      <c r="BZ53" s="1"/>
      <c r="CA53" s="1"/>
      <c r="CB53" s="1"/>
      <c r="CC53" s="1"/>
      <c r="CD53" s="1"/>
      <c r="CE53" s="1"/>
      <c r="CF53" s="1"/>
      <c r="CG53" s="2"/>
      <c r="CH53" s="19"/>
      <c r="CI53" s="19"/>
      <c r="CJ53" s="34"/>
      <c r="CK53" s="19"/>
      <c r="CL53" s="21"/>
      <c r="CM53" s="19"/>
    </row>
    <row r="54" spans="1:91" x14ac:dyDescent="0.2">
      <c r="A54" s="105">
        <f t="shared" si="13"/>
        <v>43067</v>
      </c>
      <c r="B54" s="5">
        <f t="shared" si="0"/>
        <v>1008.2339223</v>
      </c>
      <c r="C54" s="5">
        <f t="shared" si="14"/>
        <v>1000</v>
      </c>
      <c r="D54" s="64">
        <f t="shared" si="15"/>
        <v>4881.25</v>
      </c>
      <c r="E54" s="11">
        <f>IF(K54=1,VLOOKUP(A54,[1]Plan1!$AY$80:$BA$314,3),E53)</f>
        <v>4894.92</v>
      </c>
      <c r="F54" s="72">
        <f t="shared" si="17"/>
        <v>43056</v>
      </c>
      <c r="G54" s="9">
        <f t="shared" si="1"/>
        <v>2.8005121638925434E-3</v>
      </c>
      <c r="H54" s="72">
        <f t="shared" si="18"/>
        <v>43084</v>
      </c>
      <c r="I54" s="72">
        <f t="shared" si="2"/>
        <v>43084</v>
      </c>
      <c r="J54" s="1">
        <f t="shared" si="19"/>
        <v>21</v>
      </c>
      <c r="K54" s="1">
        <f t="shared" si="30"/>
        <v>8</v>
      </c>
      <c r="L54" s="5">
        <f t="shared" si="4"/>
        <v>1.00106593</v>
      </c>
      <c r="M54" s="12">
        <f t="shared" si="29"/>
        <v>1.0029988599999999</v>
      </c>
      <c r="N54" s="12">
        <f t="shared" si="26"/>
        <v>1.0029988599999999</v>
      </c>
      <c r="O54" s="5">
        <f t="shared" si="28"/>
        <v>1.0040679800000001</v>
      </c>
      <c r="P54" s="5">
        <f t="shared" si="6"/>
        <v>1004.06798</v>
      </c>
      <c r="Q54" s="10">
        <f t="shared" si="7"/>
        <v>0</v>
      </c>
      <c r="R54" s="39">
        <f t="shared" si="8"/>
        <v>0</v>
      </c>
      <c r="S54" s="5">
        <f t="shared" si="9"/>
        <v>0</v>
      </c>
      <c r="T54" s="6">
        <f t="shared" si="21"/>
        <v>4.641E-2</v>
      </c>
      <c r="U54" s="10">
        <f t="shared" si="27"/>
        <v>23</v>
      </c>
      <c r="V54" s="10">
        <v>252</v>
      </c>
      <c r="W54" s="12">
        <f t="shared" si="10"/>
        <v>1.0041490639999999</v>
      </c>
      <c r="X54" s="5">
        <f t="shared" si="11"/>
        <v>4.1659423000000002</v>
      </c>
      <c r="Y54" s="11">
        <f t="shared" si="12"/>
        <v>0</v>
      </c>
      <c r="Z54" s="2" t="s">
        <v>68</v>
      </c>
      <c r="AA54" s="72">
        <f t="shared" si="23"/>
        <v>43388</v>
      </c>
      <c r="AB54" s="2"/>
      <c r="AC54" s="16"/>
      <c r="AD54" s="17"/>
      <c r="AE54" s="28"/>
      <c r="AF54" s="19"/>
      <c r="AG54" s="31"/>
      <c r="AH54" s="31"/>
      <c r="AI54" s="29"/>
      <c r="AJ54" s="28"/>
      <c r="AK54" s="16"/>
      <c r="AL54" s="1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30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4"/>
      <c r="BX54" s="1"/>
      <c r="BY54" s="1"/>
      <c r="BZ54" s="1"/>
      <c r="CA54" s="1"/>
      <c r="CB54" s="1"/>
      <c r="CC54" s="1"/>
      <c r="CD54" s="1"/>
      <c r="CE54" s="1"/>
      <c r="CF54" s="1"/>
      <c r="CG54" s="2"/>
      <c r="CH54" s="19"/>
      <c r="CI54" s="19"/>
      <c r="CJ54" s="34"/>
      <c r="CK54" s="19"/>
      <c r="CL54" s="21"/>
      <c r="CM54" s="19"/>
    </row>
    <row r="55" spans="1:91" x14ac:dyDescent="0.2">
      <c r="A55" s="105">
        <f t="shared" si="13"/>
        <v>43068</v>
      </c>
      <c r="B55" s="5">
        <f t="shared" si="0"/>
        <v>1008.5497507600001</v>
      </c>
      <c r="C55" s="5">
        <f t="shared" si="14"/>
        <v>1000</v>
      </c>
      <c r="D55" s="64">
        <f t="shared" si="15"/>
        <v>4881.25</v>
      </c>
      <c r="E55" s="11">
        <f>IF(K55=1,VLOOKUP(A55,[1]Plan1!$AY$80:$BA$314,3),E54)</f>
        <v>4894.92</v>
      </c>
      <c r="F55" s="72">
        <f t="shared" si="17"/>
        <v>43056</v>
      </c>
      <c r="G55" s="9">
        <f t="shared" si="1"/>
        <v>2.8005121638925434E-3</v>
      </c>
      <c r="H55" s="72">
        <f t="shared" si="18"/>
        <v>43084</v>
      </c>
      <c r="I55" s="72">
        <f t="shared" si="2"/>
        <v>43084</v>
      </c>
      <c r="J55" s="1">
        <f t="shared" si="19"/>
        <v>21</v>
      </c>
      <c r="K55" s="1">
        <f t="shared" si="30"/>
        <v>9</v>
      </c>
      <c r="L55" s="5">
        <f t="shared" si="4"/>
        <v>1.0011992599999999</v>
      </c>
      <c r="M55" s="12">
        <f t="shared" si="29"/>
        <v>1.0029988599999999</v>
      </c>
      <c r="N55" s="12">
        <f t="shared" si="26"/>
        <v>1.0029988599999999</v>
      </c>
      <c r="O55" s="5">
        <f t="shared" si="28"/>
        <v>1.00420171</v>
      </c>
      <c r="P55" s="5">
        <f t="shared" si="6"/>
        <v>1004.20171</v>
      </c>
      <c r="Q55" s="10">
        <f t="shared" si="7"/>
        <v>0</v>
      </c>
      <c r="R55" s="39">
        <f t="shared" si="8"/>
        <v>0</v>
      </c>
      <c r="S55" s="5">
        <f t="shared" si="9"/>
        <v>0</v>
      </c>
      <c r="T55" s="6">
        <f t="shared" si="21"/>
        <v>4.641E-2</v>
      </c>
      <c r="U55" s="10">
        <f t="shared" si="27"/>
        <v>24</v>
      </c>
      <c r="V55" s="10">
        <v>252</v>
      </c>
      <c r="W55" s="12">
        <f t="shared" si="10"/>
        <v>1.004329848</v>
      </c>
      <c r="X55" s="5">
        <f t="shared" si="11"/>
        <v>4.3480407599999999</v>
      </c>
      <c r="Y55" s="11">
        <f t="shared" si="12"/>
        <v>0</v>
      </c>
      <c r="Z55" s="2" t="s">
        <v>68</v>
      </c>
      <c r="AA55" s="72">
        <f t="shared" si="23"/>
        <v>43388</v>
      </c>
      <c r="AB55" s="2"/>
      <c r="AC55" s="16"/>
      <c r="AD55" s="17"/>
      <c r="AE55" s="28"/>
      <c r="AF55" s="19"/>
      <c r="AG55" s="31"/>
      <c r="AH55" s="31"/>
      <c r="AI55" s="29"/>
      <c r="AJ55" s="28"/>
      <c r="AK55" s="16"/>
      <c r="AL55" s="1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30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4"/>
      <c r="BX55" s="1"/>
      <c r="BY55" s="1"/>
      <c r="BZ55" s="1"/>
      <c r="CA55" s="1"/>
      <c r="CB55" s="1"/>
      <c r="CC55" s="1"/>
      <c r="CD55" s="1"/>
      <c r="CE55" s="1"/>
      <c r="CF55" s="1"/>
      <c r="CG55" s="2"/>
      <c r="CH55" s="19"/>
      <c r="CI55" s="19"/>
      <c r="CJ55" s="34"/>
      <c r="CK55" s="19"/>
      <c r="CL55" s="21"/>
      <c r="CM55" s="19"/>
    </row>
    <row r="56" spans="1:91" x14ac:dyDescent="0.2">
      <c r="A56" s="105">
        <f t="shared" si="13"/>
        <v>43069</v>
      </c>
      <c r="B56" s="5">
        <f t="shared" si="0"/>
        <v>1008.8656697500001</v>
      </c>
      <c r="C56" s="5">
        <f t="shared" si="14"/>
        <v>1000</v>
      </c>
      <c r="D56" s="64">
        <f t="shared" si="15"/>
        <v>4881.25</v>
      </c>
      <c r="E56" s="11">
        <f>IF(K56=1,VLOOKUP(A56,[1]Plan1!$AY$80:$BA$314,3),E55)</f>
        <v>4894.92</v>
      </c>
      <c r="F56" s="72">
        <f t="shared" si="17"/>
        <v>43056</v>
      </c>
      <c r="G56" s="9">
        <f t="shared" si="1"/>
        <v>2.8005121638925434E-3</v>
      </c>
      <c r="H56" s="72">
        <f t="shared" si="18"/>
        <v>43084</v>
      </c>
      <c r="I56" s="72">
        <f t="shared" si="2"/>
        <v>43084</v>
      </c>
      <c r="J56" s="1">
        <f t="shared" si="19"/>
        <v>21</v>
      </c>
      <c r="K56" s="1">
        <f t="shared" si="30"/>
        <v>10</v>
      </c>
      <c r="L56" s="5">
        <f t="shared" si="4"/>
        <v>1.0013326</v>
      </c>
      <c r="M56" s="12">
        <f t="shared" si="29"/>
        <v>1.0029988599999999</v>
      </c>
      <c r="N56" s="12">
        <f t="shared" si="26"/>
        <v>1.0029988599999999</v>
      </c>
      <c r="O56" s="5">
        <f t="shared" si="28"/>
        <v>1.0043354499999999</v>
      </c>
      <c r="P56" s="5">
        <f t="shared" si="6"/>
        <v>1004.33545</v>
      </c>
      <c r="Q56" s="10">
        <f t="shared" si="7"/>
        <v>0</v>
      </c>
      <c r="R56" s="39">
        <f t="shared" si="8"/>
        <v>0</v>
      </c>
      <c r="S56" s="5">
        <f t="shared" si="9"/>
        <v>0</v>
      </c>
      <c r="T56" s="6">
        <f t="shared" si="21"/>
        <v>4.641E-2</v>
      </c>
      <c r="U56" s="10">
        <f t="shared" si="27"/>
        <v>25</v>
      </c>
      <c r="V56" s="10">
        <v>252</v>
      </c>
      <c r="W56" s="12">
        <f t="shared" si="10"/>
        <v>1.0045106640000001</v>
      </c>
      <c r="X56" s="5">
        <f t="shared" si="11"/>
        <v>4.5302197499999997</v>
      </c>
      <c r="Y56" s="11">
        <f t="shared" si="12"/>
        <v>0</v>
      </c>
      <c r="Z56" s="2" t="s">
        <v>68</v>
      </c>
      <c r="AA56" s="72">
        <f t="shared" si="23"/>
        <v>43388</v>
      </c>
      <c r="AB56" s="2"/>
      <c r="AC56" s="16"/>
      <c r="AD56" s="17"/>
      <c r="AE56" s="28"/>
      <c r="AF56" s="19"/>
      <c r="AG56" s="31"/>
      <c r="AH56" s="31"/>
      <c r="AI56" s="29"/>
      <c r="AJ56" s="28"/>
      <c r="AK56" s="16"/>
      <c r="AL56" s="1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30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4"/>
      <c r="BX56" s="1"/>
      <c r="BY56" s="1"/>
      <c r="BZ56" s="1"/>
      <c r="CA56" s="1"/>
      <c r="CB56" s="1"/>
      <c r="CC56" s="1"/>
      <c r="CD56" s="1"/>
      <c r="CE56" s="1"/>
      <c r="CF56" s="1"/>
      <c r="CG56" s="2"/>
      <c r="CH56" s="19"/>
      <c r="CI56" s="19"/>
      <c r="CJ56" s="34"/>
      <c r="CK56" s="19"/>
      <c r="CL56" s="21"/>
      <c r="CM56" s="19"/>
    </row>
    <row r="57" spans="1:91" x14ac:dyDescent="0.2">
      <c r="A57" s="105">
        <f t="shared" si="13"/>
        <v>43070</v>
      </c>
      <c r="B57" s="5">
        <f t="shared" si="0"/>
        <v>1009.1816803</v>
      </c>
      <c r="C57" s="5">
        <f t="shared" si="14"/>
        <v>1000</v>
      </c>
      <c r="D57" s="64">
        <f t="shared" si="15"/>
        <v>4881.25</v>
      </c>
      <c r="E57" s="11">
        <f>IF(K57=1,VLOOKUP(A57,[1]Plan1!$AY$80:$BA$314,3),E56)</f>
        <v>4894.92</v>
      </c>
      <c r="F57" s="72">
        <f t="shared" si="17"/>
        <v>43056</v>
      </c>
      <c r="G57" s="9">
        <f t="shared" si="1"/>
        <v>2.8005121638925434E-3</v>
      </c>
      <c r="H57" s="72">
        <f t="shared" si="18"/>
        <v>43084</v>
      </c>
      <c r="I57" s="72">
        <f t="shared" si="2"/>
        <v>43084</v>
      </c>
      <c r="J57" s="1">
        <f t="shared" si="19"/>
        <v>21</v>
      </c>
      <c r="K57" s="1">
        <f t="shared" si="30"/>
        <v>11</v>
      </c>
      <c r="L57" s="5">
        <f t="shared" si="4"/>
        <v>1.00146595</v>
      </c>
      <c r="M57" s="12">
        <f t="shared" si="29"/>
        <v>1.0029988599999999</v>
      </c>
      <c r="N57" s="12">
        <f t="shared" si="26"/>
        <v>1.0029988599999999</v>
      </c>
      <c r="O57" s="5">
        <f t="shared" si="28"/>
        <v>1.0044692</v>
      </c>
      <c r="P57" s="5">
        <f t="shared" si="6"/>
        <v>1004.4692</v>
      </c>
      <c r="Q57" s="10">
        <f t="shared" si="7"/>
        <v>0</v>
      </c>
      <c r="R57" s="39">
        <f t="shared" si="8"/>
        <v>0</v>
      </c>
      <c r="S57" s="5">
        <f t="shared" si="9"/>
        <v>0</v>
      </c>
      <c r="T57" s="6">
        <f t="shared" si="21"/>
        <v>4.641E-2</v>
      </c>
      <c r="U57" s="10">
        <f t="shared" si="27"/>
        <v>26</v>
      </c>
      <c r="V57" s="10">
        <v>252</v>
      </c>
      <c r="W57" s="12">
        <f t="shared" si="10"/>
        <v>1.004691513</v>
      </c>
      <c r="X57" s="5">
        <f t="shared" si="11"/>
        <v>4.7124803000000002</v>
      </c>
      <c r="Y57" s="11">
        <f t="shared" si="12"/>
        <v>0</v>
      </c>
      <c r="Z57" s="2" t="s">
        <v>68</v>
      </c>
      <c r="AA57" s="72">
        <f t="shared" si="23"/>
        <v>43388</v>
      </c>
      <c r="AB57" s="2"/>
      <c r="AC57" s="16"/>
      <c r="AD57" s="17"/>
      <c r="AE57" s="28"/>
      <c r="AF57" s="19"/>
      <c r="AG57" s="31"/>
      <c r="AH57" s="31"/>
      <c r="AI57" s="29"/>
      <c r="AJ57" s="28"/>
      <c r="AK57" s="16"/>
      <c r="AL57" s="1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0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4"/>
      <c r="BX57" s="1"/>
      <c r="BY57" s="1"/>
      <c r="BZ57" s="1"/>
      <c r="CA57" s="1"/>
      <c r="CB57" s="1"/>
      <c r="CC57" s="1"/>
      <c r="CD57" s="1"/>
      <c r="CE57" s="1"/>
      <c r="CF57" s="1"/>
      <c r="CG57" s="2"/>
      <c r="CH57" s="19"/>
      <c r="CI57" s="19"/>
      <c r="CJ57" s="34"/>
      <c r="CK57" s="19"/>
      <c r="CL57" s="21"/>
      <c r="CM57" s="19"/>
    </row>
    <row r="58" spans="1:91" x14ac:dyDescent="0.2">
      <c r="A58" s="105">
        <f t="shared" si="13"/>
        <v>43071</v>
      </c>
      <c r="B58" s="5">
        <f t="shared" si="0"/>
        <v>1009.4978025300001</v>
      </c>
      <c r="C58" s="5">
        <f t="shared" si="14"/>
        <v>1000</v>
      </c>
      <c r="D58" s="64">
        <f t="shared" si="15"/>
        <v>4881.25</v>
      </c>
      <c r="E58" s="11">
        <f>IF(K58=1,VLOOKUP(A58,[1]Plan1!$AY$80:$BA$314,3),E57)</f>
        <v>4894.92</v>
      </c>
      <c r="F58" s="72">
        <f t="shared" si="17"/>
        <v>43056</v>
      </c>
      <c r="G58" s="9">
        <f t="shared" si="1"/>
        <v>2.8005121638925434E-3</v>
      </c>
      <c r="H58" s="72">
        <f t="shared" si="18"/>
        <v>43084</v>
      </c>
      <c r="I58" s="72">
        <f t="shared" si="2"/>
        <v>43084</v>
      </c>
      <c r="J58" s="1">
        <f t="shared" si="19"/>
        <v>21</v>
      </c>
      <c r="K58" s="1">
        <f t="shared" si="30"/>
        <v>12</v>
      </c>
      <c r="L58" s="5">
        <f t="shared" si="4"/>
        <v>1.0015993299999999</v>
      </c>
      <c r="M58" s="12">
        <f t="shared" si="29"/>
        <v>1.0029988599999999</v>
      </c>
      <c r="N58" s="12">
        <f t="shared" si="26"/>
        <v>1.0029988599999999</v>
      </c>
      <c r="O58" s="5">
        <f t="shared" si="28"/>
        <v>1.00460298</v>
      </c>
      <c r="P58" s="5">
        <f t="shared" si="6"/>
        <v>1004.60298</v>
      </c>
      <c r="Q58" s="10">
        <f t="shared" si="7"/>
        <v>0</v>
      </c>
      <c r="R58" s="39">
        <f t="shared" si="8"/>
        <v>0</v>
      </c>
      <c r="S58" s="5">
        <f t="shared" si="9"/>
        <v>0</v>
      </c>
      <c r="T58" s="6">
        <f t="shared" si="21"/>
        <v>4.641E-2</v>
      </c>
      <c r="U58" s="10">
        <f t="shared" si="27"/>
        <v>27</v>
      </c>
      <c r="V58" s="10">
        <v>252</v>
      </c>
      <c r="W58" s="12">
        <f t="shared" si="10"/>
        <v>1.004872395</v>
      </c>
      <c r="X58" s="5">
        <f t="shared" si="11"/>
        <v>4.8948225299999999</v>
      </c>
      <c r="Y58" s="11">
        <f t="shared" si="12"/>
        <v>0</v>
      </c>
      <c r="Z58" s="2" t="s">
        <v>68</v>
      </c>
      <c r="AA58" s="72">
        <f t="shared" si="23"/>
        <v>43388</v>
      </c>
      <c r="AB58" s="2"/>
      <c r="AC58" s="16"/>
      <c r="AD58" s="17"/>
      <c r="AE58" s="28"/>
      <c r="AF58" s="19"/>
      <c r="AG58" s="31"/>
      <c r="AH58" s="31"/>
      <c r="AI58" s="29"/>
      <c r="AJ58" s="28"/>
      <c r="AK58" s="16"/>
      <c r="AL58" s="1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30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4"/>
      <c r="BX58" s="1"/>
      <c r="BY58" s="1"/>
      <c r="BZ58" s="1"/>
      <c r="CA58" s="1"/>
      <c r="CB58" s="1"/>
      <c r="CC58" s="1"/>
      <c r="CD58" s="1"/>
      <c r="CE58" s="1"/>
      <c r="CF58" s="1"/>
      <c r="CG58" s="2"/>
      <c r="CH58" s="19"/>
      <c r="CI58" s="19"/>
      <c r="CJ58" s="34"/>
      <c r="CK58" s="19"/>
      <c r="CL58" s="21"/>
      <c r="CM58" s="19"/>
    </row>
    <row r="59" spans="1:91" x14ac:dyDescent="0.2">
      <c r="A59" s="105">
        <f t="shared" si="13"/>
        <v>43072</v>
      </c>
      <c r="B59" s="5">
        <f t="shared" si="0"/>
        <v>1009.4978025300001</v>
      </c>
      <c r="C59" s="5">
        <f t="shared" si="14"/>
        <v>1000</v>
      </c>
      <c r="D59" s="64">
        <f t="shared" si="15"/>
        <v>4881.25</v>
      </c>
      <c r="E59" s="11">
        <f>IF(K59=1,VLOOKUP(A59,[1]Plan1!$AY$80:$BA$314,3),E58)</f>
        <v>4894.92</v>
      </c>
      <c r="F59" s="72">
        <f t="shared" si="17"/>
        <v>43056</v>
      </c>
      <c r="G59" s="9">
        <f t="shared" si="1"/>
        <v>2.8005121638925434E-3</v>
      </c>
      <c r="H59" s="72">
        <f t="shared" si="18"/>
        <v>43084</v>
      </c>
      <c r="I59" s="72">
        <f t="shared" si="2"/>
        <v>43084</v>
      </c>
      <c r="J59" s="1">
        <f t="shared" si="19"/>
        <v>21</v>
      </c>
      <c r="K59" s="1">
        <f t="shared" si="30"/>
        <v>12</v>
      </c>
      <c r="L59" s="5">
        <f t="shared" si="4"/>
        <v>1.0015993299999999</v>
      </c>
      <c r="M59" s="12">
        <f t="shared" si="29"/>
        <v>1.0029988599999999</v>
      </c>
      <c r="N59" s="12">
        <f t="shared" si="26"/>
        <v>1.0029988599999999</v>
      </c>
      <c r="O59" s="5">
        <f t="shared" si="28"/>
        <v>1.00460298</v>
      </c>
      <c r="P59" s="5">
        <f t="shared" si="6"/>
        <v>1004.60298</v>
      </c>
      <c r="Q59" s="10">
        <f t="shared" si="7"/>
        <v>0</v>
      </c>
      <c r="R59" s="39">
        <f t="shared" si="8"/>
        <v>0</v>
      </c>
      <c r="S59" s="5">
        <f t="shared" si="9"/>
        <v>0</v>
      </c>
      <c r="T59" s="6">
        <f t="shared" si="21"/>
        <v>4.641E-2</v>
      </c>
      <c r="U59" s="10">
        <f t="shared" si="27"/>
        <v>27</v>
      </c>
      <c r="V59" s="10">
        <v>252</v>
      </c>
      <c r="W59" s="12">
        <f t="shared" si="10"/>
        <v>1.004872395</v>
      </c>
      <c r="X59" s="5">
        <f t="shared" si="11"/>
        <v>4.8948225299999999</v>
      </c>
      <c r="Y59" s="11">
        <f t="shared" si="12"/>
        <v>0</v>
      </c>
      <c r="Z59" s="2" t="s">
        <v>68</v>
      </c>
      <c r="AA59" s="72">
        <f t="shared" si="23"/>
        <v>43388</v>
      </c>
      <c r="AB59" s="2"/>
      <c r="AC59" s="16"/>
      <c r="AD59" s="17"/>
      <c r="AE59" s="28"/>
      <c r="AF59" s="19"/>
      <c r="AG59" s="31"/>
      <c r="AH59" s="31"/>
      <c r="AI59" s="29"/>
      <c r="AJ59" s="28"/>
      <c r="AK59" s="16"/>
      <c r="AL59" s="1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30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4"/>
      <c r="BX59" s="1"/>
      <c r="BY59" s="1"/>
      <c r="BZ59" s="1"/>
      <c r="CA59" s="1"/>
      <c r="CB59" s="1"/>
      <c r="CC59" s="1"/>
      <c r="CD59" s="1"/>
      <c r="CE59" s="1"/>
      <c r="CF59" s="1"/>
      <c r="CG59" s="2"/>
      <c r="CH59" s="19"/>
      <c r="CI59" s="19"/>
      <c r="CJ59" s="34"/>
      <c r="CK59" s="19"/>
      <c r="CL59" s="21"/>
      <c r="CM59" s="19"/>
    </row>
    <row r="60" spans="1:91" x14ac:dyDescent="0.2">
      <c r="A60" s="105">
        <f t="shared" si="13"/>
        <v>43073</v>
      </c>
      <c r="B60" s="5">
        <f t="shared" si="0"/>
        <v>1009.4978025300001</v>
      </c>
      <c r="C60" s="5">
        <f t="shared" si="14"/>
        <v>1000</v>
      </c>
      <c r="D60" s="64">
        <f t="shared" si="15"/>
        <v>4881.25</v>
      </c>
      <c r="E60" s="11">
        <f>IF(K60=1,VLOOKUP(A60,[1]Plan1!$AY$80:$BA$314,3),E59)</f>
        <v>4894.92</v>
      </c>
      <c r="F60" s="72">
        <f t="shared" si="17"/>
        <v>43056</v>
      </c>
      <c r="G60" s="9">
        <f t="shared" si="1"/>
        <v>2.8005121638925434E-3</v>
      </c>
      <c r="H60" s="72">
        <f t="shared" si="18"/>
        <v>43084</v>
      </c>
      <c r="I60" s="72">
        <f t="shared" si="2"/>
        <v>43084</v>
      </c>
      <c r="J60" s="1">
        <f t="shared" si="19"/>
        <v>21</v>
      </c>
      <c r="K60" s="1">
        <f t="shared" si="30"/>
        <v>12</v>
      </c>
      <c r="L60" s="5">
        <f t="shared" si="4"/>
        <v>1.0015993299999999</v>
      </c>
      <c r="M60" s="12">
        <f t="shared" si="29"/>
        <v>1.0029988599999999</v>
      </c>
      <c r="N60" s="12">
        <f t="shared" si="26"/>
        <v>1.0029988599999999</v>
      </c>
      <c r="O60" s="5">
        <f t="shared" si="28"/>
        <v>1.00460298</v>
      </c>
      <c r="P60" s="5">
        <f t="shared" si="6"/>
        <v>1004.60298</v>
      </c>
      <c r="Q60" s="10">
        <f t="shared" si="7"/>
        <v>0</v>
      </c>
      <c r="R60" s="39">
        <f t="shared" si="8"/>
        <v>0</v>
      </c>
      <c r="S60" s="5">
        <f t="shared" si="9"/>
        <v>0</v>
      </c>
      <c r="T60" s="6">
        <f t="shared" si="21"/>
        <v>4.641E-2</v>
      </c>
      <c r="U60" s="10">
        <f t="shared" si="27"/>
        <v>27</v>
      </c>
      <c r="V60" s="10">
        <v>252</v>
      </c>
      <c r="W60" s="12">
        <f t="shared" si="10"/>
        <v>1.004872395</v>
      </c>
      <c r="X60" s="5">
        <f t="shared" si="11"/>
        <v>4.8948225299999999</v>
      </c>
      <c r="Y60" s="11">
        <f t="shared" si="12"/>
        <v>0</v>
      </c>
      <c r="Z60" s="2" t="s">
        <v>68</v>
      </c>
      <c r="AA60" s="72">
        <f t="shared" si="23"/>
        <v>43388</v>
      </c>
      <c r="AB60" s="2"/>
      <c r="AC60" s="16"/>
      <c r="AD60" s="17"/>
      <c r="AE60" s="28"/>
      <c r="AF60" s="19"/>
      <c r="AG60" s="31"/>
      <c r="AH60" s="31"/>
      <c r="AI60" s="29"/>
      <c r="AJ60" s="28"/>
      <c r="AK60" s="16"/>
      <c r="AL60" s="1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30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4"/>
      <c r="BX60" s="1"/>
      <c r="BY60" s="1"/>
      <c r="BZ60" s="1"/>
      <c r="CA60" s="1"/>
      <c r="CB60" s="1"/>
      <c r="CC60" s="1"/>
      <c r="CD60" s="1"/>
      <c r="CE60" s="1"/>
      <c r="CF60" s="1"/>
      <c r="CG60" s="2"/>
      <c r="CH60" s="19"/>
      <c r="CI60" s="19"/>
      <c r="CJ60" s="34"/>
      <c r="CK60" s="19"/>
      <c r="CL60" s="21"/>
      <c r="CM60" s="19"/>
    </row>
    <row r="61" spans="1:91" x14ac:dyDescent="0.2">
      <c r="A61" s="105">
        <f t="shared" si="13"/>
        <v>43074</v>
      </c>
      <c r="B61" s="5">
        <f t="shared" si="0"/>
        <v>1009.81401536</v>
      </c>
      <c r="C61" s="5">
        <f t="shared" si="14"/>
        <v>1000</v>
      </c>
      <c r="D61" s="64">
        <f t="shared" si="15"/>
        <v>4881.25</v>
      </c>
      <c r="E61" s="11">
        <f>IF(K61=1,VLOOKUP(A61,[1]Plan1!$AY$80:$BA$314,3),E60)</f>
        <v>4894.92</v>
      </c>
      <c r="F61" s="72">
        <f t="shared" si="17"/>
        <v>43056</v>
      </c>
      <c r="G61" s="9">
        <f t="shared" si="1"/>
        <v>2.8005121638925434E-3</v>
      </c>
      <c r="H61" s="72">
        <f t="shared" si="18"/>
        <v>43084</v>
      </c>
      <c r="I61" s="72">
        <f t="shared" si="2"/>
        <v>43084</v>
      </c>
      <c r="J61" s="1">
        <f t="shared" si="19"/>
        <v>21</v>
      </c>
      <c r="K61" s="1">
        <f t="shared" si="30"/>
        <v>13</v>
      </c>
      <c r="L61" s="5">
        <f t="shared" si="4"/>
        <v>1.0017327199999999</v>
      </c>
      <c r="M61" s="12">
        <f t="shared" si="29"/>
        <v>1.0029988599999999</v>
      </c>
      <c r="N61" s="12">
        <f t="shared" si="26"/>
        <v>1.0029988599999999</v>
      </c>
      <c r="O61" s="5">
        <f t="shared" si="28"/>
        <v>1.0047367700000001</v>
      </c>
      <c r="P61" s="5">
        <f t="shared" si="6"/>
        <v>1004.73677</v>
      </c>
      <c r="Q61" s="10">
        <f t="shared" si="7"/>
        <v>0</v>
      </c>
      <c r="R61" s="39">
        <f t="shared" si="8"/>
        <v>0</v>
      </c>
      <c r="S61" s="5">
        <f t="shared" si="9"/>
        <v>0</v>
      </c>
      <c r="T61" s="6">
        <f t="shared" si="21"/>
        <v>4.641E-2</v>
      </c>
      <c r="U61" s="10">
        <f t="shared" si="27"/>
        <v>28</v>
      </c>
      <c r="V61" s="10">
        <v>252</v>
      </c>
      <c r="W61" s="12">
        <f t="shared" si="10"/>
        <v>1.005053309</v>
      </c>
      <c r="X61" s="5">
        <f t="shared" si="11"/>
        <v>5.07724536</v>
      </c>
      <c r="Y61" s="11">
        <f t="shared" si="12"/>
        <v>0</v>
      </c>
      <c r="Z61" s="2" t="s">
        <v>68</v>
      </c>
      <c r="AA61" s="72">
        <f t="shared" si="23"/>
        <v>43388</v>
      </c>
      <c r="AB61" s="2"/>
      <c r="AC61" s="16"/>
      <c r="AD61" s="17"/>
      <c r="AE61" s="28"/>
      <c r="AF61" s="19"/>
      <c r="AG61" s="31"/>
      <c r="AH61" s="31"/>
      <c r="AI61" s="29"/>
      <c r="AJ61" s="28"/>
      <c r="AK61" s="16"/>
      <c r="AL61" s="1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30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4"/>
      <c r="BX61" s="1"/>
      <c r="BY61" s="1"/>
      <c r="BZ61" s="1"/>
      <c r="CA61" s="1"/>
      <c r="CB61" s="1"/>
      <c r="CC61" s="1"/>
      <c r="CD61" s="1"/>
      <c r="CE61" s="1"/>
      <c r="CF61" s="1"/>
      <c r="CG61" s="2"/>
      <c r="CH61" s="19"/>
      <c r="CI61" s="19"/>
      <c r="CJ61" s="34"/>
      <c r="CK61" s="19"/>
      <c r="CL61" s="21"/>
      <c r="CM61" s="19"/>
    </row>
    <row r="62" spans="1:91" x14ac:dyDescent="0.2">
      <c r="A62" s="105">
        <f t="shared" si="13"/>
        <v>43075</v>
      </c>
      <c r="B62" s="5">
        <f t="shared" si="0"/>
        <v>1010.1303298600001</v>
      </c>
      <c r="C62" s="5">
        <f t="shared" si="14"/>
        <v>1000</v>
      </c>
      <c r="D62" s="64">
        <f t="shared" si="15"/>
        <v>4881.25</v>
      </c>
      <c r="E62" s="11">
        <f>IF(K62=1,VLOOKUP(A62,[1]Plan1!$AY$80:$BA$314,3),E61)</f>
        <v>4894.92</v>
      </c>
      <c r="F62" s="72">
        <f t="shared" si="17"/>
        <v>43056</v>
      </c>
      <c r="G62" s="9">
        <f t="shared" si="1"/>
        <v>2.8005121638925434E-3</v>
      </c>
      <c r="H62" s="72">
        <f t="shared" si="18"/>
        <v>43084</v>
      </c>
      <c r="I62" s="72">
        <f t="shared" si="2"/>
        <v>43084</v>
      </c>
      <c r="J62" s="1">
        <f t="shared" si="19"/>
        <v>21</v>
      </c>
      <c r="K62" s="1">
        <f t="shared" si="30"/>
        <v>14</v>
      </c>
      <c r="L62" s="5">
        <f t="shared" si="4"/>
        <v>1.00186613</v>
      </c>
      <c r="M62" s="12">
        <f t="shared" si="29"/>
        <v>1.0029988599999999</v>
      </c>
      <c r="N62" s="12">
        <f t="shared" si="26"/>
        <v>1.0029988599999999</v>
      </c>
      <c r="O62" s="5">
        <f t="shared" si="28"/>
        <v>1.00487058</v>
      </c>
      <c r="P62" s="5">
        <f t="shared" si="6"/>
        <v>1004.87058</v>
      </c>
      <c r="Q62" s="10">
        <f t="shared" si="7"/>
        <v>0</v>
      </c>
      <c r="R62" s="39">
        <f t="shared" si="8"/>
        <v>0</v>
      </c>
      <c r="S62" s="5">
        <f t="shared" si="9"/>
        <v>0</v>
      </c>
      <c r="T62" s="6">
        <f t="shared" si="21"/>
        <v>4.641E-2</v>
      </c>
      <c r="U62" s="10">
        <f t="shared" si="27"/>
        <v>29</v>
      </c>
      <c r="V62" s="10">
        <v>252</v>
      </c>
      <c r="W62" s="12">
        <f t="shared" si="10"/>
        <v>1.005234256</v>
      </c>
      <c r="X62" s="5">
        <f t="shared" si="11"/>
        <v>5.2597498600000003</v>
      </c>
      <c r="Y62" s="11">
        <f t="shared" si="12"/>
        <v>0</v>
      </c>
      <c r="Z62" s="2" t="s">
        <v>68</v>
      </c>
      <c r="AA62" s="72">
        <f t="shared" si="23"/>
        <v>43388</v>
      </c>
      <c r="AB62" s="2"/>
      <c r="AC62" s="16"/>
      <c r="AD62" s="17"/>
      <c r="AE62" s="28"/>
      <c r="AF62" s="19"/>
      <c r="AG62" s="31"/>
      <c r="AH62" s="31"/>
      <c r="AI62" s="29"/>
      <c r="AJ62" s="28"/>
      <c r="AK62" s="16"/>
      <c r="AL62" s="1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30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4"/>
      <c r="BX62" s="1"/>
      <c r="BY62" s="1"/>
      <c r="BZ62" s="1"/>
      <c r="CA62" s="1"/>
      <c r="CB62" s="1"/>
      <c r="CC62" s="1"/>
      <c r="CD62" s="1"/>
      <c r="CE62" s="1"/>
      <c r="CF62" s="1"/>
      <c r="CG62" s="2"/>
      <c r="CH62" s="19"/>
      <c r="CI62" s="19"/>
      <c r="CJ62" s="34"/>
      <c r="CK62" s="19"/>
      <c r="CL62" s="21"/>
      <c r="CM62" s="19"/>
    </row>
    <row r="63" spans="1:91" x14ac:dyDescent="0.2">
      <c r="A63" s="105">
        <f t="shared" si="13"/>
        <v>43076</v>
      </c>
      <c r="B63" s="5">
        <f t="shared" si="0"/>
        <v>1010.44674606</v>
      </c>
      <c r="C63" s="5">
        <f t="shared" si="14"/>
        <v>1000</v>
      </c>
      <c r="D63" s="64">
        <f t="shared" si="15"/>
        <v>4881.25</v>
      </c>
      <c r="E63" s="11">
        <f>IF(K63=1,VLOOKUP(A63,[1]Plan1!$AY$80:$BA$314,3),E62)</f>
        <v>4894.92</v>
      </c>
      <c r="F63" s="72">
        <f t="shared" si="17"/>
        <v>43056</v>
      </c>
      <c r="G63" s="9">
        <f t="shared" si="1"/>
        <v>2.8005121638925434E-3</v>
      </c>
      <c r="H63" s="72">
        <f t="shared" si="18"/>
        <v>43084</v>
      </c>
      <c r="I63" s="72">
        <f t="shared" si="2"/>
        <v>43084</v>
      </c>
      <c r="J63" s="1">
        <f t="shared" si="19"/>
        <v>21</v>
      </c>
      <c r="K63" s="1">
        <f t="shared" si="30"/>
        <v>15</v>
      </c>
      <c r="L63" s="5">
        <f t="shared" si="4"/>
        <v>1.00199956</v>
      </c>
      <c r="M63" s="12">
        <f t="shared" si="29"/>
        <v>1.0029988599999999</v>
      </c>
      <c r="N63" s="12">
        <f t="shared" si="26"/>
        <v>1.0029988599999999</v>
      </c>
      <c r="O63" s="5">
        <f t="shared" si="28"/>
        <v>1.00500441</v>
      </c>
      <c r="P63" s="5">
        <f t="shared" si="6"/>
        <v>1005.00441</v>
      </c>
      <c r="Q63" s="10">
        <f t="shared" si="7"/>
        <v>0</v>
      </c>
      <c r="R63" s="39">
        <f t="shared" si="8"/>
        <v>0</v>
      </c>
      <c r="S63" s="5">
        <f t="shared" si="9"/>
        <v>0</v>
      </c>
      <c r="T63" s="6">
        <f t="shared" si="21"/>
        <v>4.641E-2</v>
      </c>
      <c r="U63" s="10">
        <f t="shared" si="27"/>
        <v>30</v>
      </c>
      <c r="V63" s="10">
        <v>252</v>
      </c>
      <c r="W63" s="12">
        <f t="shared" si="10"/>
        <v>1.0054152359999999</v>
      </c>
      <c r="X63" s="5">
        <f t="shared" si="11"/>
        <v>5.4423360599999997</v>
      </c>
      <c r="Y63" s="11">
        <f t="shared" si="12"/>
        <v>0</v>
      </c>
      <c r="Z63" s="2" t="s">
        <v>68</v>
      </c>
      <c r="AA63" s="72">
        <f t="shared" si="23"/>
        <v>43388</v>
      </c>
      <c r="AB63" s="2"/>
      <c r="AC63" s="16"/>
      <c r="AD63" s="17"/>
      <c r="AE63" s="28"/>
      <c r="AF63" s="19"/>
      <c r="AG63" s="31"/>
      <c r="AH63" s="31"/>
      <c r="AI63" s="29"/>
      <c r="AJ63" s="28"/>
      <c r="AK63" s="16"/>
      <c r="AL63" s="1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30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4"/>
      <c r="BX63" s="1"/>
      <c r="BY63" s="1"/>
      <c r="BZ63" s="1"/>
      <c r="CA63" s="1"/>
      <c r="CB63" s="1"/>
      <c r="CC63" s="1"/>
      <c r="CD63" s="1"/>
      <c r="CE63" s="1"/>
      <c r="CF63" s="1"/>
      <c r="CG63" s="2"/>
      <c r="CH63" s="19"/>
      <c r="CI63" s="19"/>
      <c r="CJ63" s="34"/>
      <c r="CK63" s="19"/>
      <c r="CL63" s="21"/>
      <c r="CM63" s="19"/>
    </row>
    <row r="64" spans="1:91" x14ac:dyDescent="0.2">
      <c r="A64" s="105">
        <f t="shared" si="13"/>
        <v>43077</v>
      </c>
      <c r="B64" s="5">
        <f t="shared" si="0"/>
        <v>1010.7632629699999</v>
      </c>
      <c r="C64" s="5">
        <f t="shared" si="14"/>
        <v>1000</v>
      </c>
      <c r="D64" s="64">
        <f t="shared" si="15"/>
        <v>4881.25</v>
      </c>
      <c r="E64" s="11">
        <f>IF(K64=1,VLOOKUP(A64,[1]Plan1!$AY$80:$BA$314,3),E63)</f>
        <v>4894.92</v>
      </c>
      <c r="F64" s="72">
        <f t="shared" si="17"/>
        <v>43056</v>
      </c>
      <c r="G64" s="9">
        <f t="shared" si="1"/>
        <v>2.8005121638925434E-3</v>
      </c>
      <c r="H64" s="72">
        <f t="shared" si="18"/>
        <v>43084</v>
      </c>
      <c r="I64" s="72">
        <f t="shared" si="2"/>
        <v>43084</v>
      </c>
      <c r="J64" s="1">
        <f t="shared" si="19"/>
        <v>21</v>
      </c>
      <c r="K64" s="1">
        <f t="shared" si="30"/>
        <v>16</v>
      </c>
      <c r="L64" s="5">
        <f t="shared" si="4"/>
        <v>1.0021330100000001</v>
      </c>
      <c r="M64" s="12">
        <f t="shared" si="29"/>
        <v>1.0029988599999999</v>
      </c>
      <c r="N64" s="12">
        <f t="shared" si="26"/>
        <v>1.0029988599999999</v>
      </c>
      <c r="O64" s="5">
        <f t="shared" si="28"/>
        <v>1.0051382600000001</v>
      </c>
      <c r="P64" s="5">
        <f t="shared" si="6"/>
        <v>1005.1382599999999</v>
      </c>
      <c r="Q64" s="10">
        <f t="shared" si="7"/>
        <v>0</v>
      </c>
      <c r="R64" s="39">
        <f t="shared" si="8"/>
        <v>0</v>
      </c>
      <c r="S64" s="5">
        <f t="shared" si="9"/>
        <v>0</v>
      </c>
      <c r="T64" s="6">
        <f t="shared" si="21"/>
        <v>4.641E-2</v>
      </c>
      <c r="U64" s="10">
        <f t="shared" si="27"/>
        <v>31</v>
      </c>
      <c r="V64" s="10">
        <v>252</v>
      </c>
      <c r="W64" s="12">
        <f t="shared" si="10"/>
        <v>1.005596248</v>
      </c>
      <c r="X64" s="5">
        <f t="shared" si="11"/>
        <v>5.6250029699999997</v>
      </c>
      <c r="Y64" s="11">
        <f t="shared" si="12"/>
        <v>0</v>
      </c>
      <c r="Z64" s="2" t="s">
        <v>68</v>
      </c>
      <c r="AA64" s="72">
        <f t="shared" si="23"/>
        <v>43388</v>
      </c>
      <c r="AB64" s="2"/>
      <c r="AC64" s="16"/>
      <c r="AD64" s="17"/>
      <c r="AE64" s="28"/>
      <c r="AF64" s="19"/>
      <c r="AG64" s="31"/>
      <c r="AH64" s="31"/>
      <c r="AI64" s="29"/>
      <c r="AJ64" s="28"/>
      <c r="AK64" s="16"/>
      <c r="AL64" s="1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30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4"/>
      <c r="BX64" s="1"/>
      <c r="BY64" s="1"/>
      <c r="BZ64" s="1"/>
      <c r="CA64" s="1"/>
      <c r="CB64" s="1"/>
      <c r="CC64" s="1"/>
      <c r="CD64" s="1"/>
      <c r="CE64" s="1"/>
      <c r="CF64" s="1"/>
      <c r="CG64" s="2"/>
      <c r="CH64" s="19"/>
      <c r="CI64" s="19"/>
      <c r="CJ64" s="34"/>
      <c r="CK64" s="19"/>
      <c r="CL64" s="21"/>
      <c r="CM64" s="19"/>
    </row>
    <row r="65" spans="1:91" x14ac:dyDescent="0.2">
      <c r="A65" s="105">
        <f t="shared" si="13"/>
        <v>43078</v>
      </c>
      <c r="B65" s="5">
        <f t="shared" si="0"/>
        <v>1011.07987057</v>
      </c>
      <c r="C65" s="5">
        <f t="shared" si="14"/>
        <v>1000</v>
      </c>
      <c r="D65" s="64">
        <f t="shared" si="15"/>
        <v>4881.25</v>
      </c>
      <c r="E65" s="11">
        <f>IF(K65=1,VLOOKUP(A65,[1]Plan1!$AY$80:$BA$314,3),E64)</f>
        <v>4894.92</v>
      </c>
      <c r="F65" s="72">
        <f t="shared" si="17"/>
        <v>43056</v>
      </c>
      <c r="G65" s="9">
        <f t="shared" si="1"/>
        <v>2.8005121638925434E-3</v>
      </c>
      <c r="H65" s="72">
        <f t="shared" si="18"/>
        <v>43084</v>
      </c>
      <c r="I65" s="72">
        <f t="shared" si="2"/>
        <v>43084</v>
      </c>
      <c r="J65" s="1">
        <f t="shared" si="19"/>
        <v>21</v>
      </c>
      <c r="K65" s="1">
        <f t="shared" si="30"/>
        <v>17</v>
      </c>
      <c r="L65" s="5">
        <f t="shared" si="4"/>
        <v>1.0022664699999999</v>
      </c>
      <c r="M65" s="12">
        <f t="shared" si="29"/>
        <v>1.0029988599999999</v>
      </c>
      <c r="N65" s="12">
        <f t="shared" si="26"/>
        <v>1.0029988599999999</v>
      </c>
      <c r="O65" s="5">
        <f t="shared" si="28"/>
        <v>1.0052721200000001</v>
      </c>
      <c r="P65" s="5">
        <f t="shared" si="6"/>
        <v>1005.27212</v>
      </c>
      <c r="Q65" s="10">
        <f t="shared" si="7"/>
        <v>0</v>
      </c>
      <c r="R65" s="39">
        <f t="shared" si="8"/>
        <v>0</v>
      </c>
      <c r="S65" s="5">
        <f t="shared" si="9"/>
        <v>0</v>
      </c>
      <c r="T65" s="6">
        <f t="shared" si="21"/>
        <v>4.641E-2</v>
      </c>
      <c r="U65" s="10">
        <f t="shared" si="27"/>
        <v>32</v>
      </c>
      <c r="V65" s="10">
        <v>252</v>
      </c>
      <c r="W65" s="12">
        <f t="shared" si="10"/>
        <v>1.0057772920000001</v>
      </c>
      <c r="X65" s="5">
        <f t="shared" si="11"/>
        <v>5.8077505699999996</v>
      </c>
      <c r="Y65" s="11">
        <f t="shared" si="12"/>
        <v>0</v>
      </c>
      <c r="Z65" s="2" t="s">
        <v>68</v>
      </c>
      <c r="AA65" s="72">
        <f t="shared" si="23"/>
        <v>43388</v>
      </c>
      <c r="AB65" s="2"/>
      <c r="AC65" s="16"/>
      <c r="AD65" s="17"/>
      <c r="AE65" s="28"/>
      <c r="AF65" s="19"/>
      <c r="AG65" s="31"/>
      <c r="AH65" s="31"/>
      <c r="AI65" s="29"/>
      <c r="AJ65" s="28"/>
      <c r="AK65" s="16"/>
      <c r="AL65" s="1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30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4"/>
      <c r="BX65" s="1"/>
      <c r="BY65" s="1"/>
      <c r="BZ65" s="1"/>
      <c r="CA65" s="1"/>
      <c r="CB65" s="1"/>
      <c r="CC65" s="1"/>
      <c r="CD65" s="1"/>
      <c r="CE65" s="1"/>
      <c r="CF65" s="1"/>
      <c r="CG65" s="2"/>
      <c r="CH65" s="19"/>
      <c r="CI65" s="19"/>
      <c r="CJ65" s="34"/>
      <c r="CK65" s="19"/>
      <c r="CL65" s="21"/>
      <c r="CM65" s="38"/>
    </row>
    <row r="66" spans="1:91" x14ac:dyDescent="0.2">
      <c r="A66" s="105">
        <f t="shared" si="13"/>
        <v>43079</v>
      </c>
      <c r="B66" s="5">
        <f t="shared" si="0"/>
        <v>1011.07987057</v>
      </c>
      <c r="C66" s="5">
        <f t="shared" si="14"/>
        <v>1000</v>
      </c>
      <c r="D66" s="64">
        <f t="shared" si="15"/>
        <v>4881.25</v>
      </c>
      <c r="E66" s="11">
        <f>IF(K66=1,VLOOKUP(A66,[1]Plan1!$AY$80:$BA$314,3),E65)</f>
        <v>4894.92</v>
      </c>
      <c r="F66" s="72">
        <f t="shared" si="17"/>
        <v>43056</v>
      </c>
      <c r="G66" s="9">
        <f t="shared" si="1"/>
        <v>2.8005121638925434E-3</v>
      </c>
      <c r="H66" s="72">
        <f t="shared" si="18"/>
        <v>43084</v>
      </c>
      <c r="I66" s="72">
        <f t="shared" si="2"/>
        <v>43084</v>
      </c>
      <c r="J66" s="1">
        <f t="shared" si="19"/>
        <v>21</v>
      </c>
      <c r="K66" s="1">
        <f t="shared" si="30"/>
        <v>17</v>
      </c>
      <c r="L66" s="5">
        <f t="shared" si="4"/>
        <v>1.0022664699999999</v>
      </c>
      <c r="M66" s="12">
        <f t="shared" si="29"/>
        <v>1.0029988599999999</v>
      </c>
      <c r="N66" s="12">
        <f t="shared" si="26"/>
        <v>1.0029988599999999</v>
      </c>
      <c r="O66" s="5">
        <f t="shared" si="28"/>
        <v>1.0052721200000001</v>
      </c>
      <c r="P66" s="5">
        <f t="shared" si="6"/>
        <v>1005.27212</v>
      </c>
      <c r="Q66" s="10">
        <f t="shared" si="7"/>
        <v>0</v>
      </c>
      <c r="R66" s="39">
        <f t="shared" si="8"/>
        <v>0</v>
      </c>
      <c r="S66" s="5">
        <f t="shared" si="9"/>
        <v>0</v>
      </c>
      <c r="T66" s="6">
        <f t="shared" si="21"/>
        <v>4.641E-2</v>
      </c>
      <c r="U66" s="10">
        <f t="shared" si="27"/>
        <v>32</v>
      </c>
      <c r="V66" s="10">
        <v>252</v>
      </c>
      <c r="W66" s="12">
        <f t="shared" si="10"/>
        <v>1.0057772920000001</v>
      </c>
      <c r="X66" s="5">
        <f t="shared" si="11"/>
        <v>5.8077505699999996</v>
      </c>
      <c r="Y66" s="11">
        <f t="shared" si="12"/>
        <v>0</v>
      </c>
      <c r="Z66" s="2" t="s">
        <v>68</v>
      </c>
      <c r="AA66" s="72">
        <f t="shared" si="23"/>
        <v>43388</v>
      </c>
      <c r="AB66" s="2"/>
      <c r="AC66" s="16"/>
      <c r="AD66" s="17"/>
      <c r="AE66" s="28"/>
      <c r="AF66" s="19"/>
      <c r="AG66" s="31"/>
      <c r="AH66" s="31"/>
      <c r="AI66" s="29"/>
      <c r="AJ66" s="28"/>
      <c r="AK66" s="16"/>
      <c r="AL66" s="1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30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4"/>
      <c r="BX66" s="1"/>
      <c r="BY66" s="1"/>
      <c r="BZ66" s="1"/>
      <c r="CA66" s="1"/>
      <c r="CB66" s="1"/>
      <c r="CC66" s="1"/>
      <c r="CD66" s="1"/>
      <c r="CE66" s="1"/>
      <c r="CF66" s="1"/>
      <c r="CG66" s="2"/>
      <c r="CH66" s="19"/>
      <c r="CI66" s="19"/>
      <c r="CJ66" s="34"/>
      <c r="CK66" s="19"/>
      <c r="CL66" s="21"/>
      <c r="CM66" s="19"/>
    </row>
    <row r="67" spans="1:91" x14ac:dyDescent="0.2">
      <c r="A67" s="105">
        <f t="shared" si="13"/>
        <v>43080</v>
      </c>
      <c r="B67" s="5">
        <f t="shared" si="0"/>
        <v>1011.07987057</v>
      </c>
      <c r="C67" s="5">
        <f t="shared" si="14"/>
        <v>1000</v>
      </c>
      <c r="D67" s="64">
        <f t="shared" si="15"/>
        <v>4881.25</v>
      </c>
      <c r="E67" s="11">
        <f>IF(K67=1,VLOOKUP(A67,[1]Plan1!$AY$80:$BA$314,3),E66)</f>
        <v>4894.92</v>
      </c>
      <c r="F67" s="72">
        <f t="shared" si="17"/>
        <v>43056</v>
      </c>
      <c r="G67" s="9">
        <f t="shared" si="1"/>
        <v>2.8005121638925434E-3</v>
      </c>
      <c r="H67" s="72">
        <f t="shared" si="18"/>
        <v>43084</v>
      </c>
      <c r="I67" s="72">
        <f t="shared" si="2"/>
        <v>43084</v>
      </c>
      <c r="J67" s="1">
        <f t="shared" si="19"/>
        <v>21</v>
      </c>
      <c r="K67" s="1">
        <f t="shared" si="30"/>
        <v>17</v>
      </c>
      <c r="L67" s="5">
        <f t="shared" si="4"/>
        <v>1.0022664699999999</v>
      </c>
      <c r="M67" s="12">
        <f t="shared" si="29"/>
        <v>1.0029988599999999</v>
      </c>
      <c r="N67" s="12">
        <f t="shared" si="26"/>
        <v>1.0029988599999999</v>
      </c>
      <c r="O67" s="5">
        <f t="shared" si="28"/>
        <v>1.0052721200000001</v>
      </c>
      <c r="P67" s="5">
        <f t="shared" si="6"/>
        <v>1005.27212</v>
      </c>
      <c r="Q67" s="10">
        <f t="shared" si="7"/>
        <v>0</v>
      </c>
      <c r="R67" s="39">
        <f t="shared" si="8"/>
        <v>0</v>
      </c>
      <c r="S67" s="5">
        <f t="shared" si="9"/>
        <v>0</v>
      </c>
      <c r="T67" s="6">
        <f t="shared" si="21"/>
        <v>4.641E-2</v>
      </c>
      <c r="U67" s="10">
        <f t="shared" si="27"/>
        <v>32</v>
      </c>
      <c r="V67" s="10">
        <v>252</v>
      </c>
      <c r="W67" s="12">
        <f t="shared" si="10"/>
        <v>1.0057772920000001</v>
      </c>
      <c r="X67" s="5">
        <f t="shared" si="11"/>
        <v>5.8077505699999996</v>
      </c>
      <c r="Y67" s="11">
        <f t="shared" si="12"/>
        <v>0</v>
      </c>
      <c r="Z67" s="2" t="s">
        <v>68</v>
      </c>
      <c r="AA67" s="72">
        <f t="shared" si="23"/>
        <v>43388</v>
      </c>
      <c r="AB67" s="2"/>
      <c r="AC67" s="16"/>
      <c r="AD67" s="17"/>
      <c r="AE67" s="28"/>
      <c r="AF67" s="19"/>
      <c r="AG67" s="31"/>
      <c r="AH67" s="31"/>
      <c r="AI67" s="29"/>
      <c r="AJ67" s="28"/>
      <c r="AK67" s="16"/>
      <c r="AL67" s="1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30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4"/>
      <c r="BX67" s="1"/>
      <c r="BY67" s="1"/>
      <c r="BZ67" s="1"/>
      <c r="CA67" s="1"/>
      <c r="CB67" s="1"/>
      <c r="CC67" s="1"/>
      <c r="CD67" s="1"/>
      <c r="CE67" s="1"/>
      <c r="CF67" s="1"/>
      <c r="CG67" s="2"/>
      <c r="CH67" s="19"/>
      <c r="CI67" s="19"/>
      <c r="CJ67" s="34"/>
      <c r="CK67" s="19"/>
      <c r="CL67" s="21"/>
      <c r="CM67" s="19"/>
    </row>
    <row r="68" spans="1:91" x14ac:dyDescent="0.2">
      <c r="A68" s="105">
        <f t="shared" si="13"/>
        <v>43081</v>
      </c>
      <c r="B68" s="5">
        <f t="shared" si="0"/>
        <v>1011.3965799399999</v>
      </c>
      <c r="C68" s="5">
        <f t="shared" si="14"/>
        <v>1000</v>
      </c>
      <c r="D68" s="64">
        <f t="shared" si="15"/>
        <v>4881.25</v>
      </c>
      <c r="E68" s="11">
        <f>IF(K68=1,VLOOKUP(A68,[1]Plan1!$AY$80:$BA$314,3),E67)</f>
        <v>4894.92</v>
      </c>
      <c r="F68" s="72">
        <f t="shared" si="17"/>
        <v>43056</v>
      </c>
      <c r="G68" s="9">
        <f t="shared" si="1"/>
        <v>2.8005121638925434E-3</v>
      </c>
      <c r="H68" s="72">
        <f t="shared" si="18"/>
        <v>43084</v>
      </c>
      <c r="I68" s="72">
        <f t="shared" si="2"/>
        <v>43084</v>
      </c>
      <c r="J68" s="1">
        <f t="shared" si="19"/>
        <v>21</v>
      </c>
      <c r="K68" s="1">
        <f t="shared" si="30"/>
        <v>18</v>
      </c>
      <c r="L68" s="5">
        <f t="shared" si="4"/>
        <v>1.00239995</v>
      </c>
      <c r="M68" s="12">
        <f t="shared" si="29"/>
        <v>1.0029988599999999</v>
      </c>
      <c r="N68" s="12">
        <f t="shared" si="26"/>
        <v>1.0029988599999999</v>
      </c>
      <c r="O68" s="5">
        <f t="shared" si="28"/>
        <v>1.005406</v>
      </c>
      <c r="P68" s="5">
        <f t="shared" si="6"/>
        <v>1005.4059999999999</v>
      </c>
      <c r="Q68" s="10">
        <f t="shared" si="7"/>
        <v>0</v>
      </c>
      <c r="R68" s="39">
        <f t="shared" si="8"/>
        <v>0</v>
      </c>
      <c r="S68" s="5">
        <f t="shared" si="9"/>
        <v>0</v>
      </c>
      <c r="T68" s="6">
        <f t="shared" si="21"/>
        <v>4.641E-2</v>
      </c>
      <c r="U68" s="10">
        <f t="shared" si="27"/>
        <v>33</v>
      </c>
      <c r="V68" s="10">
        <v>252</v>
      </c>
      <c r="W68" s="12">
        <f t="shared" si="10"/>
        <v>1.005958369</v>
      </c>
      <c r="X68" s="5">
        <f t="shared" si="11"/>
        <v>5.9905799399999999</v>
      </c>
      <c r="Y68" s="11">
        <f t="shared" si="12"/>
        <v>0</v>
      </c>
      <c r="Z68" s="2" t="s">
        <v>68</v>
      </c>
      <c r="AA68" s="72">
        <f t="shared" si="23"/>
        <v>43388</v>
      </c>
      <c r="AB68" s="2"/>
      <c r="AC68" s="16"/>
      <c r="AD68" s="17"/>
      <c r="AE68" s="28"/>
      <c r="AF68" s="19"/>
      <c r="AG68" s="31"/>
      <c r="AH68" s="31"/>
      <c r="AI68" s="29"/>
      <c r="AJ68" s="28"/>
      <c r="AK68" s="16"/>
      <c r="AL68" s="1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30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4"/>
      <c r="BX68" s="1"/>
      <c r="BY68" s="1"/>
      <c r="BZ68" s="1"/>
      <c r="CA68" s="1"/>
      <c r="CB68" s="1"/>
      <c r="CC68" s="1"/>
      <c r="CD68" s="1"/>
      <c r="CE68" s="1"/>
      <c r="CF68" s="1"/>
      <c r="CG68" s="2"/>
      <c r="CH68" s="19"/>
      <c r="CI68" s="19"/>
      <c r="CJ68" s="34"/>
      <c r="CK68" s="19"/>
      <c r="CL68" s="21"/>
      <c r="CM68" s="19"/>
    </row>
    <row r="69" spans="1:91" x14ac:dyDescent="0.2">
      <c r="A69" s="105">
        <f t="shared" si="13"/>
        <v>43082</v>
      </c>
      <c r="B69" s="5">
        <f t="shared" si="0"/>
        <v>1011.71339109</v>
      </c>
      <c r="C69" s="5">
        <f t="shared" si="14"/>
        <v>1000</v>
      </c>
      <c r="D69" s="64">
        <f t="shared" si="15"/>
        <v>4881.25</v>
      </c>
      <c r="E69" s="11">
        <f>IF(K69=1,VLOOKUP(A69,[1]Plan1!$AY$80:$BA$314,3),E68)</f>
        <v>4894.92</v>
      </c>
      <c r="F69" s="72">
        <f t="shared" si="17"/>
        <v>43056</v>
      </c>
      <c r="G69" s="9">
        <f t="shared" si="1"/>
        <v>2.8005121638925434E-3</v>
      </c>
      <c r="H69" s="72">
        <f t="shared" si="18"/>
        <v>43084</v>
      </c>
      <c r="I69" s="72">
        <f t="shared" si="2"/>
        <v>43084</v>
      </c>
      <c r="J69" s="1">
        <f t="shared" si="19"/>
        <v>21</v>
      </c>
      <c r="K69" s="1">
        <f t="shared" si="30"/>
        <v>19</v>
      </c>
      <c r="L69" s="5">
        <f t="shared" si="4"/>
        <v>1.00253345</v>
      </c>
      <c r="M69" s="12">
        <f t="shared" si="29"/>
        <v>1.0029988599999999</v>
      </c>
      <c r="N69" s="12">
        <f t="shared" si="26"/>
        <v>1.0029988599999999</v>
      </c>
      <c r="O69" s="5">
        <f t="shared" si="28"/>
        <v>1.0055399</v>
      </c>
      <c r="P69" s="5">
        <f t="shared" si="6"/>
        <v>1005.5399</v>
      </c>
      <c r="Q69" s="10">
        <f t="shared" si="7"/>
        <v>0</v>
      </c>
      <c r="R69" s="39">
        <f t="shared" si="8"/>
        <v>0</v>
      </c>
      <c r="S69" s="5">
        <f t="shared" si="9"/>
        <v>0</v>
      </c>
      <c r="T69" s="6">
        <f t="shared" si="21"/>
        <v>4.641E-2</v>
      </c>
      <c r="U69" s="10">
        <f t="shared" si="27"/>
        <v>34</v>
      </c>
      <c r="V69" s="10">
        <v>252</v>
      </c>
      <c r="W69" s="12">
        <f t="shared" si="10"/>
        <v>1.006139479</v>
      </c>
      <c r="X69" s="5">
        <f t="shared" si="11"/>
        <v>6.1734910899999997</v>
      </c>
      <c r="Y69" s="11">
        <f t="shared" si="12"/>
        <v>0</v>
      </c>
      <c r="Z69" s="2" t="s">
        <v>68</v>
      </c>
      <c r="AA69" s="72">
        <f t="shared" si="23"/>
        <v>43388</v>
      </c>
      <c r="AB69" s="2"/>
      <c r="AC69" s="16"/>
      <c r="AD69" s="17"/>
      <c r="AE69" s="28"/>
      <c r="AF69" s="19"/>
      <c r="AG69" s="31"/>
      <c r="AH69" s="31"/>
      <c r="AI69" s="29"/>
      <c r="AJ69" s="28"/>
      <c r="AK69" s="16"/>
      <c r="AL69" s="17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30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4"/>
      <c r="BX69" s="1"/>
      <c r="BY69" s="1"/>
      <c r="BZ69" s="1"/>
      <c r="CA69" s="1"/>
      <c r="CB69" s="1"/>
      <c r="CC69" s="1"/>
      <c r="CD69" s="1"/>
      <c r="CE69" s="1"/>
      <c r="CF69" s="1"/>
      <c r="CG69" s="2"/>
      <c r="CH69" s="19"/>
      <c r="CI69" s="19"/>
      <c r="CJ69" s="34"/>
      <c r="CK69" s="19"/>
      <c r="CL69" s="21"/>
      <c r="CM69" s="19"/>
    </row>
    <row r="70" spans="1:91" x14ac:dyDescent="0.2">
      <c r="A70" s="105">
        <f t="shared" si="13"/>
        <v>43083</v>
      </c>
      <c r="B70" s="5">
        <f t="shared" si="0"/>
        <v>1012.0303040699999</v>
      </c>
      <c r="C70" s="5">
        <f t="shared" si="14"/>
        <v>1000</v>
      </c>
      <c r="D70" s="64">
        <f t="shared" si="15"/>
        <v>4881.25</v>
      </c>
      <c r="E70" s="11">
        <f>IF(K70=1,VLOOKUP(A70,[1]Plan1!$AY$80:$BA$314,3),E69)</f>
        <v>4894.92</v>
      </c>
      <c r="F70" s="72">
        <f t="shared" si="17"/>
        <v>43056</v>
      </c>
      <c r="G70" s="9">
        <f t="shared" si="1"/>
        <v>2.8005121638925434E-3</v>
      </c>
      <c r="H70" s="72">
        <f t="shared" si="18"/>
        <v>43084</v>
      </c>
      <c r="I70" s="72">
        <f t="shared" si="2"/>
        <v>43084</v>
      </c>
      <c r="J70" s="1">
        <f t="shared" si="19"/>
        <v>21</v>
      </c>
      <c r="K70" s="1">
        <f t="shared" si="30"/>
        <v>20</v>
      </c>
      <c r="L70" s="5">
        <f t="shared" si="4"/>
        <v>1.0026669699999999</v>
      </c>
      <c r="M70" s="12">
        <f t="shared" si="29"/>
        <v>1.0029988599999999</v>
      </c>
      <c r="N70" s="12">
        <f t="shared" si="26"/>
        <v>1.0029988599999999</v>
      </c>
      <c r="O70" s="5">
        <f t="shared" si="28"/>
        <v>1.0056738199999999</v>
      </c>
      <c r="P70" s="5">
        <f t="shared" si="6"/>
        <v>1005.67382</v>
      </c>
      <c r="Q70" s="10">
        <f t="shared" si="7"/>
        <v>0</v>
      </c>
      <c r="R70" s="39">
        <f t="shared" si="8"/>
        <v>0</v>
      </c>
      <c r="S70" s="5">
        <f t="shared" si="9"/>
        <v>0</v>
      </c>
      <c r="T70" s="6">
        <f t="shared" si="21"/>
        <v>4.641E-2</v>
      </c>
      <c r="U70" s="10">
        <f t="shared" si="27"/>
        <v>35</v>
      </c>
      <c r="V70" s="10">
        <v>252</v>
      </c>
      <c r="W70" s="12">
        <f t="shared" si="10"/>
        <v>1.0063206220000001</v>
      </c>
      <c r="X70" s="5">
        <f t="shared" si="11"/>
        <v>6.3564840699999996</v>
      </c>
      <c r="Y70" s="11">
        <f t="shared" si="12"/>
        <v>0</v>
      </c>
      <c r="Z70" s="2" t="s">
        <v>68</v>
      </c>
      <c r="AA70" s="72">
        <f t="shared" si="23"/>
        <v>43388</v>
      </c>
      <c r="AB70" s="2"/>
      <c r="AC70" s="16"/>
      <c r="AD70" s="17"/>
      <c r="AE70" s="28"/>
      <c r="AF70" s="19"/>
      <c r="AG70" s="31"/>
      <c r="AH70" s="31"/>
      <c r="AI70" s="29"/>
      <c r="AJ70" s="28"/>
      <c r="AK70" s="16"/>
      <c r="AL70" s="17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30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4"/>
      <c r="BX70" s="1"/>
      <c r="BY70" s="1"/>
      <c r="BZ70" s="1"/>
      <c r="CA70" s="1"/>
      <c r="CB70" s="1"/>
      <c r="CC70" s="1"/>
      <c r="CD70" s="1"/>
      <c r="CE70" s="1"/>
      <c r="CF70" s="1"/>
      <c r="CG70" s="2"/>
      <c r="CH70" s="19"/>
      <c r="CI70" s="19"/>
      <c r="CJ70" s="34"/>
      <c r="CK70" s="19"/>
      <c r="CL70" s="21"/>
      <c r="CM70" s="19"/>
    </row>
    <row r="71" spans="1:91" x14ac:dyDescent="0.2">
      <c r="A71" s="105">
        <f t="shared" si="13"/>
        <v>43084</v>
      </c>
      <c r="B71" s="5">
        <f t="shared" si="0"/>
        <v>1012.34731787</v>
      </c>
      <c r="C71" s="5">
        <f t="shared" si="14"/>
        <v>1000</v>
      </c>
      <c r="D71" s="64">
        <f t="shared" si="15"/>
        <v>4881.25</v>
      </c>
      <c r="E71" s="11">
        <f>IF(K71=1,VLOOKUP(A71,[1]Plan1!$AY$80:$BA$314,3),E70)</f>
        <v>4894.92</v>
      </c>
      <c r="F71" s="72">
        <f t="shared" si="17"/>
        <v>43056</v>
      </c>
      <c r="G71" s="9">
        <f t="shared" si="1"/>
        <v>2.8005121638925434E-3</v>
      </c>
      <c r="H71" s="72">
        <f t="shared" si="18"/>
        <v>43115</v>
      </c>
      <c r="I71" s="72">
        <f t="shared" si="2"/>
        <v>43084</v>
      </c>
      <c r="J71" s="1">
        <f t="shared" si="19"/>
        <v>21</v>
      </c>
      <c r="K71" s="1">
        <f t="shared" si="30"/>
        <v>21</v>
      </c>
      <c r="L71" s="5">
        <f t="shared" si="4"/>
        <v>1.0028005099999999</v>
      </c>
      <c r="M71" s="12">
        <f t="shared" si="29"/>
        <v>1.0029988599999999</v>
      </c>
      <c r="N71" s="12">
        <f t="shared" si="26"/>
        <v>1.0029988599999999</v>
      </c>
      <c r="O71" s="5">
        <f t="shared" si="28"/>
        <v>1.0058077599999999</v>
      </c>
      <c r="P71" s="5">
        <f t="shared" si="6"/>
        <v>1005.80776</v>
      </c>
      <c r="Q71" s="10">
        <f t="shared" si="7"/>
        <v>0</v>
      </c>
      <c r="R71" s="39">
        <f t="shared" si="8"/>
        <v>0</v>
      </c>
      <c r="S71" s="5">
        <f t="shared" si="9"/>
        <v>0</v>
      </c>
      <c r="T71" s="6">
        <f t="shared" si="21"/>
        <v>4.641E-2</v>
      </c>
      <c r="U71" s="10">
        <f t="shared" si="27"/>
        <v>36</v>
      </c>
      <c r="V71" s="10">
        <v>252</v>
      </c>
      <c r="W71" s="12">
        <f t="shared" si="10"/>
        <v>1.0065017970000001</v>
      </c>
      <c r="X71" s="5">
        <f t="shared" si="11"/>
        <v>6.5395578700000003</v>
      </c>
      <c r="Y71" s="11">
        <f t="shared" si="12"/>
        <v>0</v>
      </c>
      <c r="Z71" s="2" t="s">
        <v>68</v>
      </c>
      <c r="AA71" s="72">
        <f t="shared" si="23"/>
        <v>43388</v>
      </c>
      <c r="AB71" s="2"/>
      <c r="AC71" s="16"/>
      <c r="AD71" s="17"/>
      <c r="AE71" s="28"/>
      <c r="AF71" s="19"/>
      <c r="AG71" s="31"/>
      <c r="AH71" s="31"/>
      <c r="AI71" s="29"/>
      <c r="AJ71" s="28"/>
      <c r="AK71" s="16"/>
      <c r="AL71" s="17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30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4"/>
      <c r="BX71" s="1"/>
      <c r="BY71" s="1"/>
      <c r="BZ71" s="1"/>
      <c r="CA71" s="1"/>
      <c r="CB71" s="1"/>
      <c r="CC71" s="1"/>
      <c r="CD71" s="1"/>
      <c r="CE71" s="1"/>
      <c r="CF71" s="1"/>
      <c r="CG71" s="2"/>
      <c r="CH71" s="19"/>
      <c r="CI71" s="19"/>
      <c r="CJ71" s="34"/>
      <c r="CK71" s="19"/>
      <c r="CL71" s="21"/>
      <c r="CM71" s="19"/>
    </row>
    <row r="72" spans="1:91" x14ac:dyDescent="0.2">
      <c r="A72" s="105">
        <f t="shared" si="13"/>
        <v>43085</v>
      </c>
      <c r="B72" s="5">
        <f t="shared" si="0"/>
        <v>1012.7636008799999</v>
      </c>
      <c r="C72" s="5">
        <f t="shared" si="14"/>
        <v>1000</v>
      </c>
      <c r="D72" s="64">
        <f t="shared" si="15"/>
        <v>4894.92</v>
      </c>
      <c r="E72" s="11">
        <f>IF(K72=1,VLOOKUP(A72,[1]Plan1!$AY$80:$BA$314,3),E71)</f>
        <v>4916.46</v>
      </c>
      <c r="F72" s="72">
        <f t="shared" si="17"/>
        <v>43085</v>
      </c>
      <c r="G72" s="9">
        <f t="shared" si="1"/>
        <v>4.4004804981490064E-3</v>
      </c>
      <c r="H72" s="72">
        <f t="shared" si="18"/>
        <v>43115</v>
      </c>
      <c r="I72" s="72">
        <f t="shared" si="2"/>
        <v>43115</v>
      </c>
      <c r="J72" s="1">
        <f t="shared" si="19"/>
        <v>19</v>
      </c>
      <c r="K72" s="1">
        <f t="shared" si="30"/>
        <v>1</v>
      </c>
      <c r="L72" s="5">
        <f t="shared" si="4"/>
        <v>1.00023112</v>
      </c>
      <c r="M72" s="12">
        <f t="shared" si="29"/>
        <v>1.0028005099999999</v>
      </c>
      <c r="N72" s="12">
        <f t="shared" si="26"/>
        <v>1.0058077683374185</v>
      </c>
      <c r="O72" s="5">
        <f t="shared" si="28"/>
        <v>1.00604023</v>
      </c>
      <c r="P72" s="5">
        <f t="shared" si="6"/>
        <v>1006.04023</v>
      </c>
      <c r="Q72" s="10">
        <f t="shared" si="7"/>
        <v>0</v>
      </c>
      <c r="R72" s="39">
        <f t="shared" si="8"/>
        <v>0</v>
      </c>
      <c r="S72" s="5">
        <f t="shared" si="9"/>
        <v>0</v>
      </c>
      <c r="T72" s="6">
        <f t="shared" si="21"/>
        <v>4.641E-2</v>
      </c>
      <c r="U72" s="10">
        <f t="shared" si="27"/>
        <v>37</v>
      </c>
      <c r="V72" s="10">
        <v>252</v>
      </c>
      <c r="W72" s="12">
        <f t="shared" si="10"/>
        <v>1.0066830040000001</v>
      </c>
      <c r="X72" s="5">
        <f t="shared" si="11"/>
        <v>6.72337088</v>
      </c>
      <c r="Y72" s="11">
        <f t="shared" si="12"/>
        <v>0</v>
      </c>
      <c r="Z72" s="2" t="s">
        <v>68</v>
      </c>
      <c r="AA72" s="72">
        <f t="shared" si="23"/>
        <v>43388</v>
      </c>
      <c r="AB72" s="2"/>
      <c r="AC72" s="16"/>
      <c r="AD72" s="17"/>
      <c r="AE72" s="28"/>
      <c r="AF72" s="19"/>
      <c r="AG72" s="31"/>
      <c r="AH72" s="31"/>
      <c r="AI72" s="29"/>
      <c r="AJ72" s="28"/>
      <c r="AK72" s="16"/>
      <c r="AL72" s="17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1"/>
      <c r="BG72" s="1"/>
      <c r="BH72" s="30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4"/>
      <c r="BX72" s="1"/>
      <c r="BY72" s="1"/>
      <c r="BZ72" s="1"/>
      <c r="CA72" s="1"/>
      <c r="CB72" s="1"/>
      <c r="CC72" s="1"/>
      <c r="CD72" s="1"/>
      <c r="CE72" s="1"/>
      <c r="CF72" s="1"/>
      <c r="CG72" s="37"/>
      <c r="CH72" s="19"/>
      <c r="CI72" s="19"/>
      <c r="CJ72" s="34"/>
      <c r="CK72" s="19"/>
      <c r="CL72" s="21"/>
      <c r="CM72" s="19"/>
    </row>
    <row r="73" spans="1:91" x14ac:dyDescent="0.2">
      <c r="A73" s="105">
        <f t="shared" si="13"/>
        <v>43086</v>
      </c>
      <c r="B73" s="5">
        <f t="shared" si="0"/>
        <v>1012.7636008799999</v>
      </c>
      <c r="C73" s="5">
        <f t="shared" si="14"/>
        <v>1000</v>
      </c>
      <c r="D73" s="64">
        <f t="shared" si="15"/>
        <v>4894.92</v>
      </c>
      <c r="E73" s="11">
        <f>IF(K73=1,VLOOKUP(A73,[1]Plan1!$AY$80:$BA$314,3),E72)</f>
        <v>4916.46</v>
      </c>
      <c r="F73" s="72">
        <f t="shared" si="17"/>
        <v>43085</v>
      </c>
      <c r="G73" s="9">
        <f t="shared" si="1"/>
        <v>4.4004804981490064E-3</v>
      </c>
      <c r="H73" s="72">
        <f t="shared" si="18"/>
        <v>43115</v>
      </c>
      <c r="I73" s="72">
        <f t="shared" si="2"/>
        <v>43115</v>
      </c>
      <c r="J73" s="1">
        <f t="shared" si="19"/>
        <v>19</v>
      </c>
      <c r="K73" s="1">
        <f t="shared" si="30"/>
        <v>1</v>
      </c>
      <c r="L73" s="5">
        <f t="shared" si="4"/>
        <v>1.00023112</v>
      </c>
      <c r="M73" s="12">
        <f t="shared" si="29"/>
        <v>1.0028005099999999</v>
      </c>
      <c r="N73" s="12">
        <f t="shared" si="26"/>
        <v>1.0058077683374185</v>
      </c>
      <c r="O73" s="5">
        <f t="shared" si="28"/>
        <v>1.00604023</v>
      </c>
      <c r="P73" s="5">
        <f t="shared" si="6"/>
        <v>1006.04023</v>
      </c>
      <c r="Q73" s="10">
        <f t="shared" si="7"/>
        <v>0</v>
      </c>
      <c r="R73" s="39">
        <f t="shared" si="8"/>
        <v>0</v>
      </c>
      <c r="S73" s="5">
        <f t="shared" si="9"/>
        <v>0</v>
      </c>
      <c r="T73" s="6">
        <f t="shared" si="21"/>
        <v>4.641E-2</v>
      </c>
      <c r="U73" s="10">
        <f t="shared" si="27"/>
        <v>37</v>
      </c>
      <c r="V73" s="10">
        <v>252</v>
      </c>
      <c r="W73" s="12">
        <f t="shared" si="10"/>
        <v>1.0066830040000001</v>
      </c>
      <c r="X73" s="5">
        <f t="shared" si="11"/>
        <v>6.72337088</v>
      </c>
      <c r="Y73" s="11">
        <f t="shared" si="12"/>
        <v>0</v>
      </c>
      <c r="Z73" s="2" t="s">
        <v>68</v>
      </c>
      <c r="AA73" s="72">
        <f t="shared" si="23"/>
        <v>43388</v>
      </c>
      <c r="AB73" s="2"/>
      <c r="AC73" s="16"/>
      <c r="AD73" s="17"/>
      <c r="AE73" s="28"/>
      <c r="AF73" s="19"/>
      <c r="AG73" s="31"/>
      <c r="AH73" s="31"/>
      <c r="AI73" s="29"/>
      <c r="AJ73" s="28"/>
      <c r="AK73" s="16"/>
      <c r="AL73" s="17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30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4"/>
      <c r="BX73" s="1"/>
      <c r="BY73" s="1"/>
      <c r="BZ73" s="1"/>
      <c r="CA73" s="1"/>
      <c r="CB73" s="1"/>
      <c r="CC73" s="1"/>
      <c r="CD73" s="1"/>
      <c r="CE73" s="1"/>
      <c r="CF73" s="1"/>
      <c r="CG73" s="2"/>
      <c r="CH73" s="19"/>
      <c r="CI73" s="19"/>
      <c r="CJ73" s="34"/>
      <c r="CK73" s="19"/>
      <c r="CL73" s="21"/>
      <c r="CM73" s="19"/>
    </row>
    <row r="74" spans="1:91" x14ac:dyDescent="0.2">
      <c r="A74" s="105">
        <f t="shared" si="13"/>
        <v>43087</v>
      </c>
      <c r="B74" s="5">
        <f t="shared" ref="B74:B137" si="31">(P74+X74)</f>
        <v>1012.7636008799999</v>
      </c>
      <c r="C74" s="5">
        <f t="shared" si="14"/>
        <v>1000</v>
      </c>
      <c r="D74" s="64">
        <f t="shared" si="15"/>
        <v>4894.92</v>
      </c>
      <c r="E74" s="11">
        <f>IF(K74=1,VLOOKUP(A74,[1]Plan1!$AY$80:$BA$314,3),E73)</f>
        <v>4916.46</v>
      </c>
      <c r="F74" s="72">
        <f t="shared" si="17"/>
        <v>43085</v>
      </c>
      <c r="G74" s="9">
        <f t="shared" ref="G74:G137" si="32">(E74/D74)-1</f>
        <v>4.4004804981490064E-3</v>
      </c>
      <c r="H74" s="72">
        <f t="shared" si="18"/>
        <v>43115</v>
      </c>
      <c r="I74" s="72">
        <f t="shared" ref="I74:I137" si="33">IF(A74&gt;I73,H74,I73)</f>
        <v>43115</v>
      </c>
      <c r="J74" s="1">
        <f t="shared" si="19"/>
        <v>19</v>
      </c>
      <c r="K74" s="1">
        <f t="shared" si="30"/>
        <v>1</v>
      </c>
      <c r="L74" s="5">
        <f t="shared" ref="L74:L137" si="34">TRUNC((E74/D74)^TRUNC((K74/J74),9),8)</f>
        <v>1.00023112</v>
      </c>
      <c r="M74" s="12">
        <f t="shared" si="29"/>
        <v>1.0028005099999999</v>
      </c>
      <c r="N74" s="12">
        <f t="shared" si="26"/>
        <v>1.0058077683374185</v>
      </c>
      <c r="O74" s="5">
        <f t="shared" si="28"/>
        <v>1.00604023</v>
      </c>
      <c r="P74" s="5">
        <f t="shared" ref="P74:P137" si="35">TRUNC(C74*O74,8)</f>
        <v>1006.04023</v>
      </c>
      <c r="Q74" s="10">
        <f t="shared" ref="Q74:Q137" si="36">IF(VLOOKUP(A74,AD$10:AK$114,8)=VLOOKUP(A73,AD$10:AK$114,8),0,VLOOKUP(A74,AD$10:AK$114,8))</f>
        <v>0</v>
      </c>
      <c r="R74" s="39">
        <f t="shared" ref="R74:R137" si="37">IF(Q74&gt;0,VLOOKUP($A74,$AD$10:$AI$114,6),0)</f>
        <v>0</v>
      </c>
      <c r="S74" s="5">
        <f t="shared" ref="S74:S137" si="38">IF(R74&gt;0,TRUNC(R74*P74,8),0)</f>
        <v>0</v>
      </c>
      <c r="T74" s="6">
        <f t="shared" si="21"/>
        <v>4.641E-2</v>
      </c>
      <c r="U74" s="10">
        <f t="shared" si="27"/>
        <v>37</v>
      </c>
      <c r="V74" s="10">
        <v>252</v>
      </c>
      <c r="W74" s="12">
        <f t="shared" ref="W74:W137" si="39">ROUND((1+T74)^TRUNC((U74/V74),9),9)</f>
        <v>1.0066830040000001</v>
      </c>
      <c r="X74" s="5">
        <f t="shared" ref="X74:X137" si="40">TRUNC((P74*(W74-1)),8)</f>
        <v>6.72337088</v>
      </c>
      <c r="Y74" s="11">
        <f t="shared" ref="Y74:Y137" si="41">IF(Q74&gt;0,S74+X74,0)</f>
        <v>0</v>
      </c>
      <c r="Z74" s="2" t="s">
        <v>68</v>
      </c>
      <c r="AA74" s="72">
        <f t="shared" si="23"/>
        <v>43388</v>
      </c>
      <c r="AB74" s="2"/>
      <c r="AC74" s="16"/>
      <c r="AD74" s="17"/>
      <c r="AE74" s="28"/>
      <c r="AF74" s="19"/>
      <c r="AG74" s="31"/>
      <c r="AH74" s="31"/>
      <c r="AI74" s="29"/>
      <c r="AJ74" s="28"/>
      <c r="AK74" s="16"/>
      <c r="AL74" s="17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30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4"/>
      <c r="BX74" s="1"/>
      <c r="BY74" s="1"/>
      <c r="BZ74" s="1"/>
      <c r="CA74" s="1"/>
      <c r="CB74" s="1"/>
      <c r="CC74" s="1"/>
      <c r="CD74" s="1"/>
      <c r="CE74" s="1"/>
      <c r="CF74" s="1"/>
      <c r="CG74" s="2"/>
      <c r="CH74" s="38"/>
      <c r="CI74" s="19"/>
      <c r="CJ74" s="34"/>
      <c r="CK74" s="38"/>
      <c r="CL74" s="42"/>
      <c r="CM74" s="38"/>
    </row>
    <row r="75" spans="1:91" x14ac:dyDescent="0.2">
      <c r="A75" s="105">
        <f t="shared" ref="A75:A138" si="42">(A74+1)</f>
        <v>43088</v>
      </c>
      <c r="B75" s="5">
        <f t="shared" si="31"/>
        <v>1013.18004262</v>
      </c>
      <c r="C75" s="5">
        <f t="shared" ref="C75:C138" si="43">TRUNC(IF(Q74&gt;0,VLOOKUP(A74,$AD$12:$AE$114,2),C74),8)</f>
        <v>1000</v>
      </c>
      <c r="D75" s="64">
        <f t="shared" ref="D75:D138" si="44">IF(E75=E74,D74,E74)</f>
        <v>4894.92</v>
      </c>
      <c r="E75" s="11">
        <f>IF(K75=1,VLOOKUP(A75,[1]Plan1!$AY$80:$BA$314,3),E74)</f>
        <v>4916.46</v>
      </c>
      <c r="F75" s="72">
        <f t="shared" ref="F75:F138" si="45">IF(D75=D74,F74,A75)</f>
        <v>43085</v>
      </c>
      <c r="G75" s="9">
        <f t="shared" si="32"/>
        <v>4.4004804981490064E-3</v>
      </c>
      <c r="H75" s="72">
        <f t="shared" ref="H75:H138" si="46">IF(DAY(A75)=15,VLOOKUP(A75,AH$118:AM$450,4),H74)</f>
        <v>43115</v>
      </c>
      <c r="I75" s="72">
        <f t="shared" si="33"/>
        <v>43115</v>
      </c>
      <c r="J75" s="1">
        <f t="shared" ref="J75:J138" si="47">IF(I75=I74,J74,NETWORKDAYS(I74,I75,$AD$118:$AD$502)-1)</f>
        <v>19</v>
      </c>
      <c r="K75" s="1">
        <f t="shared" si="30"/>
        <v>2</v>
      </c>
      <c r="L75" s="5">
        <f t="shared" si="34"/>
        <v>1.00046229</v>
      </c>
      <c r="M75" s="12">
        <f t="shared" si="29"/>
        <v>1.0028005099999999</v>
      </c>
      <c r="N75" s="12">
        <f t="shared" si="26"/>
        <v>1.0058077683374185</v>
      </c>
      <c r="O75" s="5">
        <f t="shared" si="28"/>
        <v>1.00627274</v>
      </c>
      <c r="P75" s="5">
        <f t="shared" si="35"/>
        <v>1006.27274</v>
      </c>
      <c r="Q75" s="10">
        <f t="shared" si="36"/>
        <v>0</v>
      </c>
      <c r="R75" s="39">
        <f t="shared" si="37"/>
        <v>0</v>
      </c>
      <c r="S75" s="5">
        <f t="shared" si="38"/>
        <v>0</v>
      </c>
      <c r="T75" s="6">
        <f t="shared" ref="T75:T138" si="48">(T74)</f>
        <v>4.641E-2</v>
      </c>
      <c r="U75" s="10">
        <f t="shared" si="27"/>
        <v>38</v>
      </c>
      <c r="V75" s="10">
        <v>252</v>
      </c>
      <c r="W75" s="12">
        <f t="shared" si="39"/>
        <v>1.006864245</v>
      </c>
      <c r="X75" s="5">
        <f t="shared" si="40"/>
        <v>6.9073026200000003</v>
      </c>
      <c r="Y75" s="11">
        <f t="shared" si="41"/>
        <v>0</v>
      </c>
      <c r="Z75" s="2" t="s">
        <v>68</v>
      </c>
      <c r="AA75" s="72">
        <f t="shared" ref="AA75:AA138" si="49">IF(Q74&gt;0,VLOOKUP(A74,$AD$10:$AL$114,9),AA74)</f>
        <v>43388</v>
      </c>
      <c r="AB75" s="2"/>
      <c r="AC75" s="16"/>
      <c r="AD75" s="17"/>
      <c r="AE75" s="28"/>
      <c r="AF75" s="19"/>
      <c r="AG75" s="31"/>
      <c r="AH75" s="31"/>
      <c r="AI75" s="29"/>
      <c r="AJ75" s="28"/>
      <c r="AK75" s="16"/>
      <c r="AL75" s="17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30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4"/>
      <c r="BX75" s="1"/>
      <c r="BY75" s="1"/>
      <c r="BZ75" s="1"/>
      <c r="CA75" s="1"/>
      <c r="CB75" s="1"/>
      <c r="CC75" s="1"/>
      <c r="CD75" s="1"/>
      <c r="CE75" s="1"/>
      <c r="CF75" s="1"/>
      <c r="CG75" s="2"/>
      <c r="CH75" s="19"/>
      <c r="CI75" s="19"/>
      <c r="CJ75" s="34"/>
      <c r="CK75" s="19"/>
      <c r="CL75" s="21"/>
      <c r="CM75" s="19"/>
    </row>
    <row r="76" spans="1:91" x14ac:dyDescent="0.2">
      <c r="A76" s="105">
        <f t="shared" si="42"/>
        <v>43089</v>
      </c>
      <c r="B76" s="5">
        <f t="shared" si="31"/>
        <v>1013.59666027</v>
      </c>
      <c r="C76" s="5">
        <f t="shared" si="43"/>
        <v>1000</v>
      </c>
      <c r="D76" s="64">
        <f t="shared" si="44"/>
        <v>4894.92</v>
      </c>
      <c r="E76" s="11">
        <f>IF(K76=1,VLOOKUP(A76,[1]Plan1!$AY$80:$BA$314,3),E75)</f>
        <v>4916.46</v>
      </c>
      <c r="F76" s="72">
        <f t="shared" si="45"/>
        <v>43085</v>
      </c>
      <c r="G76" s="9">
        <f t="shared" si="32"/>
        <v>4.4004804981490064E-3</v>
      </c>
      <c r="H76" s="72">
        <f t="shared" si="46"/>
        <v>43115</v>
      </c>
      <c r="I76" s="72">
        <f t="shared" si="33"/>
        <v>43115</v>
      </c>
      <c r="J76" s="1">
        <f t="shared" si="47"/>
        <v>19</v>
      </c>
      <c r="K76" s="1">
        <f t="shared" si="30"/>
        <v>3</v>
      </c>
      <c r="L76" s="5">
        <f t="shared" si="34"/>
        <v>1.00069352</v>
      </c>
      <c r="M76" s="12">
        <f t="shared" si="29"/>
        <v>1.0028005099999999</v>
      </c>
      <c r="N76" s="12">
        <f t="shared" si="26"/>
        <v>1.0058077683374185</v>
      </c>
      <c r="O76" s="5">
        <f t="shared" si="28"/>
        <v>1.0065053100000001</v>
      </c>
      <c r="P76" s="5">
        <f t="shared" si="35"/>
        <v>1006.50531</v>
      </c>
      <c r="Q76" s="10">
        <f t="shared" si="36"/>
        <v>0</v>
      </c>
      <c r="R76" s="39">
        <f t="shared" si="37"/>
        <v>0</v>
      </c>
      <c r="S76" s="5">
        <f t="shared" si="38"/>
        <v>0</v>
      </c>
      <c r="T76" s="6">
        <f t="shared" si="48"/>
        <v>4.641E-2</v>
      </c>
      <c r="U76" s="10">
        <f t="shared" si="27"/>
        <v>39</v>
      </c>
      <c r="V76" s="10">
        <v>252</v>
      </c>
      <c r="W76" s="12">
        <f t="shared" si="39"/>
        <v>1.0070455169999999</v>
      </c>
      <c r="X76" s="5">
        <f t="shared" si="40"/>
        <v>7.0913502700000004</v>
      </c>
      <c r="Y76" s="11">
        <f t="shared" si="41"/>
        <v>0</v>
      </c>
      <c r="Z76" s="2" t="s">
        <v>68</v>
      </c>
      <c r="AA76" s="72">
        <f t="shared" si="49"/>
        <v>43388</v>
      </c>
      <c r="AB76" s="2"/>
      <c r="AC76" s="16"/>
      <c r="AD76" s="17"/>
      <c r="AE76" s="28"/>
      <c r="AF76" s="19"/>
      <c r="AG76" s="31"/>
      <c r="AH76" s="31"/>
      <c r="AI76" s="29"/>
      <c r="AJ76" s="28"/>
      <c r="AK76" s="16"/>
      <c r="AL76" s="17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30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4"/>
      <c r="BX76" s="1"/>
      <c r="BY76" s="1"/>
      <c r="BZ76" s="1"/>
      <c r="CA76" s="1"/>
      <c r="CB76" s="1"/>
      <c r="CC76" s="1"/>
      <c r="CD76" s="1"/>
      <c r="CE76" s="1"/>
      <c r="CF76" s="1"/>
      <c r="CG76" s="2"/>
      <c r="CH76" s="19"/>
      <c r="CI76" s="19"/>
      <c r="CJ76" s="34"/>
      <c r="CK76" s="19"/>
      <c r="CL76" s="21"/>
      <c r="CM76" s="19"/>
    </row>
    <row r="77" spans="1:91" x14ac:dyDescent="0.2">
      <c r="A77" s="105">
        <f t="shared" si="42"/>
        <v>43090</v>
      </c>
      <c r="B77" s="5">
        <f t="shared" si="31"/>
        <v>1014.0134568899999</v>
      </c>
      <c r="C77" s="5">
        <f t="shared" si="43"/>
        <v>1000</v>
      </c>
      <c r="D77" s="64">
        <f t="shared" si="44"/>
        <v>4894.92</v>
      </c>
      <c r="E77" s="11">
        <f>IF(K77=1,VLOOKUP(A77,[1]Plan1!$AY$80:$BA$314,3),E76)</f>
        <v>4916.46</v>
      </c>
      <c r="F77" s="72">
        <f t="shared" si="45"/>
        <v>43085</v>
      </c>
      <c r="G77" s="9">
        <f t="shared" si="32"/>
        <v>4.4004804981490064E-3</v>
      </c>
      <c r="H77" s="72">
        <f t="shared" si="46"/>
        <v>43115</v>
      </c>
      <c r="I77" s="72">
        <f t="shared" si="33"/>
        <v>43115</v>
      </c>
      <c r="J77" s="1">
        <f t="shared" si="47"/>
        <v>19</v>
      </c>
      <c r="K77" s="1">
        <f t="shared" si="30"/>
        <v>4</v>
      </c>
      <c r="L77" s="5">
        <f t="shared" si="34"/>
        <v>1.0009248100000001</v>
      </c>
      <c r="M77" s="12">
        <f t="shared" si="29"/>
        <v>1.0028005099999999</v>
      </c>
      <c r="N77" s="12">
        <f t="shared" si="26"/>
        <v>1.0058077683374185</v>
      </c>
      <c r="O77" s="5">
        <f t="shared" si="28"/>
        <v>1.0067379400000001</v>
      </c>
      <c r="P77" s="5">
        <f t="shared" si="35"/>
        <v>1006.73794</v>
      </c>
      <c r="Q77" s="10">
        <f t="shared" si="36"/>
        <v>0</v>
      </c>
      <c r="R77" s="39">
        <f t="shared" si="37"/>
        <v>0</v>
      </c>
      <c r="S77" s="5">
        <f t="shared" si="38"/>
        <v>0</v>
      </c>
      <c r="T77" s="6">
        <f t="shared" si="48"/>
        <v>4.641E-2</v>
      </c>
      <c r="U77" s="10">
        <f t="shared" si="27"/>
        <v>40</v>
      </c>
      <c r="V77" s="10">
        <v>252</v>
      </c>
      <c r="W77" s="12">
        <f t="shared" si="39"/>
        <v>1.0072268230000001</v>
      </c>
      <c r="X77" s="5">
        <f t="shared" si="40"/>
        <v>7.2755168899999996</v>
      </c>
      <c r="Y77" s="11">
        <f t="shared" si="41"/>
        <v>0</v>
      </c>
      <c r="Z77" s="2" t="s">
        <v>68</v>
      </c>
      <c r="AA77" s="72">
        <f t="shared" si="49"/>
        <v>43388</v>
      </c>
      <c r="AB77" s="2"/>
      <c r="AC77" s="16"/>
      <c r="AD77" s="17"/>
      <c r="AE77" s="28"/>
      <c r="AF77" s="19"/>
      <c r="AG77" s="31"/>
      <c r="AH77" s="31"/>
      <c r="AI77" s="29"/>
      <c r="AJ77" s="28"/>
      <c r="AK77" s="16"/>
      <c r="AL77" s="17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30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"/>
      <c r="BX77" s="1"/>
      <c r="BY77" s="1"/>
      <c r="BZ77" s="1"/>
      <c r="CA77" s="1"/>
      <c r="CB77" s="1"/>
      <c r="CC77" s="1"/>
      <c r="CD77" s="1"/>
      <c r="CE77" s="1"/>
      <c r="CF77" s="1"/>
      <c r="CG77" s="2"/>
      <c r="CH77" s="19"/>
      <c r="CI77" s="19"/>
      <c r="CJ77" s="34"/>
      <c r="CK77" s="19"/>
      <c r="CL77" s="21"/>
      <c r="CM77" s="38"/>
    </row>
    <row r="78" spans="1:91" x14ac:dyDescent="0.2">
      <c r="A78" s="105">
        <f t="shared" si="42"/>
        <v>43091</v>
      </c>
      <c r="B78" s="5">
        <f t="shared" si="31"/>
        <v>1014.4304204700001</v>
      </c>
      <c r="C78" s="5">
        <f t="shared" si="43"/>
        <v>1000</v>
      </c>
      <c r="D78" s="64">
        <f t="shared" si="44"/>
        <v>4894.92</v>
      </c>
      <c r="E78" s="11">
        <f>IF(K78=1,VLOOKUP(A78,[1]Plan1!$AY$80:$BA$314,3),E77)</f>
        <v>4916.46</v>
      </c>
      <c r="F78" s="72">
        <f t="shared" si="45"/>
        <v>43085</v>
      </c>
      <c r="G78" s="9">
        <f t="shared" si="32"/>
        <v>4.4004804981490064E-3</v>
      </c>
      <c r="H78" s="72">
        <f t="shared" si="46"/>
        <v>43115</v>
      </c>
      <c r="I78" s="72">
        <f t="shared" si="33"/>
        <v>43115</v>
      </c>
      <c r="J78" s="1">
        <f t="shared" si="47"/>
        <v>19</v>
      </c>
      <c r="K78" s="1">
        <f t="shared" si="30"/>
        <v>5</v>
      </c>
      <c r="L78" s="5">
        <f t="shared" si="34"/>
        <v>1.00115614</v>
      </c>
      <c r="M78" s="12">
        <f t="shared" si="29"/>
        <v>1.0028005099999999</v>
      </c>
      <c r="N78" s="12">
        <f t="shared" si="26"/>
        <v>1.0058077683374185</v>
      </c>
      <c r="O78" s="5">
        <f t="shared" si="28"/>
        <v>1.0069706199999999</v>
      </c>
      <c r="P78" s="5">
        <f t="shared" si="35"/>
        <v>1006.9706200000001</v>
      </c>
      <c r="Q78" s="10">
        <f t="shared" si="36"/>
        <v>0</v>
      </c>
      <c r="R78" s="39">
        <f t="shared" si="37"/>
        <v>0</v>
      </c>
      <c r="S78" s="5">
        <f t="shared" si="38"/>
        <v>0</v>
      </c>
      <c r="T78" s="6">
        <f t="shared" si="48"/>
        <v>4.641E-2</v>
      </c>
      <c r="U78" s="10">
        <f t="shared" si="27"/>
        <v>41</v>
      </c>
      <c r="V78" s="10">
        <v>252</v>
      </c>
      <c r="W78" s="12">
        <f t="shared" si="39"/>
        <v>1.0074081610000001</v>
      </c>
      <c r="X78" s="5">
        <f t="shared" si="40"/>
        <v>7.4598004700000002</v>
      </c>
      <c r="Y78" s="11">
        <f t="shared" si="41"/>
        <v>0</v>
      </c>
      <c r="Z78" s="2" t="s">
        <v>68</v>
      </c>
      <c r="AA78" s="72">
        <f t="shared" si="49"/>
        <v>43388</v>
      </c>
      <c r="AB78" s="2"/>
      <c r="AC78" s="16"/>
      <c r="AD78" s="17"/>
      <c r="AE78" s="28"/>
      <c r="AF78" s="19"/>
      <c r="AG78" s="31"/>
      <c r="AH78" s="31"/>
      <c r="AI78" s="29"/>
      <c r="AJ78" s="28"/>
      <c r="AK78" s="16"/>
      <c r="AL78" s="17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30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4"/>
      <c r="BX78" s="1"/>
      <c r="BY78" s="1"/>
      <c r="BZ78" s="1"/>
      <c r="CA78" s="1"/>
      <c r="CB78" s="1"/>
      <c r="CC78" s="1"/>
      <c r="CD78" s="1"/>
      <c r="CE78" s="1"/>
      <c r="CF78" s="1"/>
      <c r="CG78" s="2"/>
      <c r="CH78" s="19"/>
      <c r="CI78" s="19"/>
      <c r="CJ78" s="34"/>
      <c r="CK78" s="19"/>
      <c r="CL78" s="21"/>
      <c r="CM78" s="19"/>
    </row>
    <row r="79" spans="1:91" x14ac:dyDescent="0.2">
      <c r="A79" s="105">
        <f t="shared" si="42"/>
        <v>43092</v>
      </c>
      <c r="B79" s="5">
        <f t="shared" si="31"/>
        <v>1014.84755205</v>
      </c>
      <c r="C79" s="5">
        <f t="shared" si="43"/>
        <v>1000</v>
      </c>
      <c r="D79" s="64">
        <f t="shared" si="44"/>
        <v>4894.92</v>
      </c>
      <c r="E79" s="11">
        <f>IF(K79=1,VLOOKUP(A79,[1]Plan1!$AY$80:$BA$314,3),E78)</f>
        <v>4916.46</v>
      </c>
      <c r="F79" s="72">
        <f t="shared" si="45"/>
        <v>43085</v>
      </c>
      <c r="G79" s="9">
        <f t="shared" si="32"/>
        <v>4.4004804981490064E-3</v>
      </c>
      <c r="H79" s="72">
        <f t="shared" si="46"/>
        <v>43115</v>
      </c>
      <c r="I79" s="72">
        <f t="shared" si="33"/>
        <v>43115</v>
      </c>
      <c r="J79" s="1">
        <f t="shared" si="47"/>
        <v>19</v>
      </c>
      <c r="K79" s="1">
        <f t="shared" si="30"/>
        <v>6</v>
      </c>
      <c r="L79" s="5">
        <f t="shared" si="34"/>
        <v>1.0013875299999999</v>
      </c>
      <c r="M79" s="12">
        <f t="shared" si="29"/>
        <v>1.0028005099999999</v>
      </c>
      <c r="N79" s="12">
        <f t="shared" si="26"/>
        <v>1.0058077683374185</v>
      </c>
      <c r="O79" s="5">
        <f t="shared" si="28"/>
        <v>1.0072033499999999</v>
      </c>
      <c r="P79" s="5">
        <f t="shared" si="35"/>
        <v>1007.20335</v>
      </c>
      <c r="Q79" s="10">
        <f t="shared" si="36"/>
        <v>0</v>
      </c>
      <c r="R79" s="39">
        <f t="shared" si="37"/>
        <v>0</v>
      </c>
      <c r="S79" s="5">
        <f t="shared" si="38"/>
        <v>0</v>
      </c>
      <c r="T79" s="6">
        <f t="shared" si="48"/>
        <v>4.641E-2</v>
      </c>
      <c r="U79" s="10">
        <f t="shared" si="27"/>
        <v>42</v>
      </c>
      <c r="V79" s="10">
        <v>252</v>
      </c>
      <c r="W79" s="12">
        <f t="shared" si="39"/>
        <v>1.0075895319999999</v>
      </c>
      <c r="X79" s="5">
        <f t="shared" si="40"/>
        <v>7.6442020499999996</v>
      </c>
      <c r="Y79" s="11">
        <f t="shared" si="41"/>
        <v>0</v>
      </c>
      <c r="Z79" s="2" t="s">
        <v>68</v>
      </c>
      <c r="AA79" s="72">
        <f t="shared" si="49"/>
        <v>43388</v>
      </c>
      <c r="AB79" s="2"/>
      <c r="AC79" s="16"/>
      <c r="AD79" s="17"/>
      <c r="AE79" s="28"/>
      <c r="AF79" s="19"/>
      <c r="AG79" s="31"/>
      <c r="AH79" s="31"/>
      <c r="AI79" s="29"/>
      <c r="AJ79" s="28"/>
      <c r="AK79" s="16"/>
      <c r="AL79" s="1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30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4"/>
      <c r="BX79" s="1"/>
      <c r="BY79" s="1"/>
      <c r="BZ79" s="1"/>
      <c r="CA79" s="1"/>
      <c r="CB79" s="1"/>
      <c r="CC79" s="1"/>
      <c r="CD79" s="1"/>
      <c r="CE79" s="1"/>
      <c r="CF79" s="1"/>
      <c r="CG79" s="2"/>
      <c r="CH79" s="19"/>
      <c r="CI79" s="19"/>
      <c r="CJ79" s="34"/>
      <c r="CK79" s="19"/>
      <c r="CL79" s="21"/>
      <c r="CM79" s="19"/>
    </row>
    <row r="80" spans="1:91" x14ac:dyDescent="0.2">
      <c r="A80" s="105">
        <f t="shared" si="42"/>
        <v>43093</v>
      </c>
      <c r="B80" s="5">
        <f t="shared" si="31"/>
        <v>1014.84755205</v>
      </c>
      <c r="C80" s="5">
        <f t="shared" si="43"/>
        <v>1000</v>
      </c>
      <c r="D80" s="64">
        <f t="shared" si="44"/>
        <v>4894.92</v>
      </c>
      <c r="E80" s="11">
        <f>IF(K80=1,VLOOKUP(A80,[1]Plan1!$AY$80:$BA$314,3),E79)</f>
        <v>4916.46</v>
      </c>
      <c r="F80" s="72">
        <f t="shared" si="45"/>
        <v>43085</v>
      </c>
      <c r="G80" s="9">
        <f t="shared" si="32"/>
        <v>4.4004804981490064E-3</v>
      </c>
      <c r="H80" s="72">
        <f t="shared" si="46"/>
        <v>43115</v>
      </c>
      <c r="I80" s="72">
        <f t="shared" si="33"/>
        <v>43115</v>
      </c>
      <c r="J80" s="1">
        <f t="shared" si="47"/>
        <v>19</v>
      </c>
      <c r="K80" s="1">
        <f t="shared" si="30"/>
        <v>6</v>
      </c>
      <c r="L80" s="5">
        <f t="shared" si="34"/>
        <v>1.0013875299999999</v>
      </c>
      <c r="M80" s="12">
        <f t="shared" si="29"/>
        <v>1.0028005099999999</v>
      </c>
      <c r="N80" s="12">
        <f t="shared" si="26"/>
        <v>1.0058077683374185</v>
      </c>
      <c r="O80" s="5">
        <f t="shared" si="28"/>
        <v>1.0072033499999999</v>
      </c>
      <c r="P80" s="5">
        <f t="shared" si="35"/>
        <v>1007.20335</v>
      </c>
      <c r="Q80" s="10">
        <f t="shared" si="36"/>
        <v>0</v>
      </c>
      <c r="R80" s="39">
        <f t="shared" si="37"/>
        <v>0</v>
      </c>
      <c r="S80" s="5">
        <f t="shared" si="38"/>
        <v>0</v>
      </c>
      <c r="T80" s="6">
        <f t="shared" si="48"/>
        <v>4.641E-2</v>
      </c>
      <c r="U80" s="10">
        <f t="shared" si="27"/>
        <v>42</v>
      </c>
      <c r="V80" s="10">
        <v>252</v>
      </c>
      <c r="W80" s="12">
        <f t="shared" si="39"/>
        <v>1.0075895319999999</v>
      </c>
      <c r="X80" s="5">
        <f t="shared" si="40"/>
        <v>7.6442020499999996</v>
      </c>
      <c r="Y80" s="11">
        <f t="shared" si="41"/>
        <v>0</v>
      </c>
      <c r="Z80" s="2" t="s">
        <v>68</v>
      </c>
      <c r="AA80" s="72">
        <f t="shared" si="49"/>
        <v>43388</v>
      </c>
      <c r="AB80" s="2"/>
      <c r="AC80" s="16"/>
      <c r="AD80" s="17"/>
      <c r="AE80" s="28"/>
      <c r="AF80" s="19"/>
      <c r="AG80" s="31"/>
      <c r="AH80" s="31"/>
      <c r="AI80" s="29"/>
      <c r="AJ80" s="28"/>
      <c r="AK80" s="16"/>
      <c r="AL80" s="17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30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4"/>
      <c r="BX80" s="1"/>
      <c r="BY80" s="1"/>
      <c r="BZ80" s="1"/>
      <c r="CA80" s="1"/>
      <c r="CB80" s="1"/>
      <c r="CC80" s="1"/>
      <c r="CD80" s="1"/>
      <c r="CE80" s="1"/>
      <c r="CF80" s="1"/>
      <c r="CG80" s="2"/>
      <c r="CH80" s="19"/>
      <c r="CI80" s="19"/>
      <c r="CJ80" s="34"/>
      <c r="CK80" s="19"/>
      <c r="CL80" s="21"/>
      <c r="CM80" s="19"/>
    </row>
    <row r="81" spans="1:91" x14ac:dyDescent="0.2">
      <c r="A81" s="105">
        <f t="shared" si="42"/>
        <v>43094</v>
      </c>
      <c r="B81" s="5">
        <f t="shared" si="31"/>
        <v>1014.84755205</v>
      </c>
      <c r="C81" s="5">
        <f t="shared" si="43"/>
        <v>1000</v>
      </c>
      <c r="D81" s="64">
        <f t="shared" si="44"/>
        <v>4894.92</v>
      </c>
      <c r="E81" s="11">
        <f>IF(K81=1,VLOOKUP(A81,[1]Plan1!$AY$80:$BA$314,3),E80)</f>
        <v>4916.46</v>
      </c>
      <c r="F81" s="72">
        <f t="shared" si="45"/>
        <v>43085</v>
      </c>
      <c r="G81" s="9">
        <f t="shared" si="32"/>
        <v>4.4004804981490064E-3</v>
      </c>
      <c r="H81" s="72">
        <f t="shared" si="46"/>
        <v>43115</v>
      </c>
      <c r="I81" s="72">
        <f t="shared" si="33"/>
        <v>43115</v>
      </c>
      <c r="J81" s="1">
        <f t="shared" si="47"/>
        <v>19</v>
      </c>
      <c r="K81" s="1">
        <f t="shared" si="30"/>
        <v>6</v>
      </c>
      <c r="L81" s="5">
        <f t="shared" si="34"/>
        <v>1.0013875299999999</v>
      </c>
      <c r="M81" s="12">
        <f t="shared" si="29"/>
        <v>1.0028005099999999</v>
      </c>
      <c r="N81" s="12">
        <f t="shared" si="26"/>
        <v>1.0058077683374185</v>
      </c>
      <c r="O81" s="5">
        <f t="shared" si="28"/>
        <v>1.0072033499999999</v>
      </c>
      <c r="P81" s="5">
        <f t="shared" si="35"/>
        <v>1007.20335</v>
      </c>
      <c r="Q81" s="10">
        <f t="shared" si="36"/>
        <v>0</v>
      </c>
      <c r="R81" s="39">
        <f t="shared" si="37"/>
        <v>0</v>
      </c>
      <c r="S81" s="5">
        <f t="shared" si="38"/>
        <v>0</v>
      </c>
      <c r="T81" s="6">
        <f t="shared" si="48"/>
        <v>4.641E-2</v>
      </c>
      <c r="U81" s="10">
        <f t="shared" si="27"/>
        <v>42</v>
      </c>
      <c r="V81" s="10">
        <v>252</v>
      </c>
      <c r="W81" s="12">
        <f t="shared" si="39"/>
        <v>1.0075895319999999</v>
      </c>
      <c r="X81" s="5">
        <f t="shared" si="40"/>
        <v>7.6442020499999996</v>
      </c>
      <c r="Y81" s="11">
        <f t="shared" si="41"/>
        <v>0</v>
      </c>
      <c r="Z81" s="2" t="s">
        <v>68</v>
      </c>
      <c r="AA81" s="72">
        <f t="shared" si="49"/>
        <v>43388</v>
      </c>
      <c r="AB81" s="2"/>
      <c r="AC81" s="16"/>
      <c r="AD81" s="17"/>
      <c r="AE81" s="28"/>
      <c r="AF81" s="19"/>
      <c r="AG81" s="31"/>
      <c r="AH81" s="31"/>
      <c r="AI81" s="29"/>
      <c r="AJ81" s="28"/>
      <c r="AK81" s="16"/>
      <c r="AL81" s="17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30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4"/>
      <c r="BX81" s="1"/>
      <c r="BY81" s="1"/>
      <c r="BZ81" s="1"/>
      <c r="CA81" s="1"/>
      <c r="CB81" s="1"/>
      <c r="CC81" s="1"/>
      <c r="CD81" s="1"/>
      <c r="CE81" s="1"/>
      <c r="CF81" s="1"/>
      <c r="CG81" s="2"/>
      <c r="CH81" s="19"/>
      <c r="CI81" s="19"/>
      <c r="CJ81" s="34"/>
      <c r="CK81" s="19"/>
      <c r="CL81" s="21"/>
      <c r="CM81" s="19"/>
    </row>
    <row r="82" spans="1:91" x14ac:dyDescent="0.2">
      <c r="A82" s="105">
        <f t="shared" si="42"/>
        <v>43095</v>
      </c>
      <c r="B82" s="5">
        <f t="shared" si="31"/>
        <v>1014.84755205</v>
      </c>
      <c r="C82" s="5">
        <f t="shared" si="43"/>
        <v>1000</v>
      </c>
      <c r="D82" s="64">
        <f t="shared" si="44"/>
        <v>4894.92</v>
      </c>
      <c r="E82" s="11">
        <f>IF(K82=1,VLOOKUP(A82,[1]Plan1!$AY$80:$BA$314,3),E81)</f>
        <v>4916.46</v>
      </c>
      <c r="F82" s="72">
        <f t="shared" si="45"/>
        <v>43085</v>
      </c>
      <c r="G82" s="9">
        <f t="shared" si="32"/>
        <v>4.4004804981490064E-3</v>
      </c>
      <c r="H82" s="72">
        <f t="shared" si="46"/>
        <v>43115</v>
      </c>
      <c r="I82" s="72">
        <f t="shared" si="33"/>
        <v>43115</v>
      </c>
      <c r="J82" s="1">
        <f t="shared" si="47"/>
        <v>19</v>
      </c>
      <c r="K82" s="1">
        <f t="shared" si="30"/>
        <v>6</v>
      </c>
      <c r="L82" s="5">
        <f t="shared" si="34"/>
        <v>1.0013875299999999</v>
      </c>
      <c r="M82" s="12">
        <f t="shared" si="29"/>
        <v>1.0028005099999999</v>
      </c>
      <c r="N82" s="12">
        <f t="shared" si="26"/>
        <v>1.0058077683374185</v>
      </c>
      <c r="O82" s="5">
        <f t="shared" si="28"/>
        <v>1.0072033499999999</v>
      </c>
      <c r="P82" s="5">
        <f t="shared" si="35"/>
        <v>1007.20335</v>
      </c>
      <c r="Q82" s="10">
        <f t="shared" si="36"/>
        <v>0</v>
      </c>
      <c r="R82" s="39">
        <f t="shared" si="37"/>
        <v>0</v>
      </c>
      <c r="S82" s="5">
        <f t="shared" si="38"/>
        <v>0</v>
      </c>
      <c r="T82" s="6">
        <f t="shared" si="48"/>
        <v>4.641E-2</v>
      </c>
      <c r="U82" s="10">
        <f t="shared" si="27"/>
        <v>42</v>
      </c>
      <c r="V82" s="10">
        <v>252</v>
      </c>
      <c r="W82" s="12">
        <f t="shared" si="39"/>
        <v>1.0075895319999999</v>
      </c>
      <c r="X82" s="5">
        <f t="shared" si="40"/>
        <v>7.6442020499999996</v>
      </c>
      <c r="Y82" s="11">
        <f t="shared" si="41"/>
        <v>0</v>
      </c>
      <c r="Z82" s="2" t="s">
        <v>68</v>
      </c>
      <c r="AA82" s="72">
        <f t="shared" si="49"/>
        <v>43388</v>
      </c>
      <c r="AB82" s="2"/>
      <c r="AC82" s="16"/>
      <c r="AD82" s="17"/>
      <c r="AE82" s="28"/>
      <c r="AF82" s="19"/>
      <c r="AG82" s="31"/>
      <c r="AH82" s="31"/>
      <c r="AI82" s="29"/>
      <c r="AJ82" s="28"/>
      <c r="AK82" s="16"/>
      <c r="AL82" s="17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30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4"/>
      <c r="BX82" s="1"/>
      <c r="BY82" s="1"/>
      <c r="BZ82" s="1"/>
      <c r="CA82" s="1"/>
      <c r="CB82" s="1"/>
      <c r="CC82" s="1"/>
      <c r="CD82" s="1"/>
      <c r="CE82" s="1"/>
      <c r="CF82" s="1"/>
      <c r="CG82" s="2"/>
      <c r="CH82" s="19"/>
      <c r="CI82" s="19"/>
      <c r="CJ82" s="34"/>
      <c r="CK82" s="19"/>
      <c r="CL82" s="21"/>
      <c r="CM82" s="19"/>
    </row>
    <row r="83" spans="1:91" x14ac:dyDescent="0.2">
      <c r="A83" s="105">
        <f t="shared" si="42"/>
        <v>43096</v>
      </c>
      <c r="B83" s="5">
        <f t="shared" si="31"/>
        <v>1015.2648708299999</v>
      </c>
      <c r="C83" s="5">
        <f t="shared" si="43"/>
        <v>1000</v>
      </c>
      <c r="D83" s="64">
        <f t="shared" si="44"/>
        <v>4894.92</v>
      </c>
      <c r="E83" s="11">
        <f>IF(K83=1,VLOOKUP(A83,[1]Plan1!$AY$80:$BA$314,3),E82)</f>
        <v>4916.46</v>
      </c>
      <c r="F83" s="72">
        <f t="shared" si="45"/>
        <v>43085</v>
      </c>
      <c r="G83" s="9">
        <f t="shared" si="32"/>
        <v>4.4004804981490064E-3</v>
      </c>
      <c r="H83" s="72">
        <f t="shared" si="46"/>
        <v>43115</v>
      </c>
      <c r="I83" s="72">
        <f t="shared" si="33"/>
        <v>43115</v>
      </c>
      <c r="J83" s="1">
        <f t="shared" si="47"/>
        <v>19</v>
      </c>
      <c r="K83" s="1">
        <f t="shared" si="30"/>
        <v>7</v>
      </c>
      <c r="L83" s="5">
        <f t="shared" si="34"/>
        <v>1.0016189799999999</v>
      </c>
      <c r="M83" s="12">
        <f t="shared" si="29"/>
        <v>1.0028005099999999</v>
      </c>
      <c r="N83" s="12">
        <f t="shared" si="26"/>
        <v>1.0058077683374185</v>
      </c>
      <c r="O83" s="5">
        <f t="shared" si="28"/>
        <v>1.00743615</v>
      </c>
      <c r="P83" s="5">
        <f t="shared" si="35"/>
        <v>1007.43615</v>
      </c>
      <c r="Q83" s="10">
        <f t="shared" si="36"/>
        <v>0</v>
      </c>
      <c r="R83" s="39">
        <f t="shared" si="37"/>
        <v>0</v>
      </c>
      <c r="S83" s="5">
        <f t="shared" si="38"/>
        <v>0</v>
      </c>
      <c r="T83" s="6">
        <f t="shared" si="48"/>
        <v>4.641E-2</v>
      </c>
      <c r="U83" s="10">
        <f t="shared" si="27"/>
        <v>43</v>
      </c>
      <c r="V83" s="10">
        <v>252</v>
      </c>
      <c r="W83" s="12">
        <f t="shared" si="39"/>
        <v>1.0077709349999999</v>
      </c>
      <c r="X83" s="5">
        <f t="shared" si="40"/>
        <v>7.82872083</v>
      </c>
      <c r="Y83" s="11">
        <f t="shared" si="41"/>
        <v>0</v>
      </c>
      <c r="Z83" s="2" t="s">
        <v>68</v>
      </c>
      <c r="AA83" s="72">
        <f t="shared" si="49"/>
        <v>43388</v>
      </c>
      <c r="AB83" s="2"/>
      <c r="AC83" s="16"/>
      <c r="AD83" s="17"/>
      <c r="AE83" s="28"/>
      <c r="AF83" s="19"/>
      <c r="AG83" s="31"/>
      <c r="AH83" s="31"/>
      <c r="AI83" s="29"/>
      <c r="AJ83" s="28"/>
      <c r="AK83" s="16"/>
      <c r="AL83" s="17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30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4"/>
      <c r="BX83" s="1"/>
      <c r="BY83" s="1"/>
      <c r="BZ83" s="1"/>
      <c r="CA83" s="1"/>
      <c r="CB83" s="1"/>
      <c r="CC83" s="1"/>
      <c r="CD83" s="1"/>
      <c r="CE83" s="1"/>
      <c r="CF83" s="1"/>
      <c r="CG83" s="2"/>
      <c r="CH83" s="19"/>
      <c r="CI83" s="19"/>
      <c r="CJ83" s="34"/>
      <c r="CK83" s="19"/>
      <c r="CL83" s="21"/>
      <c r="CM83" s="19"/>
    </row>
    <row r="84" spans="1:91" x14ac:dyDescent="0.2">
      <c r="A84" s="105">
        <f t="shared" si="42"/>
        <v>43097</v>
      </c>
      <c r="B84" s="5">
        <f t="shared" si="31"/>
        <v>1015.6823385800001</v>
      </c>
      <c r="C84" s="5">
        <f t="shared" si="43"/>
        <v>1000</v>
      </c>
      <c r="D84" s="64">
        <f t="shared" si="44"/>
        <v>4894.92</v>
      </c>
      <c r="E84" s="11">
        <f>IF(K84=1,VLOOKUP(A84,[1]Plan1!$AY$80:$BA$314,3),E83)</f>
        <v>4916.46</v>
      </c>
      <c r="F84" s="72">
        <f t="shared" si="45"/>
        <v>43085</v>
      </c>
      <c r="G84" s="9">
        <f t="shared" si="32"/>
        <v>4.4004804981490064E-3</v>
      </c>
      <c r="H84" s="72">
        <f t="shared" si="46"/>
        <v>43115</v>
      </c>
      <c r="I84" s="72">
        <f t="shared" si="33"/>
        <v>43115</v>
      </c>
      <c r="J84" s="1">
        <f t="shared" si="47"/>
        <v>19</v>
      </c>
      <c r="K84" s="1">
        <f t="shared" si="30"/>
        <v>8</v>
      </c>
      <c r="L84" s="5">
        <f t="shared" si="34"/>
        <v>1.0018504699999999</v>
      </c>
      <c r="M84" s="12">
        <f t="shared" si="29"/>
        <v>1.0028005099999999</v>
      </c>
      <c r="N84" s="12">
        <f t="shared" si="26"/>
        <v>1.0058077683374185</v>
      </c>
      <c r="O84" s="5">
        <f t="shared" si="28"/>
        <v>1.00766898</v>
      </c>
      <c r="P84" s="5">
        <f t="shared" si="35"/>
        <v>1007.66898</v>
      </c>
      <c r="Q84" s="10">
        <f t="shared" si="36"/>
        <v>0</v>
      </c>
      <c r="R84" s="39">
        <f t="shared" si="37"/>
        <v>0</v>
      </c>
      <c r="S84" s="5">
        <f t="shared" si="38"/>
        <v>0</v>
      </c>
      <c r="T84" s="6">
        <f t="shared" si="48"/>
        <v>4.641E-2</v>
      </c>
      <c r="U84" s="10">
        <f t="shared" si="27"/>
        <v>44</v>
      </c>
      <c r="V84" s="10">
        <v>252</v>
      </c>
      <c r="W84" s="12">
        <f t="shared" si="39"/>
        <v>1.0079523720000001</v>
      </c>
      <c r="X84" s="5">
        <f t="shared" si="40"/>
        <v>8.0133585800000002</v>
      </c>
      <c r="Y84" s="11">
        <f t="shared" si="41"/>
        <v>0</v>
      </c>
      <c r="Z84" s="2" t="s">
        <v>68</v>
      </c>
      <c r="AA84" s="72">
        <f t="shared" si="49"/>
        <v>43388</v>
      </c>
      <c r="AB84" s="2"/>
      <c r="AC84" s="16"/>
      <c r="AD84" s="17"/>
      <c r="AE84" s="28"/>
      <c r="AF84" s="19"/>
      <c r="AG84" s="31"/>
      <c r="AH84" s="31"/>
      <c r="AI84" s="29"/>
      <c r="AJ84" s="28"/>
      <c r="AK84" s="16"/>
      <c r="AL84" s="17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30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4"/>
      <c r="BX84" s="1"/>
      <c r="BY84" s="1"/>
      <c r="BZ84" s="1"/>
      <c r="CA84" s="1"/>
      <c r="CB84" s="1"/>
      <c r="CC84" s="1"/>
      <c r="CD84" s="1"/>
      <c r="CE84" s="1"/>
      <c r="CF84" s="1"/>
      <c r="CG84" s="2"/>
      <c r="CH84" s="19"/>
      <c r="CI84" s="19"/>
      <c r="CJ84" s="34"/>
      <c r="CK84" s="19"/>
      <c r="CL84" s="21"/>
      <c r="CM84" s="19"/>
    </row>
    <row r="85" spans="1:91" x14ac:dyDescent="0.2">
      <c r="A85" s="105">
        <f t="shared" si="42"/>
        <v>43098</v>
      </c>
      <c r="B85" s="5">
        <f t="shared" si="31"/>
        <v>1016.09999262</v>
      </c>
      <c r="C85" s="5">
        <f t="shared" si="43"/>
        <v>1000</v>
      </c>
      <c r="D85" s="64">
        <f t="shared" si="44"/>
        <v>4894.92</v>
      </c>
      <c r="E85" s="11">
        <f>IF(K85=1,VLOOKUP(A85,[1]Plan1!$AY$80:$BA$314,3),E84)</f>
        <v>4916.46</v>
      </c>
      <c r="F85" s="72">
        <f t="shared" si="45"/>
        <v>43085</v>
      </c>
      <c r="G85" s="9">
        <f t="shared" si="32"/>
        <v>4.4004804981490064E-3</v>
      </c>
      <c r="H85" s="72">
        <f t="shared" si="46"/>
        <v>43115</v>
      </c>
      <c r="I85" s="72">
        <f t="shared" si="33"/>
        <v>43115</v>
      </c>
      <c r="J85" s="1">
        <f t="shared" si="47"/>
        <v>19</v>
      </c>
      <c r="K85" s="1">
        <f t="shared" si="30"/>
        <v>9</v>
      </c>
      <c r="L85" s="5">
        <f t="shared" si="34"/>
        <v>1.00208202</v>
      </c>
      <c r="M85" s="12">
        <f t="shared" si="29"/>
        <v>1.0028005099999999</v>
      </c>
      <c r="N85" s="12">
        <f t="shared" si="26"/>
        <v>1.0058077683374185</v>
      </c>
      <c r="O85" s="5">
        <f t="shared" si="28"/>
        <v>1.0079018799999999</v>
      </c>
      <c r="P85" s="5">
        <f t="shared" si="35"/>
        <v>1007.90188</v>
      </c>
      <c r="Q85" s="10">
        <f t="shared" si="36"/>
        <v>0</v>
      </c>
      <c r="R85" s="39">
        <f t="shared" si="37"/>
        <v>0</v>
      </c>
      <c r="S85" s="5">
        <f t="shared" si="38"/>
        <v>0</v>
      </c>
      <c r="T85" s="6">
        <f t="shared" si="48"/>
        <v>4.641E-2</v>
      </c>
      <c r="U85" s="10">
        <f t="shared" si="27"/>
        <v>45</v>
      </c>
      <c r="V85" s="10">
        <v>252</v>
      </c>
      <c r="W85" s="12">
        <f t="shared" si="39"/>
        <v>1.0081338399999999</v>
      </c>
      <c r="X85" s="5">
        <f t="shared" si="40"/>
        <v>8.1981126199999999</v>
      </c>
      <c r="Y85" s="11">
        <f t="shared" si="41"/>
        <v>0</v>
      </c>
      <c r="Z85" s="2" t="s">
        <v>68</v>
      </c>
      <c r="AA85" s="72">
        <f t="shared" si="49"/>
        <v>43388</v>
      </c>
      <c r="AB85" s="2"/>
      <c r="AC85" s="16"/>
      <c r="AD85" s="17"/>
      <c r="AE85" s="28"/>
      <c r="AF85" s="19"/>
      <c r="AG85" s="31"/>
      <c r="AH85" s="31"/>
      <c r="AI85" s="29"/>
      <c r="AJ85" s="28"/>
      <c r="AK85" s="16"/>
      <c r="AL85" s="17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30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4"/>
      <c r="BX85" s="1"/>
      <c r="BY85" s="1"/>
      <c r="BZ85" s="1"/>
      <c r="CA85" s="1"/>
      <c r="CB85" s="1"/>
      <c r="CC85" s="1"/>
      <c r="CD85" s="1"/>
      <c r="CE85" s="1"/>
      <c r="CF85" s="1"/>
      <c r="CG85" s="2"/>
      <c r="CH85" s="19"/>
      <c r="CI85" s="19"/>
      <c r="CJ85" s="34"/>
      <c r="CK85" s="19"/>
      <c r="CL85" s="21"/>
      <c r="CM85" s="19"/>
    </row>
    <row r="86" spans="1:91" x14ac:dyDescent="0.2">
      <c r="A86" s="105">
        <f t="shared" si="42"/>
        <v>43099</v>
      </c>
      <c r="B86" s="5">
        <f t="shared" si="31"/>
        <v>1016.51781589</v>
      </c>
      <c r="C86" s="5">
        <f t="shared" si="43"/>
        <v>1000</v>
      </c>
      <c r="D86" s="64">
        <f t="shared" si="44"/>
        <v>4894.92</v>
      </c>
      <c r="E86" s="11">
        <f>IF(K86=1,VLOOKUP(A86,[1]Plan1!$AY$80:$BA$314,3),E85)</f>
        <v>4916.46</v>
      </c>
      <c r="F86" s="72">
        <f t="shared" si="45"/>
        <v>43085</v>
      </c>
      <c r="G86" s="9">
        <f t="shared" si="32"/>
        <v>4.4004804981490064E-3</v>
      </c>
      <c r="H86" s="72">
        <f t="shared" si="46"/>
        <v>43115</v>
      </c>
      <c r="I86" s="72">
        <f t="shared" si="33"/>
        <v>43115</v>
      </c>
      <c r="J86" s="1">
        <f t="shared" si="47"/>
        <v>19</v>
      </c>
      <c r="K86" s="1">
        <f t="shared" si="30"/>
        <v>10</v>
      </c>
      <c r="L86" s="5">
        <f t="shared" si="34"/>
        <v>1.00231363</v>
      </c>
      <c r="M86" s="12">
        <f t="shared" si="29"/>
        <v>1.0028005099999999</v>
      </c>
      <c r="N86" s="12">
        <f t="shared" si="26"/>
        <v>1.0058077683374185</v>
      </c>
      <c r="O86" s="5">
        <f t="shared" si="28"/>
        <v>1.0081348299999999</v>
      </c>
      <c r="P86" s="5">
        <f t="shared" si="35"/>
        <v>1008.13483</v>
      </c>
      <c r="Q86" s="10">
        <f t="shared" si="36"/>
        <v>0</v>
      </c>
      <c r="R86" s="39">
        <f t="shared" si="37"/>
        <v>0</v>
      </c>
      <c r="S86" s="5">
        <f t="shared" si="38"/>
        <v>0</v>
      </c>
      <c r="T86" s="6">
        <f t="shared" si="48"/>
        <v>4.641E-2</v>
      </c>
      <c r="U86" s="10">
        <f t="shared" si="27"/>
        <v>46</v>
      </c>
      <c r="V86" s="10">
        <v>252</v>
      </c>
      <c r="W86" s="12">
        <f t="shared" si="39"/>
        <v>1.0083153419999999</v>
      </c>
      <c r="X86" s="5">
        <f t="shared" si="40"/>
        <v>8.3829858900000005</v>
      </c>
      <c r="Y86" s="11">
        <f t="shared" si="41"/>
        <v>0</v>
      </c>
      <c r="Z86" s="2" t="s">
        <v>68</v>
      </c>
      <c r="AA86" s="72">
        <f t="shared" si="49"/>
        <v>43388</v>
      </c>
      <c r="AB86" s="2"/>
      <c r="AC86" s="16"/>
      <c r="AD86" s="17"/>
      <c r="AE86" s="28"/>
      <c r="AF86" s="19"/>
      <c r="AG86" s="31"/>
      <c r="AH86" s="31"/>
      <c r="AI86" s="29"/>
      <c r="AJ86" s="28"/>
      <c r="AK86" s="16"/>
      <c r="AL86" s="17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30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4"/>
      <c r="BX86" s="1"/>
      <c r="BY86" s="1"/>
      <c r="BZ86" s="1"/>
      <c r="CA86" s="1"/>
      <c r="CB86" s="1"/>
      <c r="CC86" s="1"/>
      <c r="CD86" s="1"/>
      <c r="CE86" s="1"/>
      <c r="CF86" s="1"/>
      <c r="CG86" s="2"/>
      <c r="CH86" s="19"/>
      <c r="CI86" s="19"/>
      <c r="CJ86" s="34"/>
      <c r="CK86" s="19"/>
      <c r="CL86" s="21"/>
      <c r="CM86" s="19"/>
    </row>
    <row r="87" spans="1:91" x14ac:dyDescent="0.2">
      <c r="A87" s="105">
        <f t="shared" si="42"/>
        <v>43100</v>
      </c>
      <c r="B87" s="5">
        <f t="shared" si="31"/>
        <v>1016.51781589</v>
      </c>
      <c r="C87" s="5">
        <f t="shared" si="43"/>
        <v>1000</v>
      </c>
      <c r="D87" s="64">
        <f t="shared" si="44"/>
        <v>4894.92</v>
      </c>
      <c r="E87" s="11">
        <f>IF(K87=1,VLOOKUP(A87,[1]Plan1!$AY$80:$BA$314,3),E86)</f>
        <v>4916.46</v>
      </c>
      <c r="F87" s="72">
        <f t="shared" si="45"/>
        <v>43085</v>
      </c>
      <c r="G87" s="9">
        <f t="shared" si="32"/>
        <v>4.4004804981490064E-3</v>
      </c>
      <c r="H87" s="72">
        <f t="shared" si="46"/>
        <v>43115</v>
      </c>
      <c r="I87" s="72">
        <f t="shared" si="33"/>
        <v>43115</v>
      </c>
      <c r="J87" s="1">
        <f t="shared" si="47"/>
        <v>19</v>
      </c>
      <c r="K87" s="1">
        <f t="shared" si="30"/>
        <v>10</v>
      </c>
      <c r="L87" s="5">
        <f t="shared" si="34"/>
        <v>1.00231363</v>
      </c>
      <c r="M87" s="12">
        <f t="shared" si="29"/>
        <v>1.0028005099999999</v>
      </c>
      <c r="N87" s="12">
        <f t="shared" si="26"/>
        <v>1.0058077683374185</v>
      </c>
      <c r="O87" s="5">
        <f t="shared" si="28"/>
        <v>1.0081348299999999</v>
      </c>
      <c r="P87" s="5">
        <f t="shared" si="35"/>
        <v>1008.13483</v>
      </c>
      <c r="Q87" s="10">
        <f t="shared" si="36"/>
        <v>0</v>
      </c>
      <c r="R87" s="39">
        <f t="shared" si="37"/>
        <v>0</v>
      </c>
      <c r="S87" s="5">
        <f t="shared" si="38"/>
        <v>0</v>
      </c>
      <c r="T87" s="6">
        <f t="shared" si="48"/>
        <v>4.641E-2</v>
      </c>
      <c r="U87" s="10">
        <f t="shared" si="27"/>
        <v>46</v>
      </c>
      <c r="V87" s="10">
        <v>252</v>
      </c>
      <c r="W87" s="12">
        <f t="shared" si="39"/>
        <v>1.0083153419999999</v>
      </c>
      <c r="X87" s="5">
        <f t="shared" si="40"/>
        <v>8.3829858900000005</v>
      </c>
      <c r="Y87" s="11">
        <f t="shared" si="41"/>
        <v>0</v>
      </c>
      <c r="Z87" s="2" t="s">
        <v>68</v>
      </c>
      <c r="AA87" s="72">
        <f t="shared" si="49"/>
        <v>43388</v>
      </c>
      <c r="AB87" s="2"/>
      <c r="AC87" s="16"/>
      <c r="AD87" s="17"/>
      <c r="AE87" s="28"/>
      <c r="AF87" s="19"/>
      <c r="AG87" s="31"/>
      <c r="AH87" s="31"/>
      <c r="AI87" s="29"/>
      <c r="AJ87" s="28"/>
      <c r="AK87" s="16"/>
      <c r="AL87" s="17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30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4"/>
      <c r="BX87" s="1"/>
      <c r="BY87" s="1"/>
      <c r="BZ87" s="1"/>
      <c r="CA87" s="1"/>
      <c r="CB87" s="1"/>
      <c r="CC87" s="1"/>
      <c r="CD87" s="1"/>
      <c r="CE87" s="1"/>
      <c r="CF87" s="1"/>
      <c r="CG87" s="2"/>
      <c r="CH87" s="19"/>
      <c r="CI87" s="19"/>
      <c r="CJ87" s="34"/>
      <c r="CK87" s="19"/>
      <c r="CL87" s="21"/>
      <c r="CM87" s="19"/>
    </row>
    <row r="88" spans="1:91" x14ac:dyDescent="0.2">
      <c r="A88" s="105">
        <f t="shared" si="42"/>
        <v>43101</v>
      </c>
      <c r="B88" s="5">
        <f t="shared" si="31"/>
        <v>1016.51781589</v>
      </c>
      <c r="C88" s="5">
        <f t="shared" si="43"/>
        <v>1000</v>
      </c>
      <c r="D88" s="64">
        <f t="shared" si="44"/>
        <v>4894.92</v>
      </c>
      <c r="E88" s="11">
        <f>IF(K88=1,VLOOKUP(A88,[1]Plan1!$AY$80:$BA$314,3),E87)</f>
        <v>4916.46</v>
      </c>
      <c r="F88" s="72">
        <f t="shared" si="45"/>
        <v>43085</v>
      </c>
      <c r="G88" s="9">
        <f t="shared" si="32"/>
        <v>4.4004804981490064E-3</v>
      </c>
      <c r="H88" s="72">
        <f t="shared" si="46"/>
        <v>43115</v>
      </c>
      <c r="I88" s="72">
        <f t="shared" si="33"/>
        <v>43115</v>
      </c>
      <c r="J88" s="1">
        <f t="shared" si="47"/>
        <v>19</v>
      </c>
      <c r="K88" s="1">
        <f t="shared" si="30"/>
        <v>10</v>
      </c>
      <c r="L88" s="5">
        <f t="shared" si="34"/>
        <v>1.00231363</v>
      </c>
      <c r="M88" s="12">
        <f t="shared" si="29"/>
        <v>1.0028005099999999</v>
      </c>
      <c r="N88" s="12">
        <f t="shared" si="26"/>
        <v>1.0058077683374185</v>
      </c>
      <c r="O88" s="5">
        <f t="shared" si="28"/>
        <v>1.0081348299999999</v>
      </c>
      <c r="P88" s="5">
        <f t="shared" si="35"/>
        <v>1008.13483</v>
      </c>
      <c r="Q88" s="10">
        <f t="shared" si="36"/>
        <v>0</v>
      </c>
      <c r="R88" s="39">
        <f t="shared" si="37"/>
        <v>0</v>
      </c>
      <c r="S88" s="5">
        <f t="shared" si="38"/>
        <v>0</v>
      </c>
      <c r="T88" s="6">
        <f t="shared" si="48"/>
        <v>4.641E-2</v>
      </c>
      <c r="U88" s="10">
        <f t="shared" si="27"/>
        <v>46</v>
      </c>
      <c r="V88" s="10">
        <v>252</v>
      </c>
      <c r="W88" s="12">
        <f t="shared" si="39"/>
        <v>1.0083153419999999</v>
      </c>
      <c r="X88" s="5">
        <f t="shared" si="40"/>
        <v>8.3829858900000005</v>
      </c>
      <c r="Y88" s="11">
        <f t="shared" si="41"/>
        <v>0</v>
      </c>
      <c r="Z88" s="2" t="s">
        <v>68</v>
      </c>
      <c r="AA88" s="72">
        <f t="shared" si="49"/>
        <v>43388</v>
      </c>
      <c r="AB88" s="2"/>
      <c r="AC88" s="16"/>
      <c r="AD88" s="17"/>
      <c r="AE88" s="28"/>
      <c r="AF88" s="19"/>
      <c r="AG88" s="31"/>
      <c r="AH88" s="31"/>
      <c r="AI88" s="29"/>
      <c r="AJ88" s="28"/>
      <c r="AK88" s="16"/>
      <c r="AL88" s="17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30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4"/>
      <c r="BX88" s="1"/>
      <c r="BY88" s="1"/>
      <c r="BZ88" s="1"/>
      <c r="CA88" s="1"/>
      <c r="CB88" s="1"/>
      <c r="CC88" s="1"/>
      <c r="CD88" s="1"/>
      <c r="CE88" s="1"/>
      <c r="CF88" s="1"/>
      <c r="CG88" s="2"/>
      <c r="CH88" s="19"/>
      <c r="CI88" s="19"/>
      <c r="CJ88" s="34"/>
      <c r="CK88" s="19"/>
      <c r="CL88" s="21"/>
      <c r="CM88" s="19"/>
    </row>
    <row r="89" spans="1:91" x14ac:dyDescent="0.2">
      <c r="A89" s="105">
        <f t="shared" si="42"/>
        <v>43102</v>
      </c>
      <c r="B89" s="5">
        <f t="shared" si="31"/>
        <v>1016.51781589</v>
      </c>
      <c r="C89" s="5">
        <f t="shared" si="43"/>
        <v>1000</v>
      </c>
      <c r="D89" s="64">
        <f t="shared" si="44"/>
        <v>4894.92</v>
      </c>
      <c r="E89" s="11">
        <f>IF(K89=1,VLOOKUP(A89,[1]Plan1!$AY$80:$BA$314,3),E88)</f>
        <v>4916.46</v>
      </c>
      <c r="F89" s="72">
        <f t="shared" si="45"/>
        <v>43085</v>
      </c>
      <c r="G89" s="9">
        <f t="shared" si="32"/>
        <v>4.4004804981490064E-3</v>
      </c>
      <c r="H89" s="72">
        <f t="shared" si="46"/>
        <v>43115</v>
      </c>
      <c r="I89" s="72">
        <f t="shared" si="33"/>
        <v>43115</v>
      </c>
      <c r="J89" s="1">
        <f t="shared" si="47"/>
        <v>19</v>
      </c>
      <c r="K89" s="1">
        <f t="shared" si="30"/>
        <v>10</v>
      </c>
      <c r="L89" s="5">
        <f t="shared" si="34"/>
        <v>1.00231363</v>
      </c>
      <c r="M89" s="12">
        <f t="shared" si="29"/>
        <v>1.0028005099999999</v>
      </c>
      <c r="N89" s="12">
        <f t="shared" si="26"/>
        <v>1.0058077683374185</v>
      </c>
      <c r="O89" s="5">
        <f t="shared" si="28"/>
        <v>1.0081348299999999</v>
      </c>
      <c r="P89" s="5">
        <f t="shared" si="35"/>
        <v>1008.13483</v>
      </c>
      <c r="Q89" s="10">
        <f t="shared" si="36"/>
        <v>0</v>
      </c>
      <c r="R89" s="39">
        <f t="shared" si="37"/>
        <v>0</v>
      </c>
      <c r="S89" s="5">
        <f t="shared" si="38"/>
        <v>0</v>
      </c>
      <c r="T89" s="6">
        <f t="shared" si="48"/>
        <v>4.641E-2</v>
      </c>
      <c r="U89" s="10">
        <f t="shared" si="27"/>
        <v>46</v>
      </c>
      <c r="V89" s="10">
        <v>252</v>
      </c>
      <c r="W89" s="12">
        <f t="shared" si="39"/>
        <v>1.0083153419999999</v>
      </c>
      <c r="X89" s="5">
        <f t="shared" si="40"/>
        <v>8.3829858900000005</v>
      </c>
      <c r="Y89" s="11">
        <f t="shared" si="41"/>
        <v>0</v>
      </c>
      <c r="Z89" s="2" t="s">
        <v>68</v>
      </c>
      <c r="AA89" s="72">
        <f t="shared" si="49"/>
        <v>43388</v>
      </c>
      <c r="AB89" s="2"/>
      <c r="AC89" s="16"/>
      <c r="AD89" s="17"/>
      <c r="AE89" s="28"/>
      <c r="AF89" s="19"/>
      <c r="AG89" s="31"/>
      <c r="AH89" s="31"/>
      <c r="AI89" s="29"/>
      <c r="AJ89" s="28"/>
      <c r="AK89" s="16"/>
      <c r="AL89" s="1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30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4"/>
      <c r="BX89" s="1"/>
      <c r="BY89" s="1"/>
      <c r="BZ89" s="1"/>
      <c r="CA89" s="1"/>
      <c r="CB89" s="1"/>
      <c r="CC89" s="1"/>
      <c r="CD89" s="1"/>
      <c r="CE89" s="1"/>
      <c r="CF89" s="1"/>
      <c r="CG89" s="2"/>
      <c r="CH89" s="19"/>
      <c r="CI89" s="19"/>
      <c r="CJ89" s="34"/>
      <c r="CK89" s="19"/>
      <c r="CL89" s="21"/>
      <c r="CM89" s="38"/>
    </row>
    <row r="90" spans="1:91" x14ac:dyDescent="0.2">
      <c r="A90" s="105">
        <f t="shared" si="42"/>
        <v>43103</v>
      </c>
      <c r="B90" s="5">
        <f t="shared" si="31"/>
        <v>1016.93581649</v>
      </c>
      <c r="C90" s="5">
        <f t="shared" si="43"/>
        <v>1000</v>
      </c>
      <c r="D90" s="64">
        <f t="shared" si="44"/>
        <v>4894.92</v>
      </c>
      <c r="E90" s="11">
        <f>IF(K90=1,VLOOKUP(A90,[1]Plan1!$AY$80:$BA$314,3),E89)</f>
        <v>4916.46</v>
      </c>
      <c r="F90" s="72">
        <f t="shared" si="45"/>
        <v>43085</v>
      </c>
      <c r="G90" s="9">
        <f t="shared" si="32"/>
        <v>4.4004804981490064E-3</v>
      </c>
      <c r="H90" s="72">
        <f t="shared" si="46"/>
        <v>43115</v>
      </c>
      <c r="I90" s="72">
        <f t="shared" si="33"/>
        <v>43115</v>
      </c>
      <c r="J90" s="1">
        <f t="shared" si="47"/>
        <v>19</v>
      </c>
      <c r="K90" s="1">
        <f t="shared" si="30"/>
        <v>11</v>
      </c>
      <c r="L90" s="5">
        <f t="shared" si="34"/>
        <v>1.00254529</v>
      </c>
      <c r="M90" s="12">
        <f t="shared" si="29"/>
        <v>1.0028005099999999</v>
      </c>
      <c r="N90" s="12">
        <f t="shared" si="26"/>
        <v>1.0058077683374185</v>
      </c>
      <c r="O90" s="5">
        <f t="shared" si="28"/>
        <v>1.00836784</v>
      </c>
      <c r="P90" s="5">
        <f t="shared" si="35"/>
        <v>1008.36784</v>
      </c>
      <c r="Q90" s="10">
        <f t="shared" si="36"/>
        <v>0</v>
      </c>
      <c r="R90" s="39">
        <f t="shared" si="37"/>
        <v>0</v>
      </c>
      <c r="S90" s="5">
        <f t="shared" si="38"/>
        <v>0</v>
      </c>
      <c r="T90" s="6">
        <f t="shared" si="48"/>
        <v>4.641E-2</v>
      </c>
      <c r="U90" s="10">
        <f t="shared" si="27"/>
        <v>47</v>
      </c>
      <c r="V90" s="10">
        <v>252</v>
      </c>
      <c r="W90" s="12">
        <f t="shared" si="39"/>
        <v>1.0084968759999999</v>
      </c>
      <c r="X90" s="5">
        <f t="shared" si="40"/>
        <v>8.5679764899999995</v>
      </c>
      <c r="Y90" s="11">
        <f t="shared" si="41"/>
        <v>0</v>
      </c>
      <c r="Z90" s="2" t="s">
        <v>68</v>
      </c>
      <c r="AA90" s="72">
        <f t="shared" si="49"/>
        <v>43388</v>
      </c>
      <c r="AB90" s="2"/>
      <c r="AC90" s="16"/>
      <c r="AD90" s="17"/>
      <c r="AE90" s="28"/>
      <c r="AF90" s="19"/>
      <c r="AG90" s="31"/>
      <c r="AH90" s="31"/>
      <c r="AI90" s="29"/>
      <c r="AJ90" s="28"/>
      <c r="AK90" s="16"/>
      <c r="AL90" s="1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30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4"/>
      <c r="BX90" s="1"/>
      <c r="BY90" s="1"/>
      <c r="BZ90" s="1"/>
      <c r="CA90" s="1"/>
      <c r="CB90" s="1"/>
      <c r="CC90" s="1"/>
      <c r="CD90" s="1"/>
      <c r="CE90" s="1"/>
      <c r="CF90" s="1"/>
      <c r="CG90" s="2"/>
      <c r="CH90" s="19"/>
      <c r="CI90" s="19"/>
      <c r="CJ90" s="34"/>
      <c r="CK90" s="19"/>
      <c r="CL90" s="21"/>
      <c r="CM90" s="19"/>
    </row>
    <row r="91" spans="1:91" x14ac:dyDescent="0.2">
      <c r="A91" s="105">
        <f t="shared" si="42"/>
        <v>43104</v>
      </c>
      <c r="B91" s="5">
        <f t="shared" si="31"/>
        <v>1017.35397533</v>
      </c>
      <c r="C91" s="5">
        <f t="shared" si="43"/>
        <v>1000</v>
      </c>
      <c r="D91" s="64">
        <f t="shared" si="44"/>
        <v>4894.92</v>
      </c>
      <c r="E91" s="11">
        <f>IF(K91=1,VLOOKUP(A91,[1]Plan1!$AY$80:$BA$314,3),E90)</f>
        <v>4916.46</v>
      </c>
      <c r="F91" s="72">
        <f t="shared" si="45"/>
        <v>43085</v>
      </c>
      <c r="G91" s="9">
        <f t="shared" si="32"/>
        <v>4.4004804981490064E-3</v>
      </c>
      <c r="H91" s="72">
        <f t="shared" si="46"/>
        <v>43115</v>
      </c>
      <c r="I91" s="72">
        <f t="shared" si="33"/>
        <v>43115</v>
      </c>
      <c r="J91" s="1">
        <f t="shared" si="47"/>
        <v>19</v>
      </c>
      <c r="K91" s="1">
        <f t="shared" si="30"/>
        <v>12</v>
      </c>
      <c r="L91" s="5">
        <f t="shared" si="34"/>
        <v>1.002777</v>
      </c>
      <c r="M91" s="12">
        <f t="shared" si="29"/>
        <v>1.0028005099999999</v>
      </c>
      <c r="N91" s="12">
        <f t="shared" si="26"/>
        <v>1.0058077683374185</v>
      </c>
      <c r="O91" s="5">
        <f t="shared" si="28"/>
        <v>1.0086008900000001</v>
      </c>
      <c r="P91" s="5">
        <f t="shared" si="35"/>
        <v>1008.60089</v>
      </c>
      <c r="Q91" s="10">
        <f t="shared" si="36"/>
        <v>0</v>
      </c>
      <c r="R91" s="39">
        <f t="shared" si="37"/>
        <v>0</v>
      </c>
      <c r="S91" s="5">
        <f t="shared" si="38"/>
        <v>0</v>
      </c>
      <c r="T91" s="6">
        <f t="shared" si="48"/>
        <v>4.641E-2</v>
      </c>
      <c r="U91" s="10">
        <f t="shared" si="27"/>
        <v>48</v>
      </c>
      <c r="V91" s="10">
        <v>252</v>
      </c>
      <c r="W91" s="12">
        <f t="shared" si="39"/>
        <v>1.008678443</v>
      </c>
      <c r="X91" s="5">
        <f t="shared" si="40"/>
        <v>8.7530853299999993</v>
      </c>
      <c r="Y91" s="11">
        <f t="shared" si="41"/>
        <v>0</v>
      </c>
      <c r="Z91" s="2" t="s">
        <v>68</v>
      </c>
      <c r="AA91" s="72">
        <f t="shared" si="49"/>
        <v>43388</v>
      </c>
      <c r="AB91" s="2"/>
      <c r="AC91" s="16"/>
      <c r="AD91" s="17"/>
      <c r="AE91" s="28"/>
      <c r="AF91" s="19"/>
      <c r="AG91" s="31"/>
      <c r="AH91" s="31"/>
      <c r="AI91" s="29"/>
      <c r="AJ91" s="28"/>
      <c r="AK91" s="16"/>
      <c r="AL91" s="17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30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4"/>
      <c r="BX91" s="1"/>
      <c r="BY91" s="1"/>
      <c r="BZ91" s="1"/>
      <c r="CA91" s="1"/>
      <c r="CB91" s="1"/>
      <c r="CC91" s="1"/>
      <c r="CD91" s="1"/>
      <c r="CE91" s="1"/>
      <c r="CF91" s="1"/>
      <c r="CG91" s="2"/>
      <c r="CH91" s="19"/>
      <c r="CI91" s="19"/>
      <c r="CJ91" s="34"/>
      <c r="CK91" s="19"/>
      <c r="CL91" s="21"/>
      <c r="CM91" s="19"/>
    </row>
    <row r="92" spans="1:91" x14ac:dyDescent="0.2">
      <c r="A92" s="105">
        <f t="shared" si="42"/>
        <v>43105</v>
      </c>
      <c r="B92" s="5">
        <f t="shared" si="31"/>
        <v>1017.77231161</v>
      </c>
      <c r="C92" s="5">
        <f t="shared" si="43"/>
        <v>1000</v>
      </c>
      <c r="D92" s="64">
        <f t="shared" si="44"/>
        <v>4894.92</v>
      </c>
      <c r="E92" s="11">
        <f>IF(K92=1,VLOOKUP(A92,[1]Plan1!$AY$80:$BA$314,3),E91)</f>
        <v>4916.46</v>
      </c>
      <c r="F92" s="72">
        <f t="shared" si="45"/>
        <v>43085</v>
      </c>
      <c r="G92" s="9">
        <f t="shared" si="32"/>
        <v>4.4004804981490064E-3</v>
      </c>
      <c r="H92" s="72">
        <f t="shared" si="46"/>
        <v>43115</v>
      </c>
      <c r="I92" s="72">
        <f t="shared" si="33"/>
        <v>43115</v>
      </c>
      <c r="J92" s="1">
        <f t="shared" si="47"/>
        <v>19</v>
      </c>
      <c r="K92" s="1">
        <f t="shared" si="30"/>
        <v>13</v>
      </c>
      <c r="L92" s="5">
        <f t="shared" si="34"/>
        <v>1.0030087599999999</v>
      </c>
      <c r="M92" s="12">
        <f t="shared" si="29"/>
        <v>1.0028005099999999</v>
      </c>
      <c r="N92" s="12">
        <f t="shared" si="26"/>
        <v>1.0058077683374185</v>
      </c>
      <c r="O92" s="5">
        <f t="shared" si="28"/>
        <v>1.008834</v>
      </c>
      <c r="P92" s="5">
        <f t="shared" si="35"/>
        <v>1008.8339999999999</v>
      </c>
      <c r="Q92" s="10">
        <f t="shared" si="36"/>
        <v>0</v>
      </c>
      <c r="R92" s="39">
        <f t="shared" si="37"/>
        <v>0</v>
      </c>
      <c r="S92" s="5">
        <f t="shared" si="38"/>
        <v>0</v>
      </c>
      <c r="T92" s="6">
        <f t="shared" si="48"/>
        <v>4.641E-2</v>
      </c>
      <c r="U92" s="10">
        <f t="shared" si="27"/>
        <v>49</v>
      </c>
      <c r="V92" s="10">
        <v>252</v>
      </c>
      <c r="W92" s="12">
        <f t="shared" si="39"/>
        <v>1.008860042</v>
      </c>
      <c r="X92" s="5">
        <f t="shared" si="40"/>
        <v>8.9383116099999995</v>
      </c>
      <c r="Y92" s="11">
        <f t="shared" si="41"/>
        <v>0</v>
      </c>
      <c r="Z92" s="2" t="s">
        <v>68</v>
      </c>
      <c r="AA92" s="72">
        <f t="shared" si="49"/>
        <v>43388</v>
      </c>
      <c r="AB92" s="2"/>
      <c r="AC92" s="16"/>
      <c r="AD92" s="17"/>
      <c r="AE92" s="28"/>
      <c r="AF92" s="19"/>
      <c r="AG92" s="31"/>
      <c r="AH92" s="31"/>
      <c r="AI92" s="29"/>
      <c r="AJ92" s="28"/>
      <c r="AK92" s="16"/>
      <c r="AL92" s="17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30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4"/>
      <c r="BX92" s="1"/>
      <c r="BY92" s="1"/>
      <c r="BZ92" s="1"/>
      <c r="CA92" s="1"/>
      <c r="CB92" s="1"/>
      <c r="CC92" s="1"/>
      <c r="CD92" s="1"/>
      <c r="CE92" s="1"/>
      <c r="CF92" s="1"/>
      <c r="CG92" s="2"/>
      <c r="CH92" s="19"/>
      <c r="CI92" s="19"/>
      <c r="CJ92" s="34"/>
      <c r="CK92" s="19"/>
      <c r="CL92" s="21"/>
      <c r="CM92" s="19"/>
    </row>
    <row r="93" spans="1:91" x14ac:dyDescent="0.2">
      <c r="A93" s="105">
        <f t="shared" si="42"/>
        <v>43106</v>
      </c>
      <c r="B93" s="5">
        <f t="shared" si="31"/>
        <v>1018.1908162999999</v>
      </c>
      <c r="C93" s="5">
        <f t="shared" si="43"/>
        <v>1000</v>
      </c>
      <c r="D93" s="64">
        <f t="shared" si="44"/>
        <v>4894.92</v>
      </c>
      <c r="E93" s="11">
        <f>IF(K93=1,VLOOKUP(A93,[1]Plan1!$AY$80:$BA$314,3),E92)</f>
        <v>4916.46</v>
      </c>
      <c r="F93" s="72">
        <f t="shared" si="45"/>
        <v>43085</v>
      </c>
      <c r="G93" s="9">
        <f t="shared" si="32"/>
        <v>4.4004804981490064E-3</v>
      </c>
      <c r="H93" s="72">
        <f t="shared" si="46"/>
        <v>43115</v>
      </c>
      <c r="I93" s="72">
        <f t="shared" si="33"/>
        <v>43115</v>
      </c>
      <c r="J93" s="1">
        <f t="shared" si="47"/>
        <v>19</v>
      </c>
      <c r="K93" s="1">
        <f t="shared" si="30"/>
        <v>14</v>
      </c>
      <c r="L93" s="5">
        <f t="shared" si="34"/>
        <v>1.0032405799999999</v>
      </c>
      <c r="M93" s="12">
        <f t="shared" si="29"/>
        <v>1.0028005099999999</v>
      </c>
      <c r="N93" s="12">
        <f t="shared" si="26"/>
        <v>1.0058077683374185</v>
      </c>
      <c r="O93" s="5">
        <f t="shared" si="28"/>
        <v>1.0090671600000001</v>
      </c>
      <c r="P93" s="5">
        <f t="shared" si="35"/>
        <v>1009.0671599999999</v>
      </c>
      <c r="Q93" s="10">
        <f t="shared" si="36"/>
        <v>0</v>
      </c>
      <c r="R93" s="39">
        <f t="shared" si="37"/>
        <v>0</v>
      </c>
      <c r="S93" s="5">
        <f t="shared" si="38"/>
        <v>0</v>
      </c>
      <c r="T93" s="6">
        <f t="shared" si="48"/>
        <v>4.641E-2</v>
      </c>
      <c r="U93" s="10">
        <f t="shared" si="27"/>
        <v>50</v>
      </c>
      <c r="V93" s="10">
        <v>252</v>
      </c>
      <c r="W93" s="12">
        <f t="shared" si="39"/>
        <v>1.0090416740000001</v>
      </c>
      <c r="X93" s="5">
        <f t="shared" si="40"/>
        <v>9.1236563000000004</v>
      </c>
      <c r="Y93" s="11">
        <f t="shared" si="41"/>
        <v>0</v>
      </c>
      <c r="Z93" s="2" t="s">
        <v>68</v>
      </c>
      <c r="AA93" s="72">
        <f t="shared" si="49"/>
        <v>43388</v>
      </c>
      <c r="AB93" s="2"/>
      <c r="AC93" s="16"/>
      <c r="AD93" s="17"/>
      <c r="AE93" s="28"/>
      <c r="AF93" s="19"/>
      <c r="AG93" s="31"/>
      <c r="AH93" s="31"/>
      <c r="AI93" s="29"/>
      <c r="AJ93" s="28"/>
      <c r="AK93" s="16"/>
      <c r="AL93" s="17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30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4"/>
      <c r="BX93" s="1"/>
      <c r="BY93" s="1"/>
      <c r="BZ93" s="1"/>
      <c r="CA93" s="1"/>
      <c r="CB93" s="1"/>
      <c r="CC93" s="1"/>
      <c r="CD93" s="1"/>
      <c r="CE93" s="1"/>
      <c r="CF93" s="1"/>
      <c r="CG93" s="2"/>
      <c r="CH93" s="19"/>
      <c r="CI93" s="19"/>
      <c r="CJ93" s="34"/>
      <c r="CK93" s="19"/>
      <c r="CL93" s="21"/>
      <c r="CM93" s="19"/>
    </row>
    <row r="94" spans="1:91" x14ac:dyDescent="0.2">
      <c r="A94" s="105">
        <f t="shared" si="42"/>
        <v>43107</v>
      </c>
      <c r="B94" s="5">
        <f t="shared" si="31"/>
        <v>1018.1908162999999</v>
      </c>
      <c r="C94" s="5">
        <f t="shared" si="43"/>
        <v>1000</v>
      </c>
      <c r="D94" s="64">
        <f t="shared" si="44"/>
        <v>4894.92</v>
      </c>
      <c r="E94" s="11">
        <f>IF(K94=1,VLOOKUP(A94,[1]Plan1!$AY$80:$BA$314,3),E93)</f>
        <v>4916.46</v>
      </c>
      <c r="F94" s="72">
        <f t="shared" si="45"/>
        <v>43085</v>
      </c>
      <c r="G94" s="9">
        <f t="shared" si="32"/>
        <v>4.4004804981490064E-3</v>
      </c>
      <c r="H94" s="72">
        <f t="shared" si="46"/>
        <v>43115</v>
      </c>
      <c r="I94" s="72">
        <f t="shared" si="33"/>
        <v>43115</v>
      </c>
      <c r="J94" s="1">
        <f t="shared" si="47"/>
        <v>19</v>
      </c>
      <c r="K94" s="1">
        <f t="shared" si="30"/>
        <v>14</v>
      </c>
      <c r="L94" s="5">
        <f t="shared" si="34"/>
        <v>1.0032405799999999</v>
      </c>
      <c r="M94" s="12">
        <f t="shared" si="29"/>
        <v>1.0028005099999999</v>
      </c>
      <c r="N94" s="12">
        <f t="shared" si="26"/>
        <v>1.0058077683374185</v>
      </c>
      <c r="O94" s="5">
        <f t="shared" si="28"/>
        <v>1.0090671600000001</v>
      </c>
      <c r="P94" s="5">
        <f t="shared" si="35"/>
        <v>1009.0671599999999</v>
      </c>
      <c r="Q94" s="10">
        <f t="shared" si="36"/>
        <v>0</v>
      </c>
      <c r="R94" s="39">
        <f t="shared" si="37"/>
        <v>0</v>
      </c>
      <c r="S94" s="5">
        <f t="shared" si="38"/>
        <v>0</v>
      </c>
      <c r="T94" s="6">
        <f t="shared" si="48"/>
        <v>4.641E-2</v>
      </c>
      <c r="U94" s="10">
        <f t="shared" si="27"/>
        <v>50</v>
      </c>
      <c r="V94" s="10">
        <v>252</v>
      </c>
      <c r="W94" s="12">
        <f t="shared" si="39"/>
        <v>1.0090416740000001</v>
      </c>
      <c r="X94" s="5">
        <f t="shared" si="40"/>
        <v>9.1236563000000004</v>
      </c>
      <c r="Y94" s="11">
        <f t="shared" si="41"/>
        <v>0</v>
      </c>
      <c r="Z94" s="2" t="s">
        <v>68</v>
      </c>
      <c r="AA94" s="72">
        <f t="shared" si="49"/>
        <v>43388</v>
      </c>
      <c r="AB94" s="2"/>
      <c r="AC94" s="16"/>
      <c r="AD94" s="17"/>
      <c r="AE94" s="28"/>
      <c r="AF94" s="19"/>
      <c r="AG94" s="31"/>
      <c r="AH94" s="31"/>
      <c r="AI94" s="29"/>
      <c r="AJ94" s="28"/>
      <c r="AK94" s="16"/>
      <c r="AL94" s="17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30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4"/>
      <c r="BX94" s="1"/>
      <c r="BY94" s="1"/>
      <c r="BZ94" s="1"/>
      <c r="CA94" s="1"/>
      <c r="CB94" s="1"/>
      <c r="CC94" s="1"/>
      <c r="CD94" s="1"/>
      <c r="CE94" s="1"/>
      <c r="CF94" s="1"/>
      <c r="CG94" s="2"/>
      <c r="CH94" s="19"/>
      <c r="CI94" s="19"/>
      <c r="CJ94" s="34"/>
      <c r="CK94" s="19"/>
      <c r="CL94" s="21"/>
      <c r="CM94" s="19"/>
    </row>
    <row r="95" spans="1:91" x14ac:dyDescent="0.2">
      <c r="A95" s="105">
        <f t="shared" si="42"/>
        <v>43108</v>
      </c>
      <c r="B95" s="5">
        <f t="shared" si="31"/>
        <v>1018.1908162999999</v>
      </c>
      <c r="C95" s="5">
        <f t="shared" si="43"/>
        <v>1000</v>
      </c>
      <c r="D95" s="64">
        <f t="shared" si="44"/>
        <v>4894.92</v>
      </c>
      <c r="E95" s="11">
        <f>IF(K95=1,VLOOKUP(A95,[1]Plan1!$AY$80:$BA$314,3),E94)</f>
        <v>4916.46</v>
      </c>
      <c r="F95" s="72">
        <f t="shared" si="45"/>
        <v>43085</v>
      </c>
      <c r="G95" s="9">
        <f t="shared" si="32"/>
        <v>4.4004804981490064E-3</v>
      </c>
      <c r="H95" s="72">
        <f t="shared" si="46"/>
        <v>43115</v>
      </c>
      <c r="I95" s="72">
        <f t="shared" si="33"/>
        <v>43115</v>
      </c>
      <c r="J95" s="1">
        <f t="shared" si="47"/>
        <v>19</v>
      </c>
      <c r="K95" s="1">
        <f t="shared" si="30"/>
        <v>14</v>
      </c>
      <c r="L95" s="5">
        <f t="shared" si="34"/>
        <v>1.0032405799999999</v>
      </c>
      <c r="M95" s="12">
        <f t="shared" si="29"/>
        <v>1.0028005099999999</v>
      </c>
      <c r="N95" s="12">
        <f t="shared" ref="N95:N158" si="50">IF(I95&gt;I94,N94*M95,N94)</f>
        <v>1.0058077683374185</v>
      </c>
      <c r="O95" s="5">
        <f t="shared" si="28"/>
        <v>1.0090671600000001</v>
      </c>
      <c r="P95" s="5">
        <f t="shared" si="35"/>
        <v>1009.0671599999999</v>
      </c>
      <c r="Q95" s="10">
        <f t="shared" si="36"/>
        <v>0</v>
      </c>
      <c r="R95" s="39">
        <f t="shared" si="37"/>
        <v>0</v>
      </c>
      <c r="S95" s="5">
        <f t="shared" si="38"/>
        <v>0</v>
      </c>
      <c r="T95" s="6">
        <f t="shared" si="48"/>
        <v>4.641E-2</v>
      </c>
      <c r="U95" s="10">
        <f t="shared" si="27"/>
        <v>50</v>
      </c>
      <c r="V95" s="10">
        <v>252</v>
      </c>
      <c r="W95" s="12">
        <f t="shared" si="39"/>
        <v>1.0090416740000001</v>
      </c>
      <c r="X95" s="5">
        <f t="shared" si="40"/>
        <v>9.1236563000000004</v>
      </c>
      <c r="Y95" s="11">
        <f t="shared" si="41"/>
        <v>0</v>
      </c>
      <c r="Z95" s="2" t="s">
        <v>68</v>
      </c>
      <c r="AA95" s="72">
        <f t="shared" si="49"/>
        <v>43388</v>
      </c>
      <c r="AB95" s="2"/>
      <c r="AC95" s="16"/>
      <c r="AD95" s="17"/>
      <c r="AE95" s="28"/>
      <c r="AF95" s="19"/>
      <c r="AG95" s="31"/>
      <c r="AH95" s="31"/>
      <c r="AI95" s="29"/>
      <c r="AJ95" s="28"/>
      <c r="AK95" s="16"/>
      <c r="AL95" s="17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30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4"/>
      <c r="BX95" s="1"/>
      <c r="BY95" s="1"/>
      <c r="BZ95" s="1"/>
      <c r="CA95" s="1"/>
      <c r="CB95" s="1"/>
      <c r="CC95" s="1"/>
      <c r="CD95" s="1"/>
      <c r="CE95" s="1"/>
      <c r="CF95" s="1"/>
      <c r="CG95" s="2"/>
      <c r="CH95" s="19"/>
      <c r="CI95" s="19"/>
      <c r="CJ95" s="34"/>
      <c r="CK95" s="19"/>
      <c r="CL95" s="21"/>
      <c r="CM95" s="19"/>
    </row>
    <row r="96" spans="1:91" x14ac:dyDescent="0.2">
      <c r="A96" s="105">
        <f t="shared" si="42"/>
        <v>43109</v>
      </c>
      <c r="B96" s="5">
        <f t="shared" si="31"/>
        <v>1018.60949955</v>
      </c>
      <c r="C96" s="5">
        <f t="shared" si="43"/>
        <v>1000</v>
      </c>
      <c r="D96" s="64">
        <f t="shared" si="44"/>
        <v>4894.92</v>
      </c>
      <c r="E96" s="11">
        <f>IF(K96=1,VLOOKUP(A96,[1]Plan1!$AY$80:$BA$314,3),E95)</f>
        <v>4916.46</v>
      </c>
      <c r="F96" s="72">
        <f t="shared" si="45"/>
        <v>43085</v>
      </c>
      <c r="G96" s="9">
        <f t="shared" si="32"/>
        <v>4.4004804981490064E-3</v>
      </c>
      <c r="H96" s="72">
        <f t="shared" si="46"/>
        <v>43115</v>
      </c>
      <c r="I96" s="72">
        <f t="shared" si="33"/>
        <v>43115</v>
      </c>
      <c r="J96" s="1">
        <f t="shared" si="47"/>
        <v>19</v>
      </c>
      <c r="K96" s="1">
        <f t="shared" si="30"/>
        <v>15</v>
      </c>
      <c r="L96" s="5">
        <f t="shared" si="34"/>
        <v>1.0034724500000001</v>
      </c>
      <c r="M96" s="12">
        <f t="shared" si="29"/>
        <v>1.0028005099999999</v>
      </c>
      <c r="N96" s="12">
        <f t="shared" si="50"/>
        <v>1.0058077683374185</v>
      </c>
      <c r="O96" s="5">
        <f t="shared" si="28"/>
        <v>1.00930038</v>
      </c>
      <c r="P96" s="5">
        <f t="shared" si="35"/>
        <v>1009.30038</v>
      </c>
      <c r="Q96" s="10">
        <f t="shared" si="36"/>
        <v>0</v>
      </c>
      <c r="R96" s="39">
        <f t="shared" si="37"/>
        <v>0</v>
      </c>
      <c r="S96" s="5">
        <f t="shared" si="38"/>
        <v>0</v>
      </c>
      <c r="T96" s="6">
        <f t="shared" si="48"/>
        <v>4.641E-2</v>
      </c>
      <c r="U96" s="10">
        <f t="shared" si="27"/>
        <v>51</v>
      </c>
      <c r="V96" s="10">
        <v>252</v>
      </c>
      <c r="W96" s="12">
        <f t="shared" si="39"/>
        <v>1.0092233390000001</v>
      </c>
      <c r="X96" s="5">
        <f t="shared" si="40"/>
        <v>9.3091195500000001</v>
      </c>
      <c r="Y96" s="11">
        <f t="shared" si="41"/>
        <v>0</v>
      </c>
      <c r="Z96" s="2" t="s">
        <v>68</v>
      </c>
      <c r="AA96" s="72">
        <f t="shared" si="49"/>
        <v>43388</v>
      </c>
      <c r="AB96" s="2"/>
      <c r="AC96" s="16"/>
      <c r="AD96" s="17"/>
      <c r="AE96" s="28"/>
      <c r="AF96" s="19"/>
      <c r="AG96" s="31"/>
      <c r="AH96" s="31"/>
      <c r="AI96" s="29"/>
      <c r="AJ96" s="28"/>
      <c r="AK96" s="16"/>
      <c r="AL96" s="17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30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4"/>
      <c r="BX96" s="1"/>
      <c r="BY96" s="1"/>
      <c r="BZ96" s="1"/>
      <c r="CA96" s="1"/>
      <c r="CB96" s="1"/>
      <c r="CC96" s="1"/>
      <c r="CD96" s="1"/>
      <c r="CE96" s="1"/>
      <c r="CF96" s="1"/>
      <c r="CG96" s="2"/>
      <c r="CH96" s="19"/>
      <c r="CI96" s="19"/>
      <c r="CJ96" s="34"/>
      <c r="CK96" s="19"/>
      <c r="CL96" s="21"/>
      <c r="CM96" s="19"/>
    </row>
    <row r="97" spans="1:91" x14ac:dyDescent="0.2">
      <c r="A97" s="105">
        <f t="shared" si="42"/>
        <v>43110</v>
      </c>
      <c r="B97" s="5">
        <f t="shared" si="31"/>
        <v>1019.02836142</v>
      </c>
      <c r="C97" s="5">
        <f t="shared" si="43"/>
        <v>1000</v>
      </c>
      <c r="D97" s="64">
        <f t="shared" si="44"/>
        <v>4894.92</v>
      </c>
      <c r="E97" s="11">
        <f>IF(K97=1,VLOOKUP(A97,[1]Plan1!$AY$80:$BA$314,3),E96)</f>
        <v>4916.46</v>
      </c>
      <c r="F97" s="72">
        <f t="shared" si="45"/>
        <v>43085</v>
      </c>
      <c r="G97" s="9">
        <f t="shared" si="32"/>
        <v>4.4004804981490064E-3</v>
      </c>
      <c r="H97" s="72">
        <f t="shared" si="46"/>
        <v>43115</v>
      </c>
      <c r="I97" s="72">
        <f t="shared" si="33"/>
        <v>43115</v>
      </c>
      <c r="J97" s="1">
        <f t="shared" si="47"/>
        <v>19</v>
      </c>
      <c r="K97" s="1">
        <f t="shared" si="30"/>
        <v>16</v>
      </c>
      <c r="L97" s="5">
        <f t="shared" si="34"/>
        <v>1.0037043800000001</v>
      </c>
      <c r="M97" s="12">
        <f t="shared" si="29"/>
        <v>1.0028005099999999</v>
      </c>
      <c r="N97" s="12">
        <f t="shared" si="50"/>
        <v>1.0058077683374185</v>
      </c>
      <c r="O97" s="5">
        <f t="shared" si="28"/>
        <v>1.00953366</v>
      </c>
      <c r="P97" s="5">
        <f t="shared" si="35"/>
        <v>1009.5336600000001</v>
      </c>
      <c r="Q97" s="10">
        <f t="shared" si="36"/>
        <v>0</v>
      </c>
      <c r="R97" s="39">
        <f t="shared" si="37"/>
        <v>0</v>
      </c>
      <c r="S97" s="5">
        <f t="shared" si="38"/>
        <v>0</v>
      </c>
      <c r="T97" s="6">
        <f t="shared" si="48"/>
        <v>4.641E-2</v>
      </c>
      <c r="U97" s="10">
        <f t="shared" si="27"/>
        <v>52</v>
      </c>
      <c r="V97" s="10">
        <v>252</v>
      </c>
      <c r="W97" s="12">
        <f t="shared" si="39"/>
        <v>1.0094050370000001</v>
      </c>
      <c r="X97" s="5">
        <f t="shared" si="40"/>
        <v>9.4947014200000002</v>
      </c>
      <c r="Y97" s="11">
        <f t="shared" si="41"/>
        <v>0</v>
      </c>
      <c r="Z97" s="2" t="s">
        <v>68</v>
      </c>
      <c r="AA97" s="72">
        <f t="shared" si="49"/>
        <v>43388</v>
      </c>
      <c r="AB97" s="2"/>
      <c r="AC97" s="16"/>
      <c r="AD97" s="17"/>
      <c r="AE97" s="28"/>
      <c r="AF97" s="19"/>
      <c r="AG97" s="31"/>
      <c r="AH97" s="31"/>
      <c r="AI97" s="29"/>
      <c r="AJ97" s="28"/>
      <c r="AK97" s="16"/>
      <c r="AL97" s="1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30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4"/>
      <c r="BX97" s="1"/>
      <c r="BY97" s="1"/>
      <c r="BZ97" s="1"/>
      <c r="CA97" s="1"/>
      <c r="CB97" s="1"/>
      <c r="CC97" s="1"/>
      <c r="CD97" s="1"/>
      <c r="CE97" s="1"/>
      <c r="CF97" s="1"/>
      <c r="CG97" s="2"/>
      <c r="CH97" s="19"/>
      <c r="CI97" s="19"/>
      <c r="CJ97" s="34"/>
      <c r="CK97" s="19"/>
      <c r="CL97" s="21"/>
      <c r="CM97" s="19"/>
    </row>
    <row r="98" spans="1:91" x14ac:dyDescent="0.2">
      <c r="A98" s="105">
        <f t="shared" si="42"/>
        <v>43111</v>
      </c>
      <c r="B98" s="5">
        <f t="shared" si="31"/>
        <v>1019.44738076</v>
      </c>
      <c r="C98" s="5">
        <f t="shared" si="43"/>
        <v>1000</v>
      </c>
      <c r="D98" s="64">
        <f t="shared" si="44"/>
        <v>4894.92</v>
      </c>
      <c r="E98" s="11">
        <f>IF(K98=1,VLOOKUP(A98,[1]Plan1!$AY$80:$BA$314,3),E97)</f>
        <v>4916.46</v>
      </c>
      <c r="F98" s="72">
        <f t="shared" si="45"/>
        <v>43085</v>
      </c>
      <c r="G98" s="9">
        <f t="shared" si="32"/>
        <v>4.4004804981490064E-3</v>
      </c>
      <c r="H98" s="72">
        <f t="shared" si="46"/>
        <v>43115</v>
      </c>
      <c r="I98" s="72">
        <f t="shared" si="33"/>
        <v>43115</v>
      </c>
      <c r="J98" s="1">
        <f t="shared" si="47"/>
        <v>19</v>
      </c>
      <c r="K98" s="1">
        <f t="shared" si="30"/>
        <v>17</v>
      </c>
      <c r="L98" s="5">
        <f t="shared" si="34"/>
        <v>1.00393636</v>
      </c>
      <c r="M98" s="12">
        <f t="shared" si="29"/>
        <v>1.0028005099999999</v>
      </c>
      <c r="N98" s="12">
        <f t="shared" si="50"/>
        <v>1.0058077683374185</v>
      </c>
      <c r="O98" s="5">
        <f t="shared" si="28"/>
        <v>1.00976698</v>
      </c>
      <c r="P98" s="5">
        <f t="shared" si="35"/>
        <v>1009.76698</v>
      </c>
      <c r="Q98" s="10">
        <f t="shared" si="36"/>
        <v>0</v>
      </c>
      <c r="R98" s="39">
        <f t="shared" si="37"/>
        <v>0</v>
      </c>
      <c r="S98" s="5">
        <f t="shared" si="38"/>
        <v>0</v>
      </c>
      <c r="T98" s="6">
        <f t="shared" si="48"/>
        <v>4.641E-2</v>
      </c>
      <c r="U98" s="10">
        <f t="shared" si="27"/>
        <v>53</v>
      </c>
      <c r="V98" s="10">
        <v>252</v>
      </c>
      <c r="W98" s="12">
        <f t="shared" si="39"/>
        <v>1.0095867670000001</v>
      </c>
      <c r="X98" s="5">
        <f t="shared" si="40"/>
        <v>9.6804007599999995</v>
      </c>
      <c r="Y98" s="11">
        <f t="shared" si="41"/>
        <v>0</v>
      </c>
      <c r="Z98" s="2" t="s">
        <v>68</v>
      </c>
      <c r="AA98" s="72">
        <f t="shared" si="49"/>
        <v>43388</v>
      </c>
      <c r="AB98" s="2"/>
      <c r="AC98" s="16"/>
      <c r="AD98" s="17"/>
      <c r="AE98" s="28"/>
      <c r="AF98" s="19"/>
      <c r="AG98" s="31"/>
      <c r="AH98" s="31"/>
      <c r="AI98" s="29"/>
      <c r="AJ98" s="28"/>
      <c r="AK98" s="16"/>
      <c r="AL98" s="1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30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4"/>
      <c r="BX98" s="1"/>
      <c r="BY98" s="1"/>
      <c r="BZ98" s="1"/>
      <c r="CA98" s="1"/>
      <c r="CB98" s="1"/>
      <c r="CC98" s="1"/>
      <c r="CD98" s="1"/>
      <c r="CE98" s="1"/>
      <c r="CF98" s="1"/>
      <c r="CG98" s="2"/>
      <c r="CH98" s="19"/>
      <c r="CI98" s="19"/>
      <c r="CJ98" s="34"/>
      <c r="CK98" s="19"/>
      <c r="CL98" s="21"/>
      <c r="CM98" s="19"/>
    </row>
    <row r="99" spans="1:91" x14ac:dyDescent="0.2">
      <c r="A99" s="105">
        <f t="shared" si="42"/>
        <v>43112</v>
      </c>
      <c r="B99" s="5">
        <f t="shared" si="31"/>
        <v>1019.86657881</v>
      </c>
      <c r="C99" s="5">
        <f t="shared" si="43"/>
        <v>1000</v>
      </c>
      <c r="D99" s="64">
        <f t="shared" si="44"/>
        <v>4894.92</v>
      </c>
      <c r="E99" s="11">
        <f>IF(K99=1,VLOOKUP(A99,[1]Plan1!$AY$80:$BA$314,3),E98)</f>
        <v>4916.46</v>
      </c>
      <c r="F99" s="72">
        <f t="shared" si="45"/>
        <v>43085</v>
      </c>
      <c r="G99" s="9">
        <f t="shared" si="32"/>
        <v>4.4004804981490064E-3</v>
      </c>
      <c r="H99" s="72">
        <f t="shared" si="46"/>
        <v>43115</v>
      </c>
      <c r="I99" s="72">
        <f t="shared" si="33"/>
        <v>43115</v>
      </c>
      <c r="J99" s="1">
        <f t="shared" si="47"/>
        <v>19</v>
      </c>
      <c r="K99" s="1">
        <f t="shared" si="30"/>
        <v>18</v>
      </c>
      <c r="L99" s="5">
        <f t="shared" si="34"/>
        <v>1.00416839</v>
      </c>
      <c r="M99" s="12">
        <f t="shared" si="29"/>
        <v>1.0028005099999999</v>
      </c>
      <c r="N99" s="12">
        <f t="shared" si="50"/>
        <v>1.0058077683374185</v>
      </c>
      <c r="O99" s="5">
        <f t="shared" si="28"/>
        <v>1.01000036</v>
      </c>
      <c r="P99" s="5">
        <f t="shared" si="35"/>
        <v>1010.00036</v>
      </c>
      <c r="Q99" s="10">
        <f t="shared" si="36"/>
        <v>0</v>
      </c>
      <c r="R99" s="39">
        <f t="shared" si="37"/>
        <v>0</v>
      </c>
      <c r="S99" s="5">
        <f t="shared" si="38"/>
        <v>0</v>
      </c>
      <c r="T99" s="6">
        <f t="shared" si="48"/>
        <v>4.641E-2</v>
      </c>
      <c r="U99" s="10">
        <f t="shared" si="27"/>
        <v>54</v>
      </c>
      <c r="V99" s="10">
        <v>252</v>
      </c>
      <c r="W99" s="12">
        <f t="shared" si="39"/>
        <v>1.0097685300000001</v>
      </c>
      <c r="X99" s="5">
        <f t="shared" si="40"/>
        <v>9.8662188099999995</v>
      </c>
      <c r="Y99" s="11">
        <f t="shared" si="41"/>
        <v>0</v>
      </c>
      <c r="Z99" s="2" t="s">
        <v>68</v>
      </c>
      <c r="AA99" s="72">
        <f t="shared" si="49"/>
        <v>43388</v>
      </c>
      <c r="AB99" s="2"/>
      <c r="AC99" s="16"/>
      <c r="AD99" s="17"/>
      <c r="AE99" s="28"/>
      <c r="AF99" s="19"/>
      <c r="AG99" s="31"/>
      <c r="AH99" s="31"/>
      <c r="AI99" s="29"/>
      <c r="AJ99" s="28"/>
      <c r="AK99" s="16"/>
      <c r="AL99" s="1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30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4"/>
      <c r="BX99" s="1"/>
      <c r="BY99" s="1"/>
      <c r="BZ99" s="1"/>
      <c r="CA99" s="1"/>
      <c r="CB99" s="1"/>
      <c r="CC99" s="1"/>
      <c r="CD99" s="1"/>
      <c r="CE99" s="1"/>
      <c r="CF99" s="1"/>
      <c r="CG99" s="2"/>
      <c r="CH99" s="19"/>
      <c r="CI99" s="19"/>
      <c r="CJ99" s="34"/>
      <c r="CK99" s="19"/>
      <c r="CL99" s="21"/>
      <c r="CM99" s="19"/>
    </row>
    <row r="100" spans="1:91" x14ac:dyDescent="0.2">
      <c r="A100" s="105">
        <f t="shared" si="42"/>
        <v>43113</v>
      </c>
      <c r="B100" s="5">
        <f t="shared" si="31"/>
        <v>1020.28595564</v>
      </c>
      <c r="C100" s="5">
        <f t="shared" si="43"/>
        <v>1000</v>
      </c>
      <c r="D100" s="64">
        <f t="shared" si="44"/>
        <v>4894.92</v>
      </c>
      <c r="E100" s="11">
        <f>IF(K100=1,VLOOKUP(A100,[1]Plan1!$AY$80:$BA$314,3),E99)</f>
        <v>4916.46</v>
      </c>
      <c r="F100" s="72">
        <f t="shared" si="45"/>
        <v>43085</v>
      </c>
      <c r="G100" s="9">
        <f t="shared" si="32"/>
        <v>4.4004804981490064E-3</v>
      </c>
      <c r="H100" s="72">
        <f t="shared" si="46"/>
        <v>43115</v>
      </c>
      <c r="I100" s="72">
        <f t="shared" si="33"/>
        <v>43115</v>
      </c>
      <c r="J100" s="1">
        <f t="shared" si="47"/>
        <v>19</v>
      </c>
      <c r="K100" s="1">
        <f t="shared" si="30"/>
        <v>19</v>
      </c>
      <c r="L100" s="5">
        <f t="shared" si="34"/>
        <v>1.0044004799999999</v>
      </c>
      <c r="M100" s="12">
        <f t="shared" si="29"/>
        <v>1.0028005099999999</v>
      </c>
      <c r="N100" s="12">
        <f t="shared" si="50"/>
        <v>1.0058077683374185</v>
      </c>
      <c r="O100" s="5">
        <f t="shared" si="28"/>
        <v>1.0102338</v>
      </c>
      <c r="P100" s="5">
        <f t="shared" si="35"/>
        <v>1010.2338</v>
      </c>
      <c r="Q100" s="10">
        <f t="shared" si="36"/>
        <v>0</v>
      </c>
      <c r="R100" s="39">
        <f t="shared" si="37"/>
        <v>0</v>
      </c>
      <c r="S100" s="5">
        <f t="shared" si="38"/>
        <v>0</v>
      </c>
      <c r="T100" s="6">
        <f t="shared" si="48"/>
        <v>4.641E-2</v>
      </c>
      <c r="U100" s="10">
        <f t="shared" si="27"/>
        <v>55</v>
      </c>
      <c r="V100" s="10">
        <v>252</v>
      </c>
      <c r="W100" s="12">
        <f t="shared" si="39"/>
        <v>1.009950326</v>
      </c>
      <c r="X100" s="5">
        <f t="shared" si="40"/>
        <v>10.052155640000001</v>
      </c>
      <c r="Y100" s="11">
        <f t="shared" si="41"/>
        <v>0</v>
      </c>
      <c r="Z100" s="2" t="s">
        <v>68</v>
      </c>
      <c r="AA100" s="72">
        <f t="shared" si="49"/>
        <v>43388</v>
      </c>
      <c r="AB100" s="2"/>
      <c r="AC100" s="16"/>
      <c r="AD100" s="17"/>
      <c r="AE100" s="28"/>
      <c r="AF100" s="19"/>
      <c r="AG100" s="31"/>
      <c r="AH100" s="31"/>
      <c r="AI100" s="29"/>
      <c r="AJ100" s="28"/>
      <c r="AK100" s="16"/>
      <c r="AL100" s="1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30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4"/>
      <c r="BX100" s="1"/>
      <c r="BY100" s="1"/>
      <c r="BZ100" s="1"/>
      <c r="CA100" s="1"/>
      <c r="CB100" s="1"/>
      <c r="CC100" s="1"/>
      <c r="CD100" s="1"/>
      <c r="CE100" s="1"/>
      <c r="CF100" s="1"/>
      <c r="CG100" s="2"/>
      <c r="CH100" s="19"/>
      <c r="CI100" s="19"/>
      <c r="CJ100" s="34"/>
      <c r="CK100" s="19"/>
      <c r="CL100" s="21"/>
      <c r="CM100" s="19"/>
    </row>
    <row r="101" spans="1:91" x14ac:dyDescent="0.2">
      <c r="A101" s="105">
        <f t="shared" si="42"/>
        <v>43114</v>
      </c>
      <c r="B101" s="5">
        <f t="shared" si="31"/>
        <v>1020.28595564</v>
      </c>
      <c r="C101" s="5">
        <f t="shared" si="43"/>
        <v>1000</v>
      </c>
      <c r="D101" s="64">
        <f t="shared" si="44"/>
        <v>4894.92</v>
      </c>
      <c r="E101" s="11">
        <f>IF(K101=1,VLOOKUP(A101,[1]Plan1!$AY$80:$BA$314,3),E100)</f>
        <v>4916.46</v>
      </c>
      <c r="F101" s="72">
        <f t="shared" si="45"/>
        <v>43085</v>
      </c>
      <c r="G101" s="9">
        <f t="shared" si="32"/>
        <v>4.4004804981490064E-3</v>
      </c>
      <c r="H101" s="72">
        <f t="shared" si="46"/>
        <v>43115</v>
      </c>
      <c r="I101" s="72">
        <f t="shared" si="33"/>
        <v>43115</v>
      </c>
      <c r="J101" s="1">
        <f t="shared" si="47"/>
        <v>19</v>
      </c>
      <c r="K101" s="1">
        <f t="shared" si="30"/>
        <v>19</v>
      </c>
      <c r="L101" s="5">
        <f t="shared" si="34"/>
        <v>1.0044004799999999</v>
      </c>
      <c r="M101" s="12">
        <f t="shared" si="29"/>
        <v>1.0028005099999999</v>
      </c>
      <c r="N101" s="12">
        <f t="shared" si="50"/>
        <v>1.0058077683374185</v>
      </c>
      <c r="O101" s="5">
        <f t="shared" si="28"/>
        <v>1.0102338</v>
      </c>
      <c r="P101" s="5">
        <f t="shared" si="35"/>
        <v>1010.2338</v>
      </c>
      <c r="Q101" s="10">
        <f t="shared" si="36"/>
        <v>0</v>
      </c>
      <c r="R101" s="39">
        <f t="shared" si="37"/>
        <v>0</v>
      </c>
      <c r="S101" s="5">
        <f t="shared" si="38"/>
        <v>0</v>
      </c>
      <c r="T101" s="6">
        <f t="shared" si="48"/>
        <v>4.641E-2</v>
      </c>
      <c r="U101" s="10">
        <f t="shared" ref="U101:U164" si="51">IF(Q100&gt;0,1,IF(K101=K100,U100,U100+1))</f>
        <v>55</v>
      </c>
      <c r="V101" s="10">
        <v>252</v>
      </c>
      <c r="W101" s="12">
        <f t="shared" si="39"/>
        <v>1.009950326</v>
      </c>
      <c r="X101" s="5">
        <f t="shared" si="40"/>
        <v>10.052155640000001</v>
      </c>
      <c r="Y101" s="11">
        <f t="shared" si="41"/>
        <v>0</v>
      </c>
      <c r="Z101" s="2" t="s">
        <v>68</v>
      </c>
      <c r="AA101" s="72">
        <f t="shared" si="49"/>
        <v>43388</v>
      </c>
      <c r="AB101" s="2"/>
      <c r="AC101" s="16"/>
      <c r="AD101" s="17"/>
      <c r="AE101" s="28"/>
      <c r="AF101" s="19"/>
      <c r="AG101" s="31"/>
      <c r="AH101" s="31"/>
      <c r="AI101" s="29"/>
      <c r="AJ101" s="28"/>
      <c r="AK101" s="16"/>
      <c r="AL101" s="1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30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4"/>
      <c r="BX101" s="1"/>
      <c r="BY101" s="1"/>
      <c r="BZ101" s="1"/>
      <c r="CA101" s="1"/>
      <c r="CB101" s="1"/>
      <c r="CC101" s="1"/>
      <c r="CD101" s="1"/>
      <c r="CE101" s="1"/>
      <c r="CF101" s="1"/>
      <c r="CG101" s="2"/>
      <c r="CH101" s="19"/>
      <c r="CI101" s="19"/>
      <c r="CJ101" s="34"/>
      <c r="CK101" s="19"/>
      <c r="CL101" s="21"/>
      <c r="CM101" s="38"/>
    </row>
    <row r="102" spans="1:91" x14ac:dyDescent="0.2">
      <c r="A102" s="105">
        <f t="shared" si="42"/>
        <v>43115</v>
      </c>
      <c r="B102" s="5">
        <f t="shared" si="31"/>
        <v>1020.28595564</v>
      </c>
      <c r="C102" s="5">
        <f t="shared" si="43"/>
        <v>1000</v>
      </c>
      <c r="D102" s="64">
        <f t="shared" si="44"/>
        <v>4894.92</v>
      </c>
      <c r="E102" s="11">
        <f>IF(K102=1,VLOOKUP(A102,[1]Plan1!$AY$80:$BA$314,3),E101)</f>
        <v>4916.46</v>
      </c>
      <c r="F102" s="72">
        <f t="shared" si="45"/>
        <v>43085</v>
      </c>
      <c r="G102" s="9">
        <f t="shared" si="32"/>
        <v>4.4004804981490064E-3</v>
      </c>
      <c r="H102" s="72">
        <f t="shared" si="46"/>
        <v>43146</v>
      </c>
      <c r="I102" s="72">
        <f t="shared" si="33"/>
        <v>43115</v>
      </c>
      <c r="J102" s="1">
        <f t="shared" si="47"/>
        <v>19</v>
      </c>
      <c r="K102" s="1">
        <f t="shared" si="30"/>
        <v>19</v>
      </c>
      <c r="L102" s="5">
        <f t="shared" si="34"/>
        <v>1.0044004799999999</v>
      </c>
      <c r="M102" s="12">
        <f t="shared" si="29"/>
        <v>1.0028005099999999</v>
      </c>
      <c r="N102" s="12">
        <f t="shared" si="50"/>
        <v>1.0058077683374185</v>
      </c>
      <c r="O102" s="5">
        <f t="shared" si="28"/>
        <v>1.0102338</v>
      </c>
      <c r="P102" s="5">
        <f t="shared" si="35"/>
        <v>1010.2338</v>
      </c>
      <c r="Q102" s="10">
        <f t="shared" si="36"/>
        <v>0</v>
      </c>
      <c r="R102" s="39">
        <f t="shared" si="37"/>
        <v>0</v>
      </c>
      <c r="S102" s="5">
        <f t="shared" si="38"/>
        <v>0</v>
      </c>
      <c r="T102" s="6">
        <f t="shared" si="48"/>
        <v>4.641E-2</v>
      </c>
      <c r="U102" s="10">
        <f t="shared" si="51"/>
        <v>55</v>
      </c>
      <c r="V102" s="10">
        <v>252</v>
      </c>
      <c r="W102" s="12">
        <f t="shared" si="39"/>
        <v>1.009950326</v>
      </c>
      <c r="X102" s="5">
        <f t="shared" si="40"/>
        <v>10.052155640000001</v>
      </c>
      <c r="Y102" s="11">
        <f t="shared" si="41"/>
        <v>0</v>
      </c>
      <c r="Z102" s="2" t="s">
        <v>68</v>
      </c>
      <c r="AA102" s="72">
        <f t="shared" si="49"/>
        <v>43388</v>
      </c>
      <c r="AB102" s="2"/>
      <c r="AC102" s="16"/>
      <c r="AD102" s="17"/>
      <c r="AE102" s="28"/>
      <c r="AF102" s="19"/>
      <c r="AG102" s="31"/>
      <c r="AH102" s="31"/>
      <c r="AI102" s="29"/>
      <c r="AJ102" s="28"/>
      <c r="AK102" s="16"/>
      <c r="AL102" s="17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1"/>
      <c r="BG102" s="1"/>
      <c r="BH102" s="30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4"/>
      <c r="BX102" s="1"/>
      <c r="BY102" s="1"/>
      <c r="BZ102" s="1"/>
      <c r="CA102" s="1"/>
      <c r="CB102" s="1"/>
      <c r="CC102" s="1"/>
      <c r="CD102" s="1"/>
      <c r="CE102" s="1"/>
      <c r="CF102" s="1"/>
      <c r="CG102" s="37"/>
      <c r="CH102" s="19"/>
      <c r="CI102" s="19"/>
      <c r="CJ102" s="34"/>
      <c r="CK102" s="19"/>
      <c r="CL102" s="21"/>
      <c r="CM102" s="19"/>
    </row>
    <row r="103" spans="1:91" x14ac:dyDescent="0.2">
      <c r="A103" s="105">
        <f t="shared" si="42"/>
        <v>43116</v>
      </c>
      <c r="B103" s="5">
        <f t="shared" si="31"/>
        <v>1020.61038716</v>
      </c>
      <c r="C103" s="5">
        <f t="shared" si="43"/>
        <v>1000</v>
      </c>
      <c r="D103" s="64">
        <f t="shared" si="44"/>
        <v>4916.46</v>
      </c>
      <c r="E103" s="11">
        <f>IF(K103=1,VLOOKUP(A103,[1]Plan1!$AY$80:$BA$314,3),E102)</f>
        <v>4930.72</v>
      </c>
      <c r="F103" s="72">
        <f t="shared" si="45"/>
        <v>43116</v>
      </c>
      <c r="G103" s="9">
        <f t="shared" si="32"/>
        <v>2.9004609007294846E-3</v>
      </c>
      <c r="H103" s="72">
        <f t="shared" si="46"/>
        <v>43146</v>
      </c>
      <c r="I103" s="72">
        <f t="shared" si="33"/>
        <v>43146</v>
      </c>
      <c r="J103" s="1">
        <f t="shared" si="47"/>
        <v>21</v>
      </c>
      <c r="K103" s="1">
        <f t="shared" si="30"/>
        <v>1</v>
      </c>
      <c r="L103" s="5">
        <f t="shared" si="34"/>
        <v>1.00013792</v>
      </c>
      <c r="M103" s="12">
        <f t="shared" si="29"/>
        <v>1.0044004799999999</v>
      </c>
      <c r="N103" s="12">
        <f t="shared" si="50"/>
        <v>1.010233805305832</v>
      </c>
      <c r="O103" s="5">
        <f t="shared" si="28"/>
        <v>1.0103731300000001</v>
      </c>
      <c r="P103" s="5">
        <f t="shared" si="35"/>
        <v>1010.3731299999999</v>
      </c>
      <c r="Q103" s="10">
        <f t="shared" si="36"/>
        <v>0</v>
      </c>
      <c r="R103" s="39">
        <f t="shared" si="37"/>
        <v>0</v>
      </c>
      <c r="S103" s="5">
        <f t="shared" si="38"/>
        <v>0</v>
      </c>
      <c r="T103" s="6">
        <f t="shared" si="48"/>
        <v>4.641E-2</v>
      </c>
      <c r="U103" s="10">
        <f t="shared" si="51"/>
        <v>56</v>
      </c>
      <c r="V103" s="10">
        <v>252</v>
      </c>
      <c r="W103" s="12">
        <f t="shared" si="39"/>
        <v>1.010132155</v>
      </c>
      <c r="X103" s="5">
        <f t="shared" si="40"/>
        <v>10.23725716</v>
      </c>
      <c r="Y103" s="11">
        <f t="shared" si="41"/>
        <v>0</v>
      </c>
      <c r="Z103" s="2" t="s">
        <v>68</v>
      </c>
      <c r="AA103" s="72">
        <f t="shared" si="49"/>
        <v>43388</v>
      </c>
      <c r="AB103" s="2"/>
      <c r="AC103" s="16"/>
      <c r="AD103" s="17"/>
      <c r="AE103" s="28"/>
      <c r="AF103" s="19"/>
      <c r="AG103" s="31"/>
      <c r="AH103" s="31"/>
      <c r="AI103" s="29"/>
      <c r="AJ103" s="28"/>
      <c r="AK103" s="16"/>
      <c r="AL103" s="17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30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4"/>
      <c r="BX103" s="1"/>
      <c r="BY103" s="1"/>
      <c r="BZ103" s="1"/>
      <c r="CA103" s="1"/>
      <c r="CB103" s="1"/>
      <c r="CC103" s="1"/>
      <c r="CD103" s="1"/>
      <c r="CE103" s="1"/>
      <c r="CF103" s="1"/>
      <c r="CG103" s="2"/>
      <c r="CH103" s="19"/>
      <c r="CI103" s="19"/>
      <c r="CJ103" s="34"/>
      <c r="CK103" s="19"/>
      <c r="CL103" s="21"/>
      <c r="CM103" s="19"/>
    </row>
    <row r="104" spans="1:91" x14ac:dyDescent="0.2">
      <c r="A104" s="105">
        <f t="shared" si="42"/>
        <v>43117</v>
      </c>
      <c r="B104" s="5">
        <f t="shared" si="31"/>
        <v>1020.93493199</v>
      </c>
      <c r="C104" s="5">
        <f t="shared" si="43"/>
        <v>1000</v>
      </c>
      <c r="D104" s="64">
        <f t="shared" si="44"/>
        <v>4916.46</v>
      </c>
      <c r="E104" s="11">
        <f>IF(K104=1,VLOOKUP(A104,[1]Plan1!$AY$80:$BA$314,3),E103)</f>
        <v>4930.72</v>
      </c>
      <c r="F104" s="72">
        <f t="shared" si="45"/>
        <v>43116</v>
      </c>
      <c r="G104" s="9">
        <f t="shared" si="32"/>
        <v>2.9004609007294846E-3</v>
      </c>
      <c r="H104" s="72">
        <f t="shared" si="46"/>
        <v>43146</v>
      </c>
      <c r="I104" s="72">
        <f t="shared" si="33"/>
        <v>43146</v>
      </c>
      <c r="J104" s="1">
        <f t="shared" si="47"/>
        <v>21</v>
      </c>
      <c r="K104" s="1">
        <f t="shared" si="30"/>
        <v>2</v>
      </c>
      <c r="L104" s="5">
        <f t="shared" si="34"/>
        <v>1.0002758700000001</v>
      </c>
      <c r="M104" s="12">
        <f t="shared" si="29"/>
        <v>1.0044004799999999</v>
      </c>
      <c r="N104" s="12">
        <f t="shared" si="50"/>
        <v>1.010233805305832</v>
      </c>
      <c r="O104" s="5">
        <f t="shared" si="28"/>
        <v>1.01051249</v>
      </c>
      <c r="P104" s="5">
        <f t="shared" si="35"/>
        <v>1010.51249</v>
      </c>
      <c r="Q104" s="10">
        <f t="shared" si="36"/>
        <v>0</v>
      </c>
      <c r="R104" s="39">
        <f t="shared" si="37"/>
        <v>0</v>
      </c>
      <c r="S104" s="5">
        <f t="shared" si="38"/>
        <v>0</v>
      </c>
      <c r="T104" s="6">
        <f t="shared" si="48"/>
        <v>4.641E-2</v>
      </c>
      <c r="U104" s="10">
        <f t="shared" si="51"/>
        <v>57</v>
      </c>
      <c r="V104" s="10">
        <v>252</v>
      </c>
      <c r="W104" s="12">
        <f t="shared" si="39"/>
        <v>1.0103140159999999</v>
      </c>
      <c r="X104" s="5">
        <f t="shared" si="40"/>
        <v>10.422441989999999</v>
      </c>
      <c r="Y104" s="11">
        <f t="shared" si="41"/>
        <v>0</v>
      </c>
      <c r="Z104" s="2" t="s">
        <v>68</v>
      </c>
      <c r="AA104" s="72">
        <f t="shared" si="49"/>
        <v>43388</v>
      </c>
      <c r="AB104" s="2"/>
      <c r="AC104" s="16"/>
      <c r="AD104" s="17"/>
      <c r="AE104" s="28"/>
      <c r="AF104" s="19"/>
      <c r="AG104" s="31"/>
      <c r="AH104" s="31"/>
      <c r="AI104" s="29"/>
      <c r="AJ104" s="28"/>
      <c r="AK104" s="16"/>
      <c r="AL104" s="17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30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4"/>
      <c r="BX104" s="1"/>
      <c r="BY104" s="1"/>
      <c r="BZ104" s="1"/>
      <c r="CA104" s="1"/>
      <c r="CB104" s="1"/>
      <c r="CC104" s="1"/>
      <c r="CD104" s="1"/>
      <c r="CE104" s="1"/>
      <c r="CF104" s="1"/>
      <c r="CG104" s="2"/>
      <c r="CH104" s="27"/>
      <c r="CI104" s="19"/>
      <c r="CJ104" s="34"/>
      <c r="CK104" s="27"/>
      <c r="CL104" s="21"/>
      <c r="CM104" s="19"/>
    </row>
    <row r="105" spans="1:91" x14ac:dyDescent="0.2">
      <c r="A105" s="105">
        <f t="shared" si="42"/>
        <v>43118</v>
      </c>
      <c r="B105" s="5">
        <f t="shared" si="31"/>
        <v>1021.2595810600001</v>
      </c>
      <c r="C105" s="5">
        <f t="shared" si="43"/>
        <v>1000</v>
      </c>
      <c r="D105" s="64">
        <f t="shared" si="44"/>
        <v>4916.46</v>
      </c>
      <c r="E105" s="11">
        <f>IF(K105=1,VLOOKUP(A105,[1]Plan1!$AY$80:$BA$314,3),E104)</f>
        <v>4930.72</v>
      </c>
      <c r="F105" s="72">
        <f t="shared" si="45"/>
        <v>43116</v>
      </c>
      <c r="G105" s="9">
        <f t="shared" si="32"/>
        <v>2.9004609007294846E-3</v>
      </c>
      <c r="H105" s="72">
        <f t="shared" si="46"/>
        <v>43146</v>
      </c>
      <c r="I105" s="72">
        <f t="shared" si="33"/>
        <v>43146</v>
      </c>
      <c r="J105" s="1">
        <f t="shared" si="47"/>
        <v>21</v>
      </c>
      <c r="K105" s="1">
        <f t="shared" si="30"/>
        <v>3</v>
      </c>
      <c r="L105" s="5">
        <f t="shared" si="34"/>
        <v>1.0004138300000001</v>
      </c>
      <c r="M105" s="12">
        <f t="shared" si="29"/>
        <v>1.0044004799999999</v>
      </c>
      <c r="N105" s="12">
        <f t="shared" si="50"/>
        <v>1.010233805305832</v>
      </c>
      <c r="O105" s="5">
        <f t="shared" ref="O105:O168" si="52">TRUNC(TRUNC((L105*N105),15),8)</f>
        <v>1.01065187</v>
      </c>
      <c r="P105" s="5">
        <f t="shared" si="35"/>
        <v>1010.65187</v>
      </c>
      <c r="Q105" s="10">
        <f t="shared" si="36"/>
        <v>0</v>
      </c>
      <c r="R105" s="39">
        <f t="shared" si="37"/>
        <v>0</v>
      </c>
      <c r="S105" s="5">
        <f t="shared" si="38"/>
        <v>0</v>
      </c>
      <c r="T105" s="6">
        <f t="shared" si="48"/>
        <v>4.641E-2</v>
      </c>
      <c r="U105" s="10">
        <f t="shared" si="51"/>
        <v>58</v>
      </c>
      <c r="V105" s="10">
        <v>252</v>
      </c>
      <c r="W105" s="12">
        <f t="shared" si="39"/>
        <v>1.0104959099999999</v>
      </c>
      <c r="X105" s="5">
        <f t="shared" si="40"/>
        <v>10.60771106</v>
      </c>
      <c r="Y105" s="11">
        <f t="shared" si="41"/>
        <v>0</v>
      </c>
      <c r="Z105" s="2" t="s">
        <v>68</v>
      </c>
      <c r="AA105" s="72">
        <f t="shared" si="49"/>
        <v>43388</v>
      </c>
      <c r="AB105" s="2"/>
      <c r="AC105" s="16"/>
      <c r="AD105" s="17"/>
      <c r="AE105" s="28"/>
      <c r="AF105" s="19"/>
      <c r="AG105" s="31"/>
      <c r="AH105" s="31"/>
      <c r="AI105" s="29"/>
      <c r="AJ105" s="28"/>
      <c r="AK105" s="16"/>
      <c r="AL105" s="17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30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4"/>
      <c r="BX105" s="1"/>
      <c r="BY105" s="1"/>
      <c r="BZ105" s="1"/>
      <c r="CA105" s="1"/>
      <c r="CB105" s="1"/>
      <c r="CC105" s="1"/>
      <c r="CD105" s="1"/>
      <c r="CE105" s="1"/>
      <c r="CF105" s="1"/>
      <c r="CG105" s="2"/>
      <c r="CH105" s="38"/>
      <c r="CI105" s="19"/>
      <c r="CJ105" s="34"/>
      <c r="CK105" s="38"/>
      <c r="CL105" s="4"/>
      <c r="CM105" s="38"/>
    </row>
    <row r="106" spans="1:91" x14ac:dyDescent="0.2">
      <c r="A106" s="105">
        <f t="shared" si="42"/>
        <v>43119</v>
      </c>
      <c r="B106" s="5">
        <f t="shared" si="31"/>
        <v>1021.58433442</v>
      </c>
      <c r="C106" s="5">
        <f t="shared" si="43"/>
        <v>1000</v>
      </c>
      <c r="D106" s="64">
        <f t="shared" si="44"/>
        <v>4916.46</v>
      </c>
      <c r="E106" s="11">
        <f>IF(K106=1,VLOOKUP(A106,[1]Plan1!$AY$80:$BA$314,3),E105)</f>
        <v>4930.72</v>
      </c>
      <c r="F106" s="72">
        <f t="shared" si="45"/>
        <v>43116</v>
      </c>
      <c r="G106" s="9">
        <f t="shared" si="32"/>
        <v>2.9004609007294846E-3</v>
      </c>
      <c r="H106" s="72">
        <f t="shared" si="46"/>
        <v>43146</v>
      </c>
      <c r="I106" s="72">
        <f t="shared" si="33"/>
        <v>43146</v>
      </c>
      <c r="J106" s="1">
        <f t="shared" si="47"/>
        <v>21</v>
      </c>
      <c r="K106" s="1">
        <f t="shared" ref="K106:K169" si="53">(J106-(NETWORKDAYS(A106,I106,AD$118:AD$502)-1))</f>
        <v>4</v>
      </c>
      <c r="L106" s="5">
        <f t="shared" si="34"/>
        <v>1.0005518200000001</v>
      </c>
      <c r="M106" s="12">
        <f t="shared" ref="M106:M169" si="54">IF(I106&gt;I105,L105,M105)</f>
        <v>1.0044004799999999</v>
      </c>
      <c r="N106" s="12">
        <f t="shared" si="50"/>
        <v>1.010233805305832</v>
      </c>
      <c r="O106" s="5">
        <f t="shared" si="52"/>
        <v>1.0107912699999999</v>
      </c>
      <c r="P106" s="5">
        <f t="shared" si="35"/>
        <v>1010.7912700000001</v>
      </c>
      <c r="Q106" s="10">
        <f t="shared" si="36"/>
        <v>0</v>
      </c>
      <c r="R106" s="39">
        <f t="shared" si="37"/>
        <v>0</v>
      </c>
      <c r="S106" s="5">
        <f t="shared" si="38"/>
        <v>0</v>
      </c>
      <c r="T106" s="6">
        <f t="shared" si="48"/>
        <v>4.641E-2</v>
      </c>
      <c r="U106" s="10">
        <f t="shared" si="51"/>
        <v>59</v>
      </c>
      <c r="V106" s="10">
        <v>252</v>
      </c>
      <c r="W106" s="12">
        <f t="shared" si="39"/>
        <v>1.010677837</v>
      </c>
      <c r="X106" s="5">
        <f t="shared" si="40"/>
        <v>10.79306442</v>
      </c>
      <c r="Y106" s="11">
        <f t="shared" si="41"/>
        <v>0</v>
      </c>
      <c r="Z106" s="2" t="s">
        <v>68</v>
      </c>
      <c r="AA106" s="72">
        <f t="shared" si="49"/>
        <v>43388</v>
      </c>
      <c r="AB106" s="2"/>
      <c r="AC106" s="16"/>
      <c r="AD106" s="17"/>
      <c r="AE106" s="28"/>
      <c r="AF106" s="19"/>
      <c r="AG106" s="31"/>
      <c r="AH106" s="31"/>
      <c r="AI106" s="29"/>
      <c r="AJ106" s="28"/>
      <c r="AK106" s="16"/>
      <c r="AL106" s="17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30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"/>
      <c r="BX106" s="1"/>
      <c r="BY106" s="1"/>
      <c r="BZ106" s="1"/>
      <c r="CA106" s="1"/>
      <c r="CB106" s="1"/>
      <c r="CC106" s="1"/>
      <c r="CD106" s="1"/>
      <c r="CE106" s="1"/>
      <c r="CF106" s="1"/>
      <c r="CG106" s="2"/>
      <c r="CH106" s="19"/>
      <c r="CI106" s="19"/>
      <c r="CJ106" s="34"/>
      <c r="CK106" s="19"/>
      <c r="CL106" s="1"/>
      <c r="CM106" s="19"/>
    </row>
    <row r="107" spans="1:91" x14ac:dyDescent="0.2">
      <c r="A107" s="105">
        <f t="shared" si="42"/>
        <v>43120</v>
      </c>
      <c r="B107" s="5">
        <f t="shared" si="31"/>
        <v>1021.9091809500001</v>
      </c>
      <c r="C107" s="5">
        <f t="shared" si="43"/>
        <v>1000</v>
      </c>
      <c r="D107" s="64">
        <f t="shared" si="44"/>
        <v>4916.46</v>
      </c>
      <c r="E107" s="11">
        <f>IF(K107=1,VLOOKUP(A107,[1]Plan1!$AY$80:$BA$314,3),E106)</f>
        <v>4930.72</v>
      </c>
      <c r="F107" s="72">
        <f t="shared" si="45"/>
        <v>43116</v>
      </c>
      <c r="G107" s="9">
        <f t="shared" si="32"/>
        <v>2.9004609007294846E-3</v>
      </c>
      <c r="H107" s="72">
        <f t="shared" si="46"/>
        <v>43146</v>
      </c>
      <c r="I107" s="72">
        <f t="shared" si="33"/>
        <v>43146</v>
      </c>
      <c r="J107" s="1">
        <f t="shared" si="47"/>
        <v>21</v>
      </c>
      <c r="K107" s="1">
        <f t="shared" si="53"/>
        <v>5</v>
      </c>
      <c r="L107" s="5">
        <f t="shared" si="34"/>
        <v>1.0006898200000001</v>
      </c>
      <c r="M107" s="12">
        <f t="shared" si="54"/>
        <v>1.0044004799999999</v>
      </c>
      <c r="N107" s="12">
        <f t="shared" si="50"/>
        <v>1.010233805305832</v>
      </c>
      <c r="O107" s="5">
        <f t="shared" si="52"/>
        <v>1.01093068</v>
      </c>
      <c r="P107" s="5">
        <f t="shared" si="35"/>
        <v>1010.9306800000001</v>
      </c>
      <c r="Q107" s="10">
        <f t="shared" si="36"/>
        <v>0</v>
      </c>
      <c r="R107" s="39">
        <f t="shared" si="37"/>
        <v>0</v>
      </c>
      <c r="S107" s="5">
        <f t="shared" si="38"/>
        <v>0</v>
      </c>
      <c r="T107" s="6">
        <f t="shared" si="48"/>
        <v>4.641E-2</v>
      </c>
      <c r="U107" s="10">
        <f t="shared" si="51"/>
        <v>60</v>
      </c>
      <c r="V107" s="10">
        <v>252</v>
      </c>
      <c r="W107" s="12">
        <f t="shared" si="39"/>
        <v>1.0108597960000001</v>
      </c>
      <c r="X107" s="5">
        <f t="shared" si="40"/>
        <v>10.978500950000001</v>
      </c>
      <c r="Y107" s="11">
        <f t="shared" si="41"/>
        <v>0</v>
      </c>
      <c r="Z107" s="2" t="s">
        <v>68</v>
      </c>
      <c r="AA107" s="72">
        <f t="shared" si="49"/>
        <v>43388</v>
      </c>
      <c r="AB107" s="2"/>
      <c r="AC107" s="16"/>
      <c r="AD107" s="17"/>
      <c r="AE107" s="28"/>
      <c r="AF107" s="19"/>
      <c r="AG107" s="31"/>
      <c r="AH107" s="31"/>
      <c r="AI107" s="29"/>
      <c r="AJ107" s="28"/>
      <c r="AK107" s="16"/>
      <c r="AL107" s="17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30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4"/>
      <c r="BX107" s="1"/>
      <c r="BY107" s="1"/>
      <c r="BZ107" s="1"/>
      <c r="CA107" s="1"/>
      <c r="CB107" s="1"/>
      <c r="CC107" s="1"/>
      <c r="CD107" s="1"/>
      <c r="CE107" s="1"/>
      <c r="CF107" s="1"/>
      <c r="CG107" s="2"/>
      <c r="CH107" s="19"/>
      <c r="CI107" s="19"/>
      <c r="CJ107" s="34"/>
      <c r="CK107" s="19"/>
      <c r="CL107" s="1"/>
      <c r="CM107" s="19"/>
    </row>
    <row r="108" spans="1:91" x14ac:dyDescent="0.2">
      <c r="A108" s="105">
        <f t="shared" si="42"/>
        <v>43121</v>
      </c>
      <c r="B108" s="5">
        <f t="shared" si="31"/>
        <v>1021.9091809500001</v>
      </c>
      <c r="C108" s="5">
        <f t="shared" si="43"/>
        <v>1000</v>
      </c>
      <c r="D108" s="64">
        <f t="shared" si="44"/>
        <v>4916.46</v>
      </c>
      <c r="E108" s="11">
        <f>IF(K108=1,VLOOKUP(A108,[1]Plan1!$AY$80:$BA$314,3),E107)</f>
        <v>4930.72</v>
      </c>
      <c r="F108" s="72">
        <f t="shared" si="45"/>
        <v>43116</v>
      </c>
      <c r="G108" s="9">
        <f t="shared" si="32"/>
        <v>2.9004609007294846E-3</v>
      </c>
      <c r="H108" s="72">
        <f t="shared" si="46"/>
        <v>43146</v>
      </c>
      <c r="I108" s="72">
        <f t="shared" si="33"/>
        <v>43146</v>
      </c>
      <c r="J108" s="1">
        <f t="shared" si="47"/>
        <v>21</v>
      </c>
      <c r="K108" s="1">
        <f t="shared" si="53"/>
        <v>5</v>
      </c>
      <c r="L108" s="5">
        <f t="shared" si="34"/>
        <v>1.0006898200000001</v>
      </c>
      <c r="M108" s="12">
        <f t="shared" si="54"/>
        <v>1.0044004799999999</v>
      </c>
      <c r="N108" s="12">
        <f t="shared" si="50"/>
        <v>1.010233805305832</v>
      </c>
      <c r="O108" s="5">
        <f t="shared" si="52"/>
        <v>1.01093068</v>
      </c>
      <c r="P108" s="5">
        <f t="shared" si="35"/>
        <v>1010.9306800000001</v>
      </c>
      <c r="Q108" s="10">
        <f t="shared" si="36"/>
        <v>0</v>
      </c>
      <c r="R108" s="39">
        <f t="shared" si="37"/>
        <v>0</v>
      </c>
      <c r="S108" s="5">
        <f t="shared" si="38"/>
        <v>0</v>
      </c>
      <c r="T108" s="6">
        <f t="shared" si="48"/>
        <v>4.641E-2</v>
      </c>
      <c r="U108" s="10">
        <f t="shared" si="51"/>
        <v>60</v>
      </c>
      <c r="V108" s="10">
        <v>252</v>
      </c>
      <c r="W108" s="12">
        <f t="shared" si="39"/>
        <v>1.0108597960000001</v>
      </c>
      <c r="X108" s="5">
        <f t="shared" si="40"/>
        <v>10.978500950000001</v>
      </c>
      <c r="Y108" s="11">
        <f t="shared" si="41"/>
        <v>0</v>
      </c>
      <c r="Z108" s="2" t="s">
        <v>68</v>
      </c>
      <c r="AA108" s="72">
        <f t="shared" si="49"/>
        <v>43388</v>
      </c>
      <c r="AB108" s="2"/>
      <c r="AC108" s="16"/>
      <c r="AD108" s="17"/>
      <c r="AE108" s="28"/>
      <c r="AF108" s="19"/>
      <c r="AG108" s="31"/>
      <c r="AH108" s="31"/>
      <c r="AI108" s="29"/>
      <c r="AJ108" s="28"/>
      <c r="AK108" s="16"/>
      <c r="AL108" s="17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30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4"/>
      <c r="BX108" s="1"/>
      <c r="BY108" s="1"/>
      <c r="BZ108" s="1"/>
      <c r="CA108" s="1"/>
      <c r="CB108" s="1"/>
      <c r="CC108" s="1"/>
      <c r="CD108" s="1"/>
      <c r="CE108" s="1"/>
      <c r="CF108" s="1"/>
      <c r="CG108" s="2"/>
      <c r="CH108" s="19"/>
      <c r="CI108" s="19"/>
      <c r="CJ108" s="34"/>
      <c r="CK108" s="19"/>
      <c r="CL108" s="1"/>
      <c r="CM108" s="19"/>
    </row>
    <row r="109" spans="1:91" x14ac:dyDescent="0.2">
      <c r="A109" s="105">
        <f t="shared" si="42"/>
        <v>43122</v>
      </c>
      <c r="B109" s="5">
        <f t="shared" si="31"/>
        <v>1021.9091809500001</v>
      </c>
      <c r="C109" s="5">
        <f t="shared" si="43"/>
        <v>1000</v>
      </c>
      <c r="D109" s="64">
        <f t="shared" si="44"/>
        <v>4916.46</v>
      </c>
      <c r="E109" s="11">
        <f>IF(K109=1,VLOOKUP(A109,[1]Plan1!$AY$80:$BA$314,3),E108)</f>
        <v>4930.72</v>
      </c>
      <c r="F109" s="72">
        <f t="shared" si="45"/>
        <v>43116</v>
      </c>
      <c r="G109" s="9">
        <f t="shared" si="32"/>
        <v>2.9004609007294846E-3</v>
      </c>
      <c r="H109" s="72">
        <f t="shared" si="46"/>
        <v>43146</v>
      </c>
      <c r="I109" s="72">
        <f t="shared" si="33"/>
        <v>43146</v>
      </c>
      <c r="J109" s="1">
        <f t="shared" si="47"/>
        <v>21</v>
      </c>
      <c r="K109" s="1">
        <f t="shared" si="53"/>
        <v>5</v>
      </c>
      <c r="L109" s="5">
        <f t="shared" si="34"/>
        <v>1.0006898200000001</v>
      </c>
      <c r="M109" s="12">
        <f t="shared" si="54"/>
        <v>1.0044004799999999</v>
      </c>
      <c r="N109" s="12">
        <f t="shared" si="50"/>
        <v>1.010233805305832</v>
      </c>
      <c r="O109" s="5">
        <f t="shared" si="52"/>
        <v>1.01093068</v>
      </c>
      <c r="P109" s="5">
        <f t="shared" si="35"/>
        <v>1010.9306800000001</v>
      </c>
      <c r="Q109" s="10">
        <f t="shared" si="36"/>
        <v>0</v>
      </c>
      <c r="R109" s="39">
        <f t="shared" si="37"/>
        <v>0</v>
      </c>
      <c r="S109" s="5">
        <f t="shared" si="38"/>
        <v>0</v>
      </c>
      <c r="T109" s="6">
        <f t="shared" si="48"/>
        <v>4.641E-2</v>
      </c>
      <c r="U109" s="10">
        <f t="shared" si="51"/>
        <v>60</v>
      </c>
      <c r="V109" s="10">
        <v>252</v>
      </c>
      <c r="W109" s="12">
        <f t="shared" si="39"/>
        <v>1.0108597960000001</v>
      </c>
      <c r="X109" s="5">
        <f t="shared" si="40"/>
        <v>10.978500950000001</v>
      </c>
      <c r="Y109" s="11">
        <f t="shared" si="41"/>
        <v>0</v>
      </c>
      <c r="Z109" s="2" t="s">
        <v>68</v>
      </c>
      <c r="AA109" s="72">
        <f t="shared" si="49"/>
        <v>43388</v>
      </c>
      <c r="AB109" s="2"/>
      <c r="AC109" s="16"/>
      <c r="AD109" s="17"/>
      <c r="AE109" s="28"/>
      <c r="AF109" s="19"/>
      <c r="AG109" s="31"/>
      <c r="AH109" s="31"/>
      <c r="AI109" s="29"/>
      <c r="AJ109" s="28"/>
      <c r="AK109" s="16"/>
      <c r="AL109" s="17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30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4"/>
      <c r="BX109" s="1"/>
      <c r="BY109" s="1"/>
      <c r="BZ109" s="1"/>
      <c r="CA109" s="1"/>
      <c r="CB109" s="1"/>
      <c r="CC109" s="1"/>
      <c r="CD109" s="1"/>
      <c r="CE109" s="1"/>
      <c r="CF109" s="1"/>
      <c r="CG109" s="2"/>
      <c r="CH109" s="19"/>
      <c r="CI109" s="19"/>
      <c r="CJ109" s="34"/>
      <c r="CK109" s="19"/>
      <c r="CL109" s="1"/>
      <c r="CM109" s="19"/>
    </row>
    <row r="110" spans="1:91" x14ac:dyDescent="0.2">
      <c r="A110" s="105">
        <f t="shared" si="42"/>
        <v>43123</v>
      </c>
      <c r="B110" s="5">
        <f t="shared" si="31"/>
        <v>1022.2341318</v>
      </c>
      <c r="C110" s="5">
        <f t="shared" si="43"/>
        <v>1000</v>
      </c>
      <c r="D110" s="64">
        <f t="shared" si="44"/>
        <v>4916.46</v>
      </c>
      <c r="E110" s="11">
        <f>IF(K110=1,VLOOKUP(A110,[1]Plan1!$AY$80:$BA$314,3),E109)</f>
        <v>4930.72</v>
      </c>
      <c r="F110" s="72">
        <f t="shared" si="45"/>
        <v>43116</v>
      </c>
      <c r="G110" s="9">
        <f t="shared" si="32"/>
        <v>2.9004609007294846E-3</v>
      </c>
      <c r="H110" s="72">
        <f t="shared" si="46"/>
        <v>43146</v>
      </c>
      <c r="I110" s="72">
        <f t="shared" si="33"/>
        <v>43146</v>
      </c>
      <c r="J110" s="1">
        <f t="shared" si="47"/>
        <v>21</v>
      </c>
      <c r="K110" s="1">
        <f t="shared" si="53"/>
        <v>6</v>
      </c>
      <c r="L110" s="5">
        <f t="shared" si="34"/>
        <v>1.0008278399999999</v>
      </c>
      <c r="M110" s="12">
        <f t="shared" si="54"/>
        <v>1.0044004799999999</v>
      </c>
      <c r="N110" s="12">
        <f t="shared" si="50"/>
        <v>1.010233805305832</v>
      </c>
      <c r="O110" s="5">
        <f t="shared" si="52"/>
        <v>1.0110701099999999</v>
      </c>
      <c r="P110" s="5">
        <f t="shared" si="35"/>
        <v>1011.07011</v>
      </c>
      <c r="Q110" s="10">
        <f t="shared" si="36"/>
        <v>0</v>
      </c>
      <c r="R110" s="39">
        <f t="shared" si="37"/>
        <v>0</v>
      </c>
      <c r="S110" s="5">
        <f t="shared" si="38"/>
        <v>0</v>
      </c>
      <c r="T110" s="6">
        <f t="shared" si="48"/>
        <v>4.641E-2</v>
      </c>
      <c r="U110" s="10">
        <f t="shared" si="51"/>
        <v>61</v>
      </c>
      <c r="V110" s="10">
        <v>252</v>
      </c>
      <c r="W110" s="12">
        <f t="shared" si="39"/>
        <v>1.011041788</v>
      </c>
      <c r="X110" s="5">
        <f t="shared" si="40"/>
        <v>11.1640218</v>
      </c>
      <c r="Y110" s="11">
        <f t="shared" si="41"/>
        <v>0</v>
      </c>
      <c r="Z110" s="2" t="s">
        <v>68</v>
      </c>
      <c r="AA110" s="72">
        <f t="shared" si="49"/>
        <v>43388</v>
      </c>
      <c r="AB110" s="2"/>
      <c r="AC110" s="16"/>
      <c r="AD110" s="17"/>
      <c r="AE110" s="28"/>
      <c r="AF110" s="19"/>
      <c r="AG110" s="31"/>
      <c r="AH110" s="31"/>
      <c r="AI110" s="29"/>
      <c r="AJ110" s="28"/>
      <c r="AK110" s="16"/>
      <c r="AL110" s="17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30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4"/>
      <c r="BX110" s="1"/>
      <c r="BY110" s="1"/>
      <c r="BZ110" s="1"/>
      <c r="CA110" s="1"/>
      <c r="CB110" s="1"/>
      <c r="CC110" s="1"/>
      <c r="CD110" s="1"/>
      <c r="CE110" s="1"/>
      <c r="CF110" s="1"/>
      <c r="CG110" s="2"/>
      <c r="CH110" s="19"/>
      <c r="CI110" s="19"/>
      <c r="CJ110" s="34"/>
      <c r="CK110" s="19"/>
      <c r="CL110" s="1"/>
      <c r="CM110" s="19"/>
    </row>
    <row r="111" spans="1:91" x14ac:dyDescent="0.2">
      <c r="A111" s="105">
        <f t="shared" si="42"/>
        <v>43124</v>
      </c>
      <c r="B111" s="5">
        <f t="shared" si="31"/>
        <v>1022.5591870000001</v>
      </c>
      <c r="C111" s="5">
        <f t="shared" si="43"/>
        <v>1000</v>
      </c>
      <c r="D111" s="64">
        <f t="shared" si="44"/>
        <v>4916.46</v>
      </c>
      <c r="E111" s="11">
        <f>IF(K111=1,VLOOKUP(A111,[1]Plan1!$AY$80:$BA$314,3),E110)</f>
        <v>4930.72</v>
      </c>
      <c r="F111" s="72">
        <f t="shared" si="45"/>
        <v>43116</v>
      </c>
      <c r="G111" s="9">
        <f t="shared" si="32"/>
        <v>2.9004609007294846E-3</v>
      </c>
      <c r="H111" s="72">
        <f t="shared" si="46"/>
        <v>43146</v>
      </c>
      <c r="I111" s="72">
        <f t="shared" si="33"/>
        <v>43146</v>
      </c>
      <c r="J111" s="1">
        <f t="shared" si="47"/>
        <v>21</v>
      </c>
      <c r="K111" s="1">
        <f t="shared" si="53"/>
        <v>7</v>
      </c>
      <c r="L111" s="5">
        <f t="shared" si="34"/>
        <v>1.0009658800000001</v>
      </c>
      <c r="M111" s="12">
        <f t="shared" si="54"/>
        <v>1.0044004799999999</v>
      </c>
      <c r="N111" s="12">
        <f t="shared" si="50"/>
        <v>1.010233805305832</v>
      </c>
      <c r="O111" s="5">
        <f t="shared" si="52"/>
        <v>1.01120956</v>
      </c>
      <c r="P111" s="5">
        <f t="shared" si="35"/>
        <v>1011.20956</v>
      </c>
      <c r="Q111" s="10">
        <f t="shared" si="36"/>
        <v>0</v>
      </c>
      <c r="R111" s="39">
        <f t="shared" si="37"/>
        <v>0</v>
      </c>
      <c r="S111" s="5">
        <f t="shared" si="38"/>
        <v>0</v>
      </c>
      <c r="T111" s="6">
        <f t="shared" si="48"/>
        <v>4.641E-2</v>
      </c>
      <c r="U111" s="10">
        <f t="shared" si="51"/>
        <v>62</v>
      </c>
      <c r="V111" s="10">
        <v>252</v>
      </c>
      <c r="W111" s="12">
        <f t="shared" si="39"/>
        <v>1.011223813</v>
      </c>
      <c r="X111" s="5">
        <f t="shared" si="40"/>
        <v>11.349627</v>
      </c>
      <c r="Y111" s="11">
        <f t="shared" si="41"/>
        <v>0</v>
      </c>
      <c r="Z111" s="2" t="s">
        <v>68</v>
      </c>
      <c r="AA111" s="72">
        <f t="shared" si="49"/>
        <v>43388</v>
      </c>
      <c r="AB111" s="2"/>
      <c r="AC111" s="16"/>
      <c r="AD111" s="17"/>
      <c r="AE111" s="28"/>
      <c r="AF111" s="19"/>
      <c r="AG111" s="31"/>
      <c r="AH111" s="31"/>
      <c r="AI111" s="29"/>
      <c r="AJ111" s="28"/>
      <c r="AK111" s="16"/>
      <c r="AL111" s="17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30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4"/>
      <c r="BX111" s="1"/>
      <c r="BY111" s="1"/>
      <c r="BZ111" s="1"/>
      <c r="CA111" s="1"/>
      <c r="CB111" s="1"/>
      <c r="CC111" s="1"/>
      <c r="CD111" s="1"/>
      <c r="CE111" s="1"/>
      <c r="CF111" s="1"/>
      <c r="CG111" s="2"/>
      <c r="CH111" s="19"/>
      <c r="CI111" s="19"/>
      <c r="CJ111" s="34"/>
      <c r="CK111" s="19"/>
      <c r="CL111" s="1"/>
      <c r="CM111" s="19"/>
    </row>
    <row r="112" spans="1:91" x14ac:dyDescent="0.2">
      <c r="A112" s="105">
        <f t="shared" si="42"/>
        <v>43125</v>
      </c>
      <c r="B112" s="5">
        <f t="shared" si="31"/>
        <v>1022.88435668</v>
      </c>
      <c r="C112" s="5">
        <f t="shared" si="43"/>
        <v>1000</v>
      </c>
      <c r="D112" s="64">
        <f t="shared" si="44"/>
        <v>4916.46</v>
      </c>
      <c r="E112" s="11">
        <f>IF(K112=1,VLOOKUP(A112,[1]Plan1!$AY$80:$BA$314,3),E111)</f>
        <v>4930.72</v>
      </c>
      <c r="F112" s="72">
        <f t="shared" si="45"/>
        <v>43116</v>
      </c>
      <c r="G112" s="9">
        <f t="shared" si="32"/>
        <v>2.9004609007294846E-3</v>
      </c>
      <c r="H112" s="72">
        <f t="shared" si="46"/>
        <v>43146</v>
      </c>
      <c r="I112" s="72">
        <f t="shared" si="33"/>
        <v>43146</v>
      </c>
      <c r="J112" s="1">
        <f t="shared" si="47"/>
        <v>21</v>
      </c>
      <c r="K112" s="1">
        <f t="shared" si="53"/>
        <v>8</v>
      </c>
      <c r="L112" s="5">
        <f t="shared" si="34"/>
        <v>1.0011039399999999</v>
      </c>
      <c r="M112" s="12">
        <f t="shared" si="54"/>
        <v>1.0044004799999999</v>
      </c>
      <c r="N112" s="12">
        <f t="shared" si="50"/>
        <v>1.010233805305832</v>
      </c>
      <c r="O112" s="5">
        <f t="shared" si="52"/>
        <v>1.01134904</v>
      </c>
      <c r="P112" s="5">
        <f t="shared" si="35"/>
        <v>1011.3490399999999</v>
      </c>
      <c r="Q112" s="10">
        <f t="shared" si="36"/>
        <v>0</v>
      </c>
      <c r="R112" s="39">
        <f t="shared" si="37"/>
        <v>0</v>
      </c>
      <c r="S112" s="5">
        <f t="shared" si="38"/>
        <v>0</v>
      </c>
      <c r="T112" s="6">
        <f t="shared" si="48"/>
        <v>4.641E-2</v>
      </c>
      <c r="U112" s="10">
        <f t="shared" si="51"/>
        <v>63</v>
      </c>
      <c r="V112" s="10">
        <v>252</v>
      </c>
      <c r="W112" s="12">
        <f t="shared" si="39"/>
        <v>1.011405871</v>
      </c>
      <c r="X112" s="5">
        <f t="shared" si="40"/>
        <v>11.535316679999999</v>
      </c>
      <c r="Y112" s="11">
        <f t="shared" si="41"/>
        <v>0</v>
      </c>
      <c r="Z112" s="2" t="s">
        <v>68</v>
      </c>
      <c r="AA112" s="72">
        <f t="shared" si="49"/>
        <v>43388</v>
      </c>
      <c r="AB112" s="2"/>
      <c r="AC112" s="16"/>
      <c r="AD112" s="17"/>
      <c r="AE112" s="28"/>
      <c r="AF112" s="19"/>
      <c r="AG112" s="31"/>
      <c r="AH112" s="31"/>
      <c r="AI112" s="29"/>
      <c r="AJ112" s="28"/>
      <c r="AK112" s="16"/>
      <c r="AL112" s="17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30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4"/>
      <c r="BX112" s="1"/>
      <c r="BY112" s="1"/>
      <c r="BZ112" s="1"/>
      <c r="CA112" s="1"/>
      <c r="CB112" s="1"/>
      <c r="CC112" s="1"/>
      <c r="CD112" s="1"/>
      <c r="CE112" s="1"/>
      <c r="CF112" s="1"/>
      <c r="CG112" s="2"/>
      <c r="CH112" s="19"/>
      <c r="CI112" s="19"/>
      <c r="CJ112" s="34"/>
      <c r="CK112" s="19"/>
      <c r="CL112" s="1"/>
      <c r="CM112" s="19"/>
    </row>
    <row r="113" spans="1:91" x14ac:dyDescent="0.2">
      <c r="A113" s="105">
        <f t="shared" si="42"/>
        <v>43126</v>
      </c>
      <c r="B113" s="5">
        <f t="shared" si="31"/>
        <v>1023.2096206399999</v>
      </c>
      <c r="C113" s="5">
        <f t="shared" si="43"/>
        <v>1000</v>
      </c>
      <c r="D113" s="64">
        <f t="shared" si="44"/>
        <v>4916.46</v>
      </c>
      <c r="E113" s="11">
        <f>IF(K113=1,VLOOKUP(A113,[1]Plan1!$AY$80:$BA$314,3),E112)</f>
        <v>4930.72</v>
      </c>
      <c r="F113" s="72">
        <f t="shared" si="45"/>
        <v>43116</v>
      </c>
      <c r="G113" s="9">
        <f t="shared" si="32"/>
        <v>2.9004609007294846E-3</v>
      </c>
      <c r="H113" s="72">
        <f t="shared" si="46"/>
        <v>43146</v>
      </c>
      <c r="I113" s="72">
        <f t="shared" si="33"/>
        <v>43146</v>
      </c>
      <c r="J113" s="1">
        <f t="shared" si="47"/>
        <v>21</v>
      </c>
      <c r="K113" s="1">
        <f t="shared" si="53"/>
        <v>9</v>
      </c>
      <c r="L113" s="5">
        <f t="shared" si="34"/>
        <v>1.0012420200000001</v>
      </c>
      <c r="M113" s="12">
        <f t="shared" si="54"/>
        <v>1.0044004799999999</v>
      </c>
      <c r="N113" s="12">
        <f t="shared" si="50"/>
        <v>1.010233805305832</v>
      </c>
      <c r="O113" s="5">
        <f t="shared" si="52"/>
        <v>1.0114885300000001</v>
      </c>
      <c r="P113" s="5">
        <f t="shared" si="35"/>
        <v>1011.48853</v>
      </c>
      <c r="Q113" s="10">
        <f t="shared" si="36"/>
        <v>0</v>
      </c>
      <c r="R113" s="39">
        <f t="shared" si="37"/>
        <v>0</v>
      </c>
      <c r="S113" s="5">
        <f t="shared" si="38"/>
        <v>0</v>
      </c>
      <c r="T113" s="6">
        <f t="shared" si="48"/>
        <v>4.641E-2</v>
      </c>
      <c r="U113" s="10">
        <f t="shared" si="51"/>
        <v>64</v>
      </c>
      <c r="V113" s="10">
        <v>252</v>
      </c>
      <c r="W113" s="12">
        <f t="shared" si="39"/>
        <v>1.0115879619999999</v>
      </c>
      <c r="X113" s="5">
        <f t="shared" si="40"/>
        <v>11.72109064</v>
      </c>
      <c r="Y113" s="11">
        <f t="shared" si="41"/>
        <v>0</v>
      </c>
      <c r="Z113" s="2" t="s">
        <v>68</v>
      </c>
      <c r="AA113" s="72">
        <f t="shared" si="49"/>
        <v>43388</v>
      </c>
      <c r="AB113" s="2"/>
      <c r="AC113" s="16"/>
      <c r="AD113" s="17"/>
      <c r="AE113" s="28"/>
      <c r="AF113" s="19"/>
      <c r="AG113" s="31"/>
      <c r="AH113" s="31"/>
      <c r="AI113" s="29"/>
      <c r="AJ113" s="28"/>
      <c r="AK113" s="16"/>
      <c r="AL113" s="17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30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4"/>
      <c r="BX113" s="1"/>
      <c r="BY113" s="1"/>
      <c r="BZ113" s="1"/>
      <c r="CA113" s="1"/>
      <c r="CB113" s="1"/>
      <c r="CC113" s="1"/>
      <c r="CD113" s="1"/>
      <c r="CE113" s="1"/>
      <c r="CF113" s="1"/>
      <c r="CG113" s="2"/>
      <c r="CH113" s="19"/>
      <c r="CI113" s="19"/>
      <c r="CJ113" s="34"/>
      <c r="CK113" s="19"/>
      <c r="CL113" s="1"/>
      <c r="CM113" s="38"/>
    </row>
    <row r="114" spans="1:91" x14ac:dyDescent="0.2">
      <c r="A114" s="105">
        <f t="shared" si="42"/>
        <v>43127</v>
      </c>
      <c r="B114" s="5">
        <f t="shared" si="31"/>
        <v>1023.53498801</v>
      </c>
      <c r="C114" s="5">
        <f t="shared" si="43"/>
        <v>1000</v>
      </c>
      <c r="D114" s="64">
        <f t="shared" si="44"/>
        <v>4916.46</v>
      </c>
      <c r="E114" s="11">
        <f>IF(K114=1,VLOOKUP(A114,[1]Plan1!$AY$80:$BA$314,3),E113)</f>
        <v>4930.72</v>
      </c>
      <c r="F114" s="72">
        <f t="shared" si="45"/>
        <v>43116</v>
      </c>
      <c r="G114" s="9">
        <f t="shared" si="32"/>
        <v>2.9004609007294846E-3</v>
      </c>
      <c r="H114" s="72">
        <f t="shared" si="46"/>
        <v>43146</v>
      </c>
      <c r="I114" s="72">
        <f t="shared" si="33"/>
        <v>43146</v>
      </c>
      <c r="J114" s="1">
        <f t="shared" si="47"/>
        <v>21</v>
      </c>
      <c r="K114" s="1">
        <f t="shared" si="53"/>
        <v>10</v>
      </c>
      <c r="L114" s="5">
        <f t="shared" si="34"/>
        <v>1.0013801200000001</v>
      </c>
      <c r="M114" s="12">
        <f t="shared" si="54"/>
        <v>1.0044004799999999</v>
      </c>
      <c r="N114" s="12">
        <f t="shared" si="50"/>
        <v>1.010233805305832</v>
      </c>
      <c r="O114" s="5">
        <f t="shared" si="52"/>
        <v>1.01162804</v>
      </c>
      <c r="P114" s="5">
        <f t="shared" si="35"/>
        <v>1011.6280400000001</v>
      </c>
      <c r="Q114" s="10">
        <f t="shared" si="36"/>
        <v>0</v>
      </c>
      <c r="R114" s="39">
        <f t="shared" si="37"/>
        <v>0</v>
      </c>
      <c r="S114" s="5">
        <f t="shared" si="38"/>
        <v>0</v>
      </c>
      <c r="T114" s="6">
        <f t="shared" si="48"/>
        <v>4.641E-2</v>
      </c>
      <c r="U114" s="10">
        <f t="shared" si="51"/>
        <v>65</v>
      </c>
      <c r="V114" s="10">
        <v>252</v>
      </c>
      <c r="W114" s="12">
        <f t="shared" si="39"/>
        <v>1.011770085</v>
      </c>
      <c r="X114" s="5">
        <f t="shared" si="40"/>
        <v>11.906948010000001</v>
      </c>
      <c r="Y114" s="11">
        <f t="shared" si="41"/>
        <v>0</v>
      </c>
      <c r="Z114" s="2" t="s">
        <v>68</v>
      </c>
      <c r="AA114" s="72">
        <f t="shared" si="49"/>
        <v>43388</v>
      </c>
      <c r="AB114" s="2"/>
      <c r="AC114" s="16"/>
      <c r="AD114" s="17"/>
      <c r="AE114" s="28"/>
      <c r="AF114" s="19"/>
      <c r="AG114" s="31"/>
      <c r="AH114" s="31"/>
      <c r="AI114" s="29"/>
      <c r="AJ114" s="28"/>
      <c r="AK114" s="16"/>
      <c r="AL114" s="17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30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4"/>
      <c r="BX114" s="1"/>
      <c r="BY114" s="1"/>
      <c r="BZ114" s="1"/>
      <c r="CA114" s="1"/>
      <c r="CB114" s="1"/>
      <c r="CC114" s="1"/>
      <c r="CD114" s="1"/>
      <c r="CE114" s="1"/>
      <c r="CF114" s="1"/>
      <c r="CG114" s="2"/>
      <c r="CH114" s="19"/>
      <c r="CI114" s="19"/>
      <c r="CJ114" s="34"/>
      <c r="CK114" s="19"/>
      <c r="CL114" s="1"/>
      <c r="CM114" s="19"/>
    </row>
    <row r="115" spans="1:91" x14ac:dyDescent="0.2">
      <c r="A115" s="105">
        <f t="shared" si="42"/>
        <v>43128</v>
      </c>
      <c r="B115" s="5">
        <f t="shared" si="31"/>
        <v>1023.53498801</v>
      </c>
      <c r="C115" s="5">
        <f t="shared" si="43"/>
        <v>1000</v>
      </c>
      <c r="D115" s="64">
        <f t="shared" si="44"/>
        <v>4916.46</v>
      </c>
      <c r="E115" s="11">
        <f>IF(K115=1,VLOOKUP(A115,[1]Plan1!$AY$80:$BA$314,3),E114)</f>
        <v>4930.72</v>
      </c>
      <c r="F115" s="72">
        <f t="shared" si="45"/>
        <v>43116</v>
      </c>
      <c r="G115" s="9">
        <f t="shared" si="32"/>
        <v>2.9004609007294846E-3</v>
      </c>
      <c r="H115" s="72">
        <f t="shared" si="46"/>
        <v>43146</v>
      </c>
      <c r="I115" s="72">
        <f t="shared" si="33"/>
        <v>43146</v>
      </c>
      <c r="J115" s="1">
        <f t="shared" si="47"/>
        <v>21</v>
      </c>
      <c r="K115" s="1">
        <f t="shared" si="53"/>
        <v>10</v>
      </c>
      <c r="L115" s="5">
        <f t="shared" si="34"/>
        <v>1.0013801200000001</v>
      </c>
      <c r="M115" s="12">
        <f t="shared" si="54"/>
        <v>1.0044004799999999</v>
      </c>
      <c r="N115" s="12">
        <f t="shared" si="50"/>
        <v>1.010233805305832</v>
      </c>
      <c r="O115" s="5">
        <f t="shared" si="52"/>
        <v>1.01162804</v>
      </c>
      <c r="P115" s="5">
        <f t="shared" si="35"/>
        <v>1011.6280400000001</v>
      </c>
      <c r="Q115" s="10">
        <f t="shared" si="36"/>
        <v>0</v>
      </c>
      <c r="R115" s="39">
        <f t="shared" si="37"/>
        <v>0</v>
      </c>
      <c r="S115" s="5">
        <f t="shared" si="38"/>
        <v>0</v>
      </c>
      <c r="T115" s="6">
        <f t="shared" si="48"/>
        <v>4.641E-2</v>
      </c>
      <c r="U115" s="10">
        <f t="shared" si="51"/>
        <v>65</v>
      </c>
      <c r="V115" s="10">
        <v>252</v>
      </c>
      <c r="W115" s="12">
        <f t="shared" si="39"/>
        <v>1.011770085</v>
      </c>
      <c r="X115" s="5">
        <f t="shared" si="40"/>
        <v>11.906948010000001</v>
      </c>
      <c r="Y115" s="11">
        <f t="shared" si="41"/>
        <v>0</v>
      </c>
      <c r="Z115" s="2" t="s">
        <v>68</v>
      </c>
      <c r="AA115" s="72">
        <f t="shared" si="49"/>
        <v>43388</v>
      </c>
      <c r="AB115" s="2"/>
      <c r="AC115" s="4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30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4"/>
      <c r="BX115" s="1"/>
      <c r="BY115" s="1"/>
      <c r="BZ115" s="1"/>
      <c r="CA115" s="1"/>
      <c r="CB115" s="1"/>
      <c r="CC115" s="1"/>
      <c r="CD115" s="1"/>
      <c r="CE115" s="1"/>
      <c r="CF115" s="1"/>
      <c r="CG115" s="2"/>
      <c r="CH115" s="19"/>
      <c r="CI115" s="19"/>
      <c r="CJ115" s="34"/>
      <c r="CK115" s="19"/>
      <c r="CL115" s="1"/>
      <c r="CM115" s="19"/>
    </row>
    <row r="116" spans="1:91" x14ac:dyDescent="0.2">
      <c r="A116" s="105">
        <f t="shared" si="42"/>
        <v>43129</v>
      </c>
      <c r="B116" s="5">
        <f t="shared" si="31"/>
        <v>1023.53498801</v>
      </c>
      <c r="C116" s="5">
        <f t="shared" si="43"/>
        <v>1000</v>
      </c>
      <c r="D116" s="64">
        <f t="shared" si="44"/>
        <v>4916.46</v>
      </c>
      <c r="E116" s="11">
        <f>IF(K116=1,VLOOKUP(A116,[1]Plan1!$AY$80:$BA$314,3),E115)</f>
        <v>4930.72</v>
      </c>
      <c r="F116" s="72">
        <f t="shared" si="45"/>
        <v>43116</v>
      </c>
      <c r="G116" s="9">
        <f t="shared" si="32"/>
        <v>2.9004609007294846E-3</v>
      </c>
      <c r="H116" s="72">
        <f t="shared" si="46"/>
        <v>43146</v>
      </c>
      <c r="I116" s="72">
        <f t="shared" si="33"/>
        <v>43146</v>
      </c>
      <c r="J116" s="1">
        <f t="shared" si="47"/>
        <v>21</v>
      </c>
      <c r="K116" s="1">
        <f t="shared" si="53"/>
        <v>10</v>
      </c>
      <c r="L116" s="5">
        <f t="shared" si="34"/>
        <v>1.0013801200000001</v>
      </c>
      <c r="M116" s="12">
        <f t="shared" si="54"/>
        <v>1.0044004799999999</v>
      </c>
      <c r="N116" s="12">
        <f t="shared" si="50"/>
        <v>1.010233805305832</v>
      </c>
      <c r="O116" s="5">
        <f t="shared" si="52"/>
        <v>1.01162804</v>
      </c>
      <c r="P116" s="5">
        <f t="shared" si="35"/>
        <v>1011.6280400000001</v>
      </c>
      <c r="Q116" s="10">
        <f t="shared" si="36"/>
        <v>0</v>
      </c>
      <c r="R116" s="39">
        <f t="shared" si="37"/>
        <v>0</v>
      </c>
      <c r="S116" s="5">
        <f t="shared" si="38"/>
        <v>0</v>
      </c>
      <c r="T116" s="6">
        <f t="shared" si="48"/>
        <v>4.641E-2</v>
      </c>
      <c r="U116" s="10">
        <f t="shared" si="51"/>
        <v>65</v>
      </c>
      <c r="V116" s="10">
        <v>252</v>
      </c>
      <c r="W116" s="12">
        <f t="shared" si="39"/>
        <v>1.011770085</v>
      </c>
      <c r="X116" s="5">
        <f t="shared" si="40"/>
        <v>11.906948010000001</v>
      </c>
      <c r="Y116" s="11">
        <f t="shared" si="41"/>
        <v>0</v>
      </c>
      <c r="Z116" s="2" t="s">
        <v>68</v>
      </c>
      <c r="AA116" s="72">
        <f t="shared" si="49"/>
        <v>43388</v>
      </c>
      <c r="AB116" s="2"/>
      <c r="AC116" s="4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30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4"/>
      <c r="BX116" s="1"/>
      <c r="BY116" s="1"/>
      <c r="BZ116" s="1"/>
      <c r="CA116" s="1"/>
      <c r="CB116" s="1"/>
      <c r="CC116" s="1"/>
      <c r="CD116" s="1"/>
      <c r="CE116" s="1"/>
      <c r="CF116" s="1"/>
      <c r="CG116" s="2"/>
      <c r="CH116" s="19"/>
      <c r="CI116" s="19"/>
      <c r="CJ116" s="34"/>
      <c r="CK116" s="19"/>
      <c r="CL116" s="1"/>
      <c r="CM116" s="19"/>
    </row>
    <row r="117" spans="1:91" x14ac:dyDescent="0.2">
      <c r="A117" s="105">
        <f t="shared" si="42"/>
        <v>43130</v>
      </c>
      <c r="B117" s="5">
        <f t="shared" si="31"/>
        <v>1023.8604699499999</v>
      </c>
      <c r="C117" s="5">
        <f t="shared" si="43"/>
        <v>1000</v>
      </c>
      <c r="D117" s="64">
        <f t="shared" si="44"/>
        <v>4916.46</v>
      </c>
      <c r="E117" s="11">
        <f>IF(K117=1,VLOOKUP(A117,[1]Plan1!$AY$80:$BA$314,3),E116)</f>
        <v>4930.72</v>
      </c>
      <c r="F117" s="72">
        <f t="shared" si="45"/>
        <v>43116</v>
      </c>
      <c r="G117" s="9">
        <f t="shared" si="32"/>
        <v>2.9004609007294846E-3</v>
      </c>
      <c r="H117" s="72">
        <f t="shared" si="46"/>
        <v>43146</v>
      </c>
      <c r="I117" s="72">
        <f t="shared" si="33"/>
        <v>43146</v>
      </c>
      <c r="J117" s="1">
        <f t="shared" si="47"/>
        <v>21</v>
      </c>
      <c r="K117" s="1">
        <f t="shared" si="53"/>
        <v>11</v>
      </c>
      <c r="L117" s="5">
        <f t="shared" si="34"/>
        <v>1.00151824</v>
      </c>
      <c r="M117" s="12">
        <f t="shared" si="54"/>
        <v>1.0044004799999999</v>
      </c>
      <c r="N117" s="12">
        <f t="shared" si="50"/>
        <v>1.010233805305832</v>
      </c>
      <c r="O117" s="5">
        <f t="shared" si="52"/>
        <v>1.0117675800000001</v>
      </c>
      <c r="P117" s="5">
        <f t="shared" si="35"/>
        <v>1011.76758</v>
      </c>
      <c r="Q117" s="10">
        <f t="shared" si="36"/>
        <v>0</v>
      </c>
      <c r="R117" s="39">
        <f t="shared" si="37"/>
        <v>0</v>
      </c>
      <c r="S117" s="5">
        <f t="shared" si="38"/>
        <v>0</v>
      </c>
      <c r="T117" s="6">
        <f t="shared" si="48"/>
        <v>4.641E-2</v>
      </c>
      <c r="U117" s="10">
        <f t="shared" si="51"/>
        <v>66</v>
      </c>
      <c r="V117" s="10">
        <v>252</v>
      </c>
      <c r="W117" s="12">
        <f t="shared" si="39"/>
        <v>1.0119522409999999</v>
      </c>
      <c r="X117" s="5">
        <f t="shared" si="40"/>
        <v>12.09288995</v>
      </c>
      <c r="Y117" s="11">
        <f t="shared" si="41"/>
        <v>0</v>
      </c>
      <c r="Z117" s="2" t="s">
        <v>68</v>
      </c>
      <c r="AA117" s="72">
        <f t="shared" si="49"/>
        <v>43388</v>
      </c>
      <c r="AB117" s="2"/>
      <c r="AC117" s="43"/>
      <c r="AD117" s="41" t="s">
        <v>69</v>
      </c>
      <c r="AE117" s="34"/>
      <c r="AG117" s="13"/>
      <c r="AH117" s="27" t="s">
        <v>70</v>
      </c>
      <c r="AI117" s="44" t="s">
        <v>71</v>
      </c>
      <c r="AJ117" s="18" t="s">
        <v>72</v>
      </c>
      <c r="AK117" s="45" t="s">
        <v>73</v>
      </c>
      <c r="AL117" s="46" t="s">
        <v>74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30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4"/>
      <c r="BX117" s="1"/>
      <c r="BY117" s="1"/>
      <c r="BZ117" s="1"/>
      <c r="CA117" s="1"/>
      <c r="CB117" s="1"/>
      <c r="CC117" s="1"/>
      <c r="CD117" s="1"/>
      <c r="CE117" s="1"/>
      <c r="CF117" s="1"/>
      <c r="CG117" s="2"/>
      <c r="CH117" s="19"/>
      <c r="CI117" s="19"/>
      <c r="CJ117" s="34"/>
      <c r="CK117" s="19"/>
      <c r="CL117" s="1"/>
      <c r="CM117" s="19"/>
    </row>
    <row r="118" spans="1:91" x14ac:dyDescent="0.2">
      <c r="A118" s="105">
        <f t="shared" si="42"/>
        <v>43131</v>
      </c>
      <c r="B118" s="5">
        <f t="shared" si="31"/>
        <v>1024.18603611</v>
      </c>
      <c r="C118" s="5">
        <f t="shared" si="43"/>
        <v>1000</v>
      </c>
      <c r="D118" s="64">
        <f t="shared" si="44"/>
        <v>4916.46</v>
      </c>
      <c r="E118" s="11">
        <f>IF(K118=1,VLOOKUP(A118,[1]Plan1!$AY$80:$BA$314,3),E117)</f>
        <v>4930.72</v>
      </c>
      <c r="F118" s="72">
        <f t="shared" si="45"/>
        <v>43116</v>
      </c>
      <c r="G118" s="9">
        <f t="shared" si="32"/>
        <v>2.9004609007294846E-3</v>
      </c>
      <c r="H118" s="72">
        <f t="shared" si="46"/>
        <v>43146</v>
      </c>
      <c r="I118" s="72">
        <f t="shared" si="33"/>
        <v>43146</v>
      </c>
      <c r="J118" s="1">
        <f t="shared" si="47"/>
        <v>21</v>
      </c>
      <c r="K118" s="1">
        <f t="shared" si="53"/>
        <v>12</v>
      </c>
      <c r="L118" s="5">
        <f t="shared" si="34"/>
        <v>1.0016563700000001</v>
      </c>
      <c r="M118" s="12">
        <f t="shared" si="54"/>
        <v>1.0044004799999999</v>
      </c>
      <c r="N118" s="12">
        <f t="shared" si="50"/>
        <v>1.010233805305832</v>
      </c>
      <c r="O118" s="5">
        <f t="shared" si="52"/>
        <v>1.01190712</v>
      </c>
      <c r="P118" s="5">
        <f t="shared" si="35"/>
        <v>1011.90712</v>
      </c>
      <c r="Q118" s="10">
        <f t="shared" si="36"/>
        <v>0</v>
      </c>
      <c r="R118" s="39">
        <f t="shared" si="37"/>
        <v>0</v>
      </c>
      <c r="S118" s="5">
        <f t="shared" si="38"/>
        <v>0</v>
      </c>
      <c r="T118" s="6">
        <f t="shared" si="48"/>
        <v>4.641E-2</v>
      </c>
      <c r="U118" s="10">
        <f t="shared" si="51"/>
        <v>67</v>
      </c>
      <c r="V118" s="10">
        <v>252</v>
      </c>
      <c r="W118" s="12">
        <f t="shared" si="39"/>
        <v>1.0121344299999999</v>
      </c>
      <c r="X118" s="5">
        <f t="shared" si="40"/>
        <v>12.278916110000001</v>
      </c>
      <c r="Y118" s="11">
        <f t="shared" si="41"/>
        <v>0</v>
      </c>
      <c r="Z118" s="2" t="s">
        <v>68</v>
      </c>
      <c r="AA118" s="72">
        <f t="shared" si="49"/>
        <v>43388</v>
      </c>
      <c r="AB118" s="2"/>
      <c r="AC118" s="43"/>
      <c r="AD118" s="47">
        <f>[2]Plan1!$A194</f>
        <v>42736</v>
      </c>
      <c r="AE118" s="34" t="str">
        <f>[2]Plan1!$C194</f>
        <v>Confraternização Universal</v>
      </c>
      <c r="AG118" s="13"/>
      <c r="AH118" s="17">
        <v>43023</v>
      </c>
      <c r="AI118" s="17">
        <f t="shared" ref="AI118:AI181" si="55">WORKDAY(AH118,-1,AD$118:AD$502)</f>
        <v>43021</v>
      </c>
      <c r="AJ118" s="17">
        <f t="shared" ref="AJ118:AJ181" si="56">WORKDAY(AI118,1,AD$118:AD$502)</f>
        <v>43024</v>
      </c>
      <c r="AK118" s="17">
        <f t="shared" ref="AK118:AK181" si="57">AJ119</f>
        <v>43055</v>
      </c>
      <c r="AL118" s="19">
        <f t="shared" ref="AL118:AL181" si="58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30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4"/>
      <c r="BX118" s="1"/>
      <c r="BY118" s="1"/>
      <c r="BZ118" s="1"/>
      <c r="CA118" s="1"/>
      <c r="CB118" s="1"/>
      <c r="CC118" s="1"/>
      <c r="CD118" s="1"/>
      <c r="CE118" s="1"/>
      <c r="CF118" s="1"/>
      <c r="CG118" s="2"/>
      <c r="CH118" s="19"/>
      <c r="CI118" s="19"/>
      <c r="CJ118" s="34"/>
      <c r="CK118" s="19"/>
      <c r="CL118" s="1"/>
      <c r="CM118" s="19"/>
    </row>
    <row r="119" spans="1:91" x14ac:dyDescent="0.2">
      <c r="A119" s="105">
        <f t="shared" si="42"/>
        <v>43132</v>
      </c>
      <c r="B119" s="5">
        <f t="shared" si="31"/>
        <v>1024.51172701</v>
      </c>
      <c r="C119" s="5">
        <f t="shared" si="43"/>
        <v>1000</v>
      </c>
      <c r="D119" s="64">
        <f t="shared" si="44"/>
        <v>4916.46</v>
      </c>
      <c r="E119" s="11">
        <f>IF(K119=1,VLOOKUP(A119,[1]Plan1!$AY$80:$BA$314,3),E118)</f>
        <v>4930.72</v>
      </c>
      <c r="F119" s="72">
        <f t="shared" si="45"/>
        <v>43116</v>
      </c>
      <c r="G119" s="9">
        <f t="shared" si="32"/>
        <v>2.9004609007294846E-3</v>
      </c>
      <c r="H119" s="72">
        <f t="shared" si="46"/>
        <v>43146</v>
      </c>
      <c r="I119" s="72">
        <f t="shared" si="33"/>
        <v>43146</v>
      </c>
      <c r="J119" s="1">
        <f t="shared" si="47"/>
        <v>21</v>
      </c>
      <c r="K119" s="1">
        <f t="shared" si="53"/>
        <v>13</v>
      </c>
      <c r="L119" s="5">
        <f t="shared" si="34"/>
        <v>1.00179453</v>
      </c>
      <c r="M119" s="12">
        <f t="shared" si="54"/>
        <v>1.0044004799999999</v>
      </c>
      <c r="N119" s="12">
        <f t="shared" si="50"/>
        <v>1.010233805305832</v>
      </c>
      <c r="O119" s="5">
        <f t="shared" si="52"/>
        <v>1.0120467</v>
      </c>
      <c r="P119" s="5">
        <f t="shared" si="35"/>
        <v>1012.0467</v>
      </c>
      <c r="Q119" s="10">
        <f t="shared" si="36"/>
        <v>0</v>
      </c>
      <c r="R119" s="39">
        <f t="shared" si="37"/>
        <v>0</v>
      </c>
      <c r="S119" s="5">
        <f t="shared" si="38"/>
        <v>0</v>
      </c>
      <c r="T119" s="6">
        <f t="shared" si="48"/>
        <v>4.641E-2</v>
      </c>
      <c r="U119" s="10">
        <f t="shared" si="51"/>
        <v>68</v>
      </c>
      <c r="V119" s="10">
        <v>252</v>
      </c>
      <c r="W119" s="12">
        <f t="shared" si="39"/>
        <v>1.012316652</v>
      </c>
      <c r="X119" s="5">
        <f t="shared" si="40"/>
        <v>12.46502701</v>
      </c>
      <c r="Y119" s="11">
        <f t="shared" si="41"/>
        <v>0</v>
      </c>
      <c r="Z119" s="2" t="s">
        <v>68</v>
      </c>
      <c r="AA119" s="72">
        <f t="shared" si="49"/>
        <v>43388</v>
      </c>
      <c r="AB119" s="2"/>
      <c r="AC119" s="43"/>
      <c r="AD119" s="47">
        <f>[2]Plan1!$A195</f>
        <v>42793</v>
      </c>
      <c r="AE119" s="34" t="str">
        <f>[2]Plan1!$C195</f>
        <v>Carnaval</v>
      </c>
      <c r="AG119" s="13"/>
      <c r="AH119" s="17">
        <f t="shared" ref="AH119:AH182" si="59">EDATE(AH118,1)</f>
        <v>43054</v>
      </c>
      <c r="AI119" s="17">
        <f t="shared" si="55"/>
        <v>43053</v>
      </c>
      <c r="AJ119" s="17">
        <f t="shared" si="56"/>
        <v>43055</v>
      </c>
      <c r="AK119" s="17">
        <f t="shared" si="57"/>
        <v>43084</v>
      </c>
      <c r="AL119" s="19">
        <f t="shared" si="58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30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4"/>
      <c r="BX119" s="1"/>
      <c r="BY119" s="1"/>
      <c r="BZ119" s="1"/>
      <c r="CA119" s="1"/>
      <c r="CB119" s="1"/>
      <c r="CC119" s="1"/>
      <c r="CD119" s="1"/>
      <c r="CE119" s="1"/>
      <c r="CF119" s="1"/>
      <c r="CG119" s="2"/>
      <c r="CH119" s="19"/>
      <c r="CI119" s="19"/>
      <c r="CJ119" s="34"/>
      <c r="CK119" s="19"/>
      <c r="CL119" s="1"/>
      <c r="CM119" s="19"/>
    </row>
    <row r="120" spans="1:91" x14ac:dyDescent="0.2">
      <c r="A120" s="105">
        <f t="shared" si="42"/>
        <v>43133</v>
      </c>
      <c r="B120" s="5">
        <f t="shared" si="31"/>
        <v>1024.8375011600001</v>
      </c>
      <c r="C120" s="5">
        <f t="shared" si="43"/>
        <v>1000</v>
      </c>
      <c r="D120" s="64">
        <f t="shared" si="44"/>
        <v>4916.46</v>
      </c>
      <c r="E120" s="11">
        <f>IF(K120=1,VLOOKUP(A120,[1]Plan1!$AY$80:$BA$314,3),E119)</f>
        <v>4930.72</v>
      </c>
      <c r="F120" s="72">
        <f t="shared" si="45"/>
        <v>43116</v>
      </c>
      <c r="G120" s="9">
        <f t="shared" si="32"/>
        <v>2.9004609007294846E-3</v>
      </c>
      <c r="H120" s="72">
        <f t="shared" si="46"/>
        <v>43146</v>
      </c>
      <c r="I120" s="72">
        <f t="shared" si="33"/>
        <v>43146</v>
      </c>
      <c r="J120" s="1">
        <f t="shared" si="47"/>
        <v>21</v>
      </c>
      <c r="K120" s="1">
        <f t="shared" si="53"/>
        <v>14</v>
      </c>
      <c r="L120" s="5">
        <f t="shared" si="34"/>
        <v>1.0019327</v>
      </c>
      <c r="M120" s="12">
        <f t="shared" si="54"/>
        <v>1.0044004799999999</v>
      </c>
      <c r="N120" s="12">
        <f t="shared" si="50"/>
        <v>1.010233805305832</v>
      </c>
      <c r="O120" s="5">
        <f t="shared" si="52"/>
        <v>1.0121862800000001</v>
      </c>
      <c r="P120" s="5">
        <f t="shared" si="35"/>
        <v>1012.18628</v>
      </c>
      <c r="Q120" s="10">
        <f t="shared" si="36"/>
        <v>0</v>
      </c>
      <c r="R120" s="39">
        <f t="shared" si="37"/>
        <v>0</v>
      </c>
      <c r="S120" s="5">
        <f t="shared" si="38"/>
        <v>0</v>
      </c>
      <c r="T120" s="6">
        <f t="shared" si="48"/>
        <v>4.641E-2</v>
      </c>
      <c r="U120" s="10">
        <f t="shared" si="51"/>
        <v>69</v>
      </c>
      <c r="V120" s="10">
        <v>252</v>
      </c>
      <c r="W120" s="12">
        <f t="shared" si="39"/>
        <v>1.012498906</v>
      </c>
      <c r="X120" s="5">
        <f t="shared" si="40"/>
        <v>12.65122116</v>
      </c>
      <c r="Y120" s="11">
        <f t="shared" si="41"/>
        <v>0</v>
      </c>
      <c r="Z120" s="2" t="s">
        <v>68</v>
      </c>
      <c r="AA120" s="72">
        <f t="shared" si="49"/>
        <v>43388</v>
      </c>
      <c r="AB120" s="2"/>
      <c r="AC120" s="43"/>
      <c r="AD120" s="47">
        <f>[2]Plan1!$A196</f>
        <v>42794</v>
      </c>
      <c r="AE120" s="34" t="str">
        <f>[2]Plan1!$C196</f>
        <v>Carnaval</v>
      </c>
      <c r="AG120" s="13"/>
      <c r="AH120" s="17">
        <f t="shared" si="59"/>
        <v>43084</v>
      </c>
      <c r="AI120" s="17">
        <f t="shared" si="55"/>
        <v>43083</v>
      </c>
      <c r="AJ120" s="17">
        <f t="shared" si="56"/>
        <v>43084</v>
      </c>
      <c r="AK120" s="17">
        <f t="shared" si="57"/>
        <v>43115</v>
      </c>
      <c r="AL120" s="19">
        <f t="shared" si="58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30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4"/>
      <c r="BX120" s="1"/>
      <c r="BY120" s="1"/>
      <c r="BZ120" s="1"/>
      <c r="CA120" s="1"/>
      <c r="CB120" s="1"/>
      <c r="CC120" s="1"/>
      <c r="CD120" s="1"/>
      <c r="CE120" s="1"/>
      <c r="CF120" s="1"/>
      <c r="CG120" s="2"/>
      <c r="CH120" s="19"/>
      <c r="CI120" s="19"/>
      <c r="CJ120" s="34"/>
      <c r="CK120" s="19"/>
      <c r="CL120" s="1"/>
      <c r="CM120" s="19"/>
    </row>
    <row r="121" spans="1:91" x14ac:dyDescent="0.2">
      <c r="A121" s="105">
        <f t="shared" si="42"/>
        <v>43134</v>
      </c>
      <c r="B121" s="5">
        <f t="shared" si="31"/>
        <v>1025.163391</v>
      </c>
      <c r="C121" s="5">
        <f t="shared" si="43"/>
        <v>1000</v>
      </c>
      <c r="D121" s="64">
        <f t="shared" si="44"/>
        <v>4916.46</v>
      </c>
      <c r="E121" s="11">
        <f>IF(K121=1,VLOOKUP(A121,[1]Plan1!$AY$80:$BA$314,3),E120)</f>
        <v>4930.72</v>
      </c>
      <c r="F121" s="72">
        <f t="shared" si="45"/>
        <v>43116</v>
      </c>
      <c r="G121" s="9">
        <f t="shared" si="32"/>
        <v>2.9004609007294846E-3</v>
      </c>
      <c r="H121" s="72">
        <f t="shared" si="46"/>
        <v>43146</v>
      </c>
      <c r="I121" s="72">
        <f t="shared" si="33"/>
        <v>43146</v>
      </c>
      <c r="J121" s="1">
        <f t="shared" si="47"/>
        <v>21</v>
      </c>
      <c r="K121" s="1">
        <f t="shared" si="53"/>
        <v>15</v>
      </c>
      <c r="L121" s="5">
        <f t="shared" si="34"/>
        <v>1.0020709000000001</v>
      </c>
      <c r="M121" s="12">
        <f t="shared" si="54"/>
        <v>1.0044004799999999</v>
      </c>
      <c r="N121" s="12">
        <f t="shared" si="50"/>
        <v>1.010233805305832</v>
      </c>
      <c r="O121" s="5">
        <f t="shared" si="52"/>
        <v>1.0123258900000001</v>
      </c>
      <c r="P121" s="5">
        <f t="shared" si="35"/>
        <v>1012.32589</v>
      </c>
      <c r="Q121" s="10">
        <f t="shared" si="36"/>
        <v>0</v>
      </c>
      <c r="R121" s="39">
        <f t="shared" si="37"/>
        <v>0</v>
      </c>
      <c r="S121" s="5">
        <f t="shared" si="38"/>
        <v>0</v>
      </c>
      <c r="T121" s="6">
        <f t="shared" si="48"/>
        <v>4.641E-2</v>
      </c>
      <c r="U121" s="10">
        <f t="shared" si="51"/>
        <v>70</v>
      </c>
      <c r="V121" s="10">
        <v>252</v>
      </c>
      <c r="W121" s="12">
        <f t="shared" si="39"/>
        <v>1.012681194</v>
      </c>
      <c r="X121" s="5">
        <f t="shared" si="40"/>
        <v>12.837501</v>
      </c>
      <c r="Y121" s="11">
        <f t="shared" si="41"/>
        <v>0</v>
      </c>
      <c r="Z121" s="2" t="s">
        <v>68</v>
      </c>
      <c r="AA121" s="72">
        <f t="shared" si="49"/>
        <v>43388</v>
      </c>
      <c r="AB121" s="2"/>
      <c r="AC121" s="43"/>
      <c r="AD121" s="47">
        <f>[2]Plan1!$A197</f>
        <v>42839</v>
      </c>
      <c r="AE121" s="34" t="str">
        <f>[2]Plan1!$C197</f>
        <v>Paixão de Cristo</v>
      </c>
      <c r="AG121" s="13"/>
      <c r="AH121" s="17">
        <f t="shared" si="59"/>
        <v>43115</v>
      </c>
      <c r="AI121" s="17">
        <f t="shared" si="55"/>
        <v>43112</v>
      </c>
      <c r="AJ121" s="17">
        <f t="shared" si="56"/>
        <v>43115</v>
      </c>
      <c r="AK121" s="17">
        <f t="shared" si="57"/>
        <v>43146</v>
      </c>
      <c r="AL121" s="19">
        <f t="shared" si="58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30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4"/>
      <c r="BX121" s="1"/>
      <c r="BY121" s="1"/>
      <c r="BZ121" s="1"/>
      <c r="CA121" s="1"/>
      <c r="CB121" s="1"/>
      <c r="CC121" s="1"/>
      <c r="CD121" s="1"/>
      <c r="CE121" s="1"/>
      <c r="CF121" s="1"/>
      <c r="CG121" s="2"/>
      <c r="CH121" s="19"/>
      <c r="CI121" s="19"/>
      <c r="CJ121" s="34"/>
      <c r="CK121" s="19"/>
      <c r="CL121" s="1"/>
      <c r="CM121" s="19"/>
    </row>
    <row r="122" spans="1:91" x14ac:dyDescent="0.2">
      <c r="A122" s="105">
        <f t="shared" si="42"/>
        <v>43135</v>
      </c>
      <c r="B122" s="5">
        <f t="shared" si="31"/>
        <v>1025.163391</v>
      </c>
      <c r="C122" s="5">
        <f t="shared" si="43"/>
        <v>1000</v>
      </c>
      <c r="D122" s="64">
        <f t="shared" si="44"/>
        <v>4916.46</v>
      </c>
      <c r="E122" s="11">
        <f>IF(K122=1,VLOOKUP(A122,[1]Plan1!$AY$80:$BA$314,3),E121)</f>
        <v>4930.72</v>
      </c>
      <c r="F122" s="72">
        <f t="shared" si="45"/>
        <v>43116</v>
      </c>
      <c r="G122" s="9">
        <f t="shared" si="32"/>
        <v>2.9004609007294846E-3</v>
      </c>
      <c r="H122" s="72">
        <f t="shared" si="46"/>
        <v>43146</v>
      </c>
      <c r="I122" s="72">
        <f t="shared" si="33"/>
        <v>43146</v>
      </c>
      <c r="J122" s="1">
        <f t="shared" si="47"/>
        <v>21</v>
      </c>
      <c r="K122" s="1">
        <f t="shared" si="53"/>
        <v>15</v>
      </c>
      <c r="L122" s="5">
        <f t="shared" si="34"/>
        <v>1.0020709000000001</v>
      </c>
      <c r="M122" s="12">
        <f t="shared" si="54"/>
        <v>1.0044004799999999</v>
      </c>
      <c r="N122" s="12">
        <f t="shared" si="50"/>
        <v>1.010233805305832</v>
      </c>
      <c r="O122" s="5">
        <f t="shared" si="52"/>
        <v>1.0123258900000001</v>
      </c>
      <c r="P122" s="5">
        <f t="shared" si="35"/>
        <v>1012.32589</v>
      </c>
      <c r="Q122" s="10">
        <f t="shared" si="36"/>
        <v>0</v>
      </c>
      <c r="R122" s="39">
        <f t="shared" si="37"/>
        <v>0</v>
      </c>
      <c r="S122" s="5">
        <f t="shared" si="38"/>
        <v>0</v>
      </c>
      <c r="T122" s="6">
        <f t="shared" si="48"/>
        <v>4.641E-2</v>
      </c>
      <c r="U122" s="10">
        <f t="shared" si="51"/>
        <v>70</v>
      </c>
      <c r="V122" s="10">
        <v>252</v>
      </c>
      <c r="W122" s="12">
        <f t="shared" si="39"/>
        <v>1.012681194</v>
      </c>
      <c r="X122" s="5">
        <f t="shared" si="40"/>
        <v>12.837501</v>
      </c>
      <c r="Y122" s="11">
        <f t="shared" si="41"/>
        <v>0</v>
      </c>
      <c r="Z122" s="2" t="s">
        <v>68</v>
      </c>
      <c r="AA122" s="72">
        <f t="shared" si="49"/>
        <v>43388</v>
      </c>
      <c r="AB122" s="2"/>
      <c r="AC122" s="43"/>
      <c r="AD122" s="47">
        <f>[2]Plan1!$A198</f>
        <v>42846</v>
      </c>
      <c r="AE122" s="34" t="str">
        <f>[2]Plan1!$C198</f>
        <v>Tiradentes</v>
      </c>
      <c r="AG122" s="13"/>
      <c r="AH122" s="17">
        <f t="shared" si="59"/>
        <v>43146</v>
      </c>
      <c r="AI122" s="17">
        <f t="shared" si="55"/>
        <v>43145</v>
      </c>
      <c r="AJ122" s="17">
        <f t="shared" si="56"/>
        <v>43146</v>
      </c>
      <c r="AK122" s="17">
        <f t="shared" si="57"/>
        <v>43174</v>
      </c>
      <c r="AL122" s="19">
        <f t="shared" si="58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30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4"/>
      <c r="BX122" s="1"/>
      <c r="BY122" s="1"/>
      <c r="BZ122" s="1"/>
      <c r="CA122" s="1"/>
      <c r="CB122" s="1"/>
      <c r="CC122" s="1"/>
      <c r="CD122" s="1"/>
      <c r="CE122" s="1"/>
      <c r="CF122" s="1"/>
      <c r="CG122" s="2"/>
      <c r="CH122" s="19"/>
      <c r="CI122" s="19"/>
      <c r="CJ122" s="34"/>
      <c r="CK122" s="19"/>
      <c r="CL122" s="1"/>
      <c r="CM122" s="19"/>
    </row>
    <row r="123" spans="1:91" x14ac:dyDescent="0.2">
      <c r="A123" s="105">
        <f t="shared" si="42"/>
        <v>43136</v>
      </c>
      <c r="B123" s="5">
        <f t="shared" si="31"/>
        <v>1025.163391</v>
      </c>
      <c r="C123" s="5">
        <f t="shared" si="43"/>
        <v>1000</v>
      </c>
      <c r="D123" s="64">
        <f t="shared" si="44"/>
        <v>4916.46</v>
      </c>
      <c r="E123" s="11">
        <f>IF(K123=1,VLOOKUP(A123,[1]Plan1!$AY$80:$BA$314,3),E122)</f>
        <v>4930.72</v>
      </c>
      <c r="F123" s="72">
        <f t="shared" si="45"/>
        <v>43116</v>
      </c>
      <c r="G123" s="9">
        <f t="shared" si="32"/>
        <v>2.9004609007294846E-3</v>
      </c>
      <c r="H123" s="72">
        <f t="shared" si="46"/>
        <v>43146</v>
      </c>
      <c r="I123" s="72">
        <f t="shared" si="33"/>
        <v>43146</v>
      </c>
      <c r="J123" s="1">
        <f t="shared" si="47"/>
        <v>21</v>
      </c>
      <c r="K123" s="1">
        <f t="shared" si="53"/>
        <v>15</v>
      </c>
      <c r="L123" s="5">
        <f t="shared" si="34"/>
        <v>1.0020709000000001</v>
      </c>
      <c r="M123" s="12">
        <f t="shared" si="54"/>
        <v>1.0044004799999999</v>
      </c>
      <c r="N123" s="12">
        <f t="shared" si="50"/>
        <v>1.010233805305832</v>
      </c>
      <c r="O123" s="5">
        <f t="shared" si="52"/>
        <v>1.0123258900000001</v>
      </c>
      <c r="P123" s="5">
        <f t="shared" si="35"/>
        <v>1012.32589</v>
      </c>
      <c r="Q123" s="10">
        <f t="shared" si="36"/>
        <v>0</v>
      </c>
      <c r="R123" s="39">
        <f t="shared" si="37"/>
        <v>0</v>
      </c>
      <c r="S123" s="5">
        <f t="shared" si="38"/>
        <v>0</v>
      </c>
      <c r="T123" s="6">
        <f t="shared" si="48"/>
        <v>4.641E-2</v>
      </c>
      <c r="U123" s="10">
        <f t="shared" si="51"/>
        <v>70</v>
      </c>
      <c r="V123" s="10">
        <v>252</v>
      </c>
      <c r="W123" s="12">
        <f t="shared" si="39"/>
        <v>1.012681194</v>
      </c>
      <c r="X123" s="5">
        <f t="shared" si="40"/>
        <v>12.837501</v>
      </c>
      <c r="Y123" s="11">
        <f t="shared" si="41"/>
        <v>0</v>
      </c>
      <c r="Z123" s="2" t="s">
        <v>68</v>
      </c>
      <c r="AA123" s="72">
        <f t="shared" si="49"/>
        <v>43388</v>
      </c>
      <c r="AB123" s="2"/>
      <c r="AC123" s="43"/>
      <c r="AD123" s="47">
        <f>[2]Plan1!$A199</f>
        <v>42856</v>
      </c>
      <c r="AE123" s="34" t="str">
        <f>[2]Plan1!$C199</f>
        <v>Dia do Trabalho</v>
      </c>
      <c r="AG123" s="13"/>
      <c r="AH123" s="17">
        <f t="shared" si="59"/>
        <v>43174</v>
      </c>
      <c r="AI123" s="17">
        <f t="shared" si="55"/>
        <v>43173</v>
      </c>
      <c r="AJ123" s="17">
        <f t="shared" si="56"/>
        <v>43174</v>
      </c>
      <c r="AK123" s="17">
        <f t="shared" si="57"/>
        <v>43206</v>
      </c>
      <c r="AL123" s="19">
        <f t="shared" si="58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30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4"/>
      <c r="BX123" s="1"/>
      <c r="BY123" s="1"/>
      <c r="BZ123" s="1"/>
      <c r="CA123" s="1"/>
      <c r="CB123" s="1"/>
      <c r="CC123" s="1"/>
      <c r="CD123" s="1"/>
      <c r="CE123" s="1"/>
      <c r="CF123" s="1"/>
      <c r="CG123" s="2"/>
      <c r="CH123" s="19"/>
      <c r="CI123" s="19"/>
      <c r="CJ123" s="34"/>
      <c r="CK123" s="19"/>
      <c r="CL123" s="1"/>
      <c r="CM123" s="19"/>
    </row>
    <row r="124" spans="1:91" x14ac:dyDescent="0.2">
      <c r="A124" s="105">
        <f t="shared" si="42"/>
        <v>43137</v>
      </c>
      <c r="B124" s="5">
        <f t="shared" si="31"/>
        <v>1025.4893843899999</v>
      </c>
      <c r="C124" s="5">
        <f t="shared" si="43"/>
        <v>1000</v>
      </c>
      <c r="D124" s="64">
        <f t="shared" si="44"/>
        <v>4916.46</v>
      </c>
      <c r="E124" s="11">
        <f>IF(K124=1,VLOOKUP(A124,[1]Plan1!$AY$80:$BA$314,3),E123)</f>
        <v>4930.72</v>
      </c>
      <c r="F124" s="72">
        <f t="shared" si="45"/>
        <v>43116</v>
      </c>
      <c r="G124" s="9">
        <f t="shared" si="32"/>
        <v>2.9004609007294846E-3</v>
      </c>
      <c r="H124" s="72">
        <f t="shared" si="46"/>
        <v>43146</v>
      </c>
      <c r="I124" s="72">
        <f t="shared" si="33"/>
        <v>43146</v>
      </c>
      <c r="J124" s="1">
        <f t="shared" si="47"/>
        <v>21</v>
      </c>
      <c r="K124" s="1">
        <f t="shared" si="53"/>
        <v>16</v>
      </c>
      <c r="L124" s="5">
        <f t="shared" si="34"/>
        <v>1.0022091099999999</v>
      </c>
      <c r="M124" s="12">
        <f t="shared" si="54"/>
        <v>1.0044004799999999</v>
      </c>
      <c r="N124" s="12">
        <f t="shared" si="50"/>
        <v>1.010233805305832</v>
      </c>
      <c r="O124" s="5">
        <f t="shared" si="52"/>
        <v>1.0124655199999999</v>
      </c>
      <c r="P124" s="5">
        <f t="shared" si="35"/>
        <v>1012.46552</v>
      </c>
      <c r="Q124" s="10">
        <f t="shared" si="36"/>
        <v>0</v>
      </c>
      <c r="R124" s="39">
        <f t="shared" si="37"/>
        <v>0</v>
      </c>
      <c r="S124" s="5">
        <f t="shared" si="38"/>
        <v>0</v>
      </c>
      <c r="T124" s="6">
        <f t="shared" si="48"/>
        <v>4.641E-2</v>
      </c>
      <c r="U124" s="10">
        <f t="shared" si="51"/>
        <v>71</v>
      </c>
      <c r="V124" s="10">
        <v>252</v>
      </c>
      <c r="W124" s="12">
        <f t="shared" si="39"/>
        <v>1.012863514</v>
      </c>
      <c r="X124" s="5">
        <f t="shared" si="40"/>
        <v>13.02386439</v>
      </c>
      <c r="Y124" s="11">
        <f t="shared" si="41"/>
        <v>0</v>
      </c>
      <c r="Z124" s="2" t="s">
        <v>68</v>
      </c>
      <c r="AA124" s="72">
        <f t="shared" si="49"/>
        <v>43388</v>
      </c>
      <c r="AB124" s="2"/>
      <c r="AC124" s="43"/>
      <c r="AD124" s="47">
        <f>[2]Plan1!$A200</f>
        <v>42901</v>
      </c>
      <c r="AE124" s="34" t="str">
        <f>[2]Plan1!$C200</f>
        <v>Corpus Christi</v>
      </c>
      <c r="AG124" s="13"/>
      <c r="AH124" s="17">
        <f t="shared" si="59"/>
        <v>43205</v>
      </c>
      <c r="AI124" s="17">
        <f t="shared" si="55"/>
        <v>43203</v>
      </c>
      <c r="AJ124" s="17">
        <f t="shared" si="56"/>
        <v>43206</v>
      </c>
      <c r="AK124" s="17">
        <f t="shared" si="57"/>
        <v>43235</v>
      </c>
      <c r="AL124" s="19">
        <f t="shared" si="58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30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4"/>
      <c r="BX124" s="1"/>
      <c r="BY124" s="1"/>
      <c r="BZ124" s="1"/>
      <c r="CA124" s="1"/>
      <c r="CB124" s="1"/>
      <c r="CC124" s="1"/>
      <c r="CD124" s="1"/>
      <c r="CE124" s="1"/>
      <c r="CF124" s="1"/>
      <c r="CG124" s="2"/>
      <c r="CH124" s="19"/>
      <c r="CI124" s="19"/>
      <c r="CJ124" s="34"/>
      <c r="CK124" s="19"/>
      <c r="CL124" s="1"/>
      <c r="CM124" s="19"/>
    </row>
    <row r="125" spans="1:91" x14ac:dyDescent="0.2">
      <c r="A125" s="105">
        <f t="shared" si="42"/>
        <v>43138</v>
      </c>
      <c r="B125" s="5">
        <f t="shared" si="31"/>
        <v>1025.81547224</v>
      </c>
      <c r="C125" s="5">
        <f t="shared" si="43"/>
        <v>1000</v>
      </c>
      <c r="D125" s="64">
        <f t="shared" si="44"/>
        <v>4916.46</v>
      </c>
      <c r="E125" s="11">
        <f>IF(K125=1,VLOOKUP(A125,[1]Plan1!$AY$80:$BA$314,3),E124)</f>
        <v>4930.72</v>
      </c>
      <c r="F125" s="72">
        <f t="shared" si="45"/>
        <v>43116</v>
      </c>
      <c r="G125" s="9">
        <f t="shared" si="32"/>
        <v>2.9004609007294846E-3</v>
      </c>
      <c r="H125" s="72">
        <f t="shared" si="46"/>
        <v>43146</v>
      </c>
      <c r="I125" s="72">
        <f t="shared" si="33"/>
        <v>43146</v>
      </c>
      <c r="J125" s="1">
        <f t="shared" si="47"/>
        <v>21</v>
      </c>
      <c r="K125" s="1">
        <f t="shared" si="53"/>
        <v>17</v>
      </c>
      <c r="L125" s="5">
        <f t="shared" si="34"/>
        <v>1.00234734</v>
      </c>
      <c r="M125" s="12">
        <f t="shared" si="54"/>
        <v>1.0044004799999999</v>
      </c>
      <c r="N125" s="12">
        <f t="shared" si="50"/>
        <v>1.010233805305832</v>
      </c>
      <c r="O125" s="5">
        <f t="shared" si="52"/>
        <v>1.0126051599999999</v>
      </c>
      <c r="P125" s="5">
        <f t="shared" si="35"/>
        <v>1012.60516</v>
      </c>
      <c r="Q125" s="10">
        <f t="shared" si="36"/>
        <v>0</v>
      </c>
      <c r="R125" s="39">
        <f t="shared" si="37"/>
        <v>0</v>
      </c>
      <c r="S125" s="5">
        <f t="shared" si="38"/>
        <v>0</v>
      </c>
      <c r="T125" s="6">
        <f t="shared" si="48"/>
        <v>4.641E-2</v>
      </c>
      <c r="U125" s="10">
        <f t="shared" si="51"/>
        <v>72</v>
      </c>
      <c r="V125" s="10">
        <v>252</v>
      </c>
      <c r="W125" s="12">
        <f t="shared" si="39"/>
        <v>1.013045867</v>
      </c>
      <c r="X125" s="5">
        <f t="shared" si="40"/>
        <v>13.21031224</v>
      </c>
      <c r="Y125" s="11">
        <f t="shared" si="41"/>
        <v>0</v>
      </c>
      <c r="Z125" s="2" t="s">
        <v>68</v>
      </c>
      <c r="AA125" s="72">
        <f t="shared" si="49"/>
        <v>43388</v>
      </c>
      <c r="AB125" s="2"/>
      <c r="AC125" s="43"/>
      <c r="AD125" s="47">
        <f>[2]Plan1!$A201</f>
        <v>42985</v>
      </c>
      <c r="AE125" s="34" t="str">
        <f>[2]Plan1!$C201</f>
        <v>Independência do Brasil</v>
      </c>
      <c r="AG125" s="13"/>
      <c r="AH125" s="17">
        <f t="shared" si="59"/>
        <v>43235</v>
      </c>
      <c r="AI125" s="17">
        <f t="shared" si="55"/>
        <v>43234</v>
      </c>
      <c r="AJ125" s="17">
        <f t="shared" si="56"/>
        <v>43235</v>
      </c>
      <c r="AK125" s="17">
        <f t="shared" si="57"/>
        <v>43266</v>
      </c>
      <c r="AL125" s="19">
        <f t="shared" si="58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30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4"/>
      <c r="BX125" s="1"/>
      <c r="BY125" s="1"/>
      <c r="BZ125" s="1"/>
      <c r="CA125" s="1"/>
      <c r="CB125" s="1"/>
      <c r="CC125" s="1"/>
      <c r="CD125" s="1"/>
      <c r="CE125" s="1"/>
      <c r="CF125" s="1"/>
      <c r="CG125" s="2"/>
      <c r="CH125" s="19"/>
      <c r="CI125" s="19"/>
      <c r="CJ125" s="34"/>
      <c r="CK125" s="19"/>
      <c r="CL125" s="1"/>
      <c r="CM125" s="19"/>
    </row>
    <row r="126" spans="1:91" x14ac:dyDescent="0.2">
      <c r="A126" s="105">
        <f t="shared" si="42"/>
        <v>43139</v>
      </c>
      <c r="B126" s="5">
        <f t="shared" si="31"/>
        <v>1026.1416748300001</v>
      </c>
      <c r="C126" s="5">
        <f t="shared" si="43"/>
        <v>1000</v>
      </c>
      <c r="D126" s="64">
        <f t="shared" si="44"/>
        <v>4916.46</v>
      </c>
      <c r="E126" s="11">
        <f>IF(K126=1,VLOOKUP(A126,[1]Plan1!$AY$80:$BA$314,3),E125)</f>
        <v>4930.72</v>
      </c>
      <c r="F126" s="72">
        <f t="shared" si="45"/>
        <v>43116</v>
      </c>
      <c r="G126" s="9">
        <f t="shared" si="32"/>
        <v>2.9004609007294846E-3</v>
      </c>
      <c r="H126" s="72">
        <f t="shared" si="46"/>
        <v>43146</v>
      </c>
      <c r="I126" s="72">
        <f t="shared" si="33"/>
        <v>43146</v>
      </c>
      <c r="J126" s="1">
        <f t="shared" si="47"/>
        <v>21</v>
      </c>
      <c r="K126" s="1">
        <f t="shared" si="53"/>
        <v>18</v>
      </c>
      <c r="L126" s="5">
        <f t="shared" si="34"/>
        <v>1.00248559</v>
      </c>
      <c r="M126" s="12">
        <f t="shared" si="54"/>
        <v>1.0044004799999999</v>
      </c>
      <c r="N126" s="12">
        <f t="shared" si="50"/>
        <v>1.010233805305832</v>
      </c>
      <c r="O126" s="5">
        <f t="shared" si="52"/>
        <v>1.0127448299999999</v>
      </c>
      <c r="P126" s="5">
        <f t="shared" si="35"/>
        <v>1012.74483</v>
      </c>
      <c r="Q126" s="10">
        <f t="shared" si="36"/>
        <v>0</v>
      </c>
      <c r="R126" s="39">
        <f t="shared" si="37"/>
        <v>0</v>
      </c>
      <c r="S126" s="5">
        <f t="shared" si="38"/>
        <v>0</v>
      </c>
      <c r="T126" s="6">
        <f t="shared" si="48"/>
        <v>4.641E-2</v>
      </c>
      <c r="U126" s="10">
        <f t="shared" si="51"/>
        <v>73</v>
      </c>
      <c r="V126" s="10">
        <v>252</v>
      </c>
      <c r="W126" s="12">
        <f t="shared" si="39"/>
        <v>1.0132282530000001</v>
      </c>
      <c r="X126" s="5">
        <f t="shared" si="40"/>
        <v>13.396844829999999</v>
      </c>
      <c r="Y126" s="11">
        <f t="shared" si="41"/>
        <v>0</v>
      </c>
      <c r="Z126" s="2" t="s">
        <v>68</v>
      </c>
      <c r="AA126" s="72">
        <f t="shared" si="49"/>
        <v>43388</v>
      </c>
      <c r="AB126" s="2"/>
      <c r="AC126" s="43"/>
      <c r="AD126" s="47">
        <f>[2]Plan1!$A202</f>
        <v>43020</v>
      </c>
      <c r="AE126" s="34" t="str">
        <f>[2]Plan1!$C202</f>
        <v>Nossa Sr.a Aparecida - Padroeira do Brasil</v>
      </c>
      <c r="AG126" s="13"/>
      <c r="AH126" s="17">
        <f t="shared" si="59"/>
        <v>43266</v>
      </c>
      <c r="AI126" s="17">
        <f t="shared" si="55"/>
        <v>43265</v>
      </c>
      <c r="AJ126" s="17">
        <f t="shared" si="56"/>
        <v>43266</v>
      </c>
      <c r="AK126" s="17">
        <f t="shared" si="57"/>
        <v>43297</v>
      </c>
      <c r="AL126" s="19">
        <f t="shared" si="58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30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4"/>
      <c r="BX126" s="1"/>
      <c r="BY126" s="1"/>
      <c r="BZ126" s="1"/>
      <c r="CA126" s="1"/>
      <c r="CB126" s="1"/>
      <c r="CC126" s="1"/>
      <c r="CD126" s="1"/>
      <c r="CE126" s="1"/>
      <c r="CF126" s="1"/>
      <c r="CG126" s="2"/>
      <c r="CH126" s="19"/>
      <c r="CI126" s="19"/>
      <c r="CJ126" s="34"/>
      <c r="CK126" s="19"/>
      <c r="CL126" s="1"/>
      <c r="CM126" s="19"/>
    </row>
    <row r="127" spans="1:91" x14ac:dyDescent="0.2">
      <c r="A127" s="105">
        <f t="shared" si="42"/>
        <v>43140</v>
      </c>
      <c r="B127" s="5">
        <f t="shared" si="31"/>
        <v>1026.46797092</v>
      </c>
      <c r="C127" s="5">
        <f t="shared" si="43"/>
        <v>1000</v>
      </c>
      <c r="D127" s="64">
        <f t="shared" si="44"/>
        <v>4916.46</v>
      </c>
      <c r="E127" s="11">
        <f>IF(K127=1,VLOOKUP(A127,[1]Plan1!$AY$80:$BA$314,3),E126)</f>
        <v>4930.72</v>
      </c>
      <c r="F127" s="72">
        <f t="shared" si="45"/>
        <v>43116</v>
      </c>
      <c r="G127" s="9">
        <f t="shared" si="32"/>
        <v>2.9004609007294846E-3</v>
      </c>
      <c r="H127" s="72">
        <f t="shared" si="46"/>
        <v>43146</v>
      </c>
      <c r="I127" s="72">
        <f t="shared" si="33"/>
        <v>43146</v>
      </c>
      <c r="J127" s="1">
        <f t="shared" si="47"/>
        <v>21</v>
      </c>
      <c r="K127" s="1">
        <f t="shared" si="53"/>
        <v>19</v>
      </c>
      <c r="L127" s="5">
        <f t="shared" si="34"/>
        <v>1.0026238599999999</v>
      </c>
      <c r="M127" s="12">
        <f t="shared" si="54"/>
        <v>1.0044004799999999</v>
      </c>
      <c r="N127" s="12">
        <f t="shared" si="50"/>
        <v>1.010233805305832</v>
      </c>
      <c r="O127" s="5">
        <f t="shared" si="52"/>
        <v>1.0128845099999999</v>
      </c>
      <c r="P127" s="5">
        <f t="shared" si="35"/>
        <v>1012.88451</v>
      </c>
      <c r="Q127" s="10">
        <f t="shared" si="36"/>
        <v>0</v>
      </c>
      <c r="R127" s="39">
        <f t="shared" si="37"/>
        <v>0</v>
      </c>
      <c r="S127" s="5">
        <f t="shared" si="38"/>
        <v>0</v>
      </c>
      <c r="T127" s="6">
        <f t="shared" si="48"/>
        <v>4.641E-2</v>
      </c>
      <c r="U127" s="10">
        <f t="shared" si="51"/>
        <v>74</v>
      </c>
      <c r="V127" s="10">
        <v>252</v>
      </c>
      <c r="W127" s="12">
        <f t="shared" si="39"/>
        <v>1.0134106709999999</v>
      </c>
      <c r="X127" s="5">
        <f t="shared" si="40"/>
        <v>13.58346092</v>
      </c>
      <c r="Y127" s="11">
        <f t="shared" si="41"/>
        <v>0</v>
      </c>
      <c r="Z127" s="2" t="s">
        <v>68</v>
      </c>
      <c r="AA127" s="72">
        <f t="shared" si="49"/>
        <v>43388</v>
      </c>
      <c r="AB127" s="2"/>
      <c r="AC127" s="43"/>
      <c r="AD127" s="47">
        <f>[2]Plan1!$A203</f>
        <v>43041</v>
      </c>
      <c r="AE127" s="34" t="str">
        <f>[2]Plan1!$C203</f>
        <v>Finados</v>
      </c>
      <c r="AG127" s="13"/>
      <c r="AH127" s="17">
        <f t="shared" si="59"/>
        <v>43296</v>
      </c>
      <c r="AI127" s="17">
        <f t="shared" si="55"/>
        <v>43294</v>
      </c>
      <c r="AJ127" s="17">
        <f t="shared" si="56"/>
        <v>43297</v>
      </c>
      <c r="AK127" s="17">
        <f t="shared" si="57"/>
        <v>43327</v>
      </c>
      <c r="AL127" s="19">
        <f t="shared" si="58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30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4"/>
      <c r="BX127" s="1"/>
      <c r="BY127" s="1"/>
      <c r="BZ127" s="1"/>
      <c r="CA127" s="1"/>
      <c r="CB127" s="1"/>
      <c r="CC127" s="1"/>
      <c r="CD127" s="1"/>
      <c r="CE127" s="1"/>
      <c r="CF127" s="1"/>
      <c r="CG127" s="2"/>
      <c r="CH127" s="19"/>
      <c r="CI127" s="19"/>
      <c r="CJ127" s="34"/>
      <c r="CK127" s="19"/>
      <c r="CL127" s="1"/>
      <c r="CM127" s="19"/>
    </row>
    <row r="128" spans="1:91" x14ac:dyDescent="0.2">
      <c r="A128" s="105">
        <f t="shared" si="42"/>
        <v>43141</v>
      </c>
      <c r="B128" s="5">
        <f t="shared" si="31"/>
        <v>1026.79438282</v>
      </c>
      <c r="C128" s="5">
        <f t="shared" si="43"/>
        <v>1000</v>
      </c>
      <c r="D128" s="64">
        <f t="shared" si="44"/>
        <v>4916.46</v>
      </c>
      <c r="E128" s="11">
        <f>IF(K128=1,VLOOKUP(A128,[1]Plan1!$AY$80:$BA$314,3),E127)</f>
        <v>4930.72</v>
      </c>
      <c r="F128" s="72">
        <f t="shared" si="45"/>
        <v>43116</v>
      </c>
      <c r="G128" s="9">
        <f t="shared" si="32"/>
        <v>2.9004609007294846E-3</v>
      </c>
      <c r="H128" s="72">
        <f t="shared" si="46"/>
        <v>43146</v>
      </c>
      <c r="I128" s="72">
        <f t="shared" si="33"/>
        <v>43146</v>
      </c>
      <c r="J128" s="1">
        <f t="shared" si="47"/>
        <v>21</v>
      </c>
      <c r="K128" s="1">
        <f t="shared" si="53"/>
        <v>20</v>
      </c>
      <c r="L128" s="5">
        <f t="shared" si="34"/>
        <v>1.0027621499999999</v>
      </c>
      <c r="M128" s="12">
        <f t="shared" si="54"/>
        <v>1.0044004799999999</v>
      </c>
      <c r="N128" s="12">
        <f t="shared" si="50"/>
        <v>1.010233805305832</v>
      </c>
      <c r="O128" s="5">
        <f t="shared" si="52"/>
        <v>1.0130242199999999</v>
      </c>
      <c r="P128" s="5">
        <f t="shared" si="35"/>
        <v>1013.02422</v>
      </c>
      <c r="Q128" s="10">
        <f t="shared" si="36"/>
        <v>0</v>
      </c>
      <c r="R128" s="39">
        <f t="shared" si="37"/>
        <v>0</v>
      </c>
      <c r="S128" s="5">
        <f t="shared" si="38"/>
        <v>0</v>
      </c>
      <c r="T128" s="6">
        <f t="shared" si="48"/>
        <v>4.641E-2</v>
      </c>
      <c r="U128" s="10">
        <f t="shared" si="51"/>
        <v>75</v>
      </c>
      <c r="V128" s="10">
        <v>252</v>
      </c>
      <c r="W128" s="12">
        <f t="shared" si="39"/>
        <v>1.0135931229999999</v>
      </c>
      <c r="X128" s="5">
        <f t="shared" si="40"/>
        <v>13.770162819999999</v>
      </c>
      <c r="Y128" s="11">
        <f t="shared" si="41"/>
        <v>0</v>
      </c>
      <c r="Z128" s="2" t="s">
        <v>68</v>
      </c>
      <c r="AA128" s="72">
        <f t="shared" si="49"/>
        <v>43388</v>
      </c>
      <c r="AB128" s="2"/>
      <c r="AC128" s="43"/>
      <c r="AD128" s="47">
        <f>[2]Plan1!$A204</f>
        <v>43054</v>
      </c>
      <c r="AE128" s="34" t="str">
        <f>[2]Plan1!$C204</f>
        <v>Proclamação da República</v>
      </c>
      <c r="AG128" s="13"/>
      <c r="AH128" s="17">
        <f t="shared" si="59"/>
        <v>43327</v>
      </c>
      <c r="AI128" s="17">
        <f t="shared" si="55"/>
        <v>43326</v>
      </c>
      <c r="AJ128" s="17">
        <f t="shared" si="56"/>
        <v>43327</v>
      </c>
      <c r="AK128" s="17">
        <f t="shared" si="57"/>
        <v>43360</v>
      </c>
      <c r="AL128" s="19">
        <f t="shared" si="58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30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4"/>
      <c r="BX128" s="1"/>
      <c r="BY128" s="1"/>
      <c r="BZ128" s="1"/>
      <c r="CA128" s="1"/>
      <c r="CB128" s="1"/>
      <c r="CC128" s="1"/>
      <c r="CD128" s="1"/>
      <c r="CE128" s="1"/>
      <c r="CF128" s="1"/>
      <c r="CG128" s="2"/>
      <c r="CH128" s="19"/>
      <c r="CI128" s="19"/>
      <c r="CJ128" s="34"/>
      <c r="CK128" s="19"/>
      <c r="CL128" s="1"/>
      <c r="CM128" s="19"/>
    </row>
    <row r="129" spans="1:91" x14ac:dyDescent="0.2">
      <c r="A129" s="105">
        <f t="shared" si="42"/>
        <v>43142</v>
      </c>
      <c r="B129" s="5">
        <f t="shared" si="31"/>
        <v>1026.79438282</v>
      </c>
      <c r="C129" s="5">
        <f t="shared" si="43"/>
        <v>1000</v>
      </c>
      <c r="D129" s="64">
        <f t="shared" si="44"/>
        <v>4916.46</v>
      </c>
      <c r="E129" s="11">
        <f>IF(K129=1,VLOOKUP(A129,[1]Plan1!$AY$80:$BA$314,3),E128)</f>
        <v>4930.72</v>
      </c>
      <c r="F129" s="72">
        <f t="shared" si="45"/>
        <v>43116</v>
      </c>
      <c r="G129" s="9">
        <f t="shared" si="32"/>
        <v>2.9004609007294846E-3</v>
      </c>
      <c r="H129" s="72">
        <f t="shared" si="46"/>
        <v>43146</v>
      </c>
      <c r="I129" s="72">
        <f t="shared" si="33"/>
        <v>43146</v>
      </c>
      <c r="J129" s="1">
        <f t="shared" si="47"/>
        <v>21</v>
      </c>
      <c r="K129" s="1">
        <f t="shared" si="53"/>
        <v>20</v>
      </c>
      <c r="L129" s="5">
        <f t="shared" si="34"/>
        <v>1.0027621499999999</v>
      </c>
      <c r="M129" s="12">
        <f t="shared" si="54"/>
        <v>1.0044004799999999</v>
      </c>
      <c r="N129" s="12">
        <f t="shared" si="50"/>
        <v>1.010233805305832</v>
      </c>
      <c r="O129" s="5">
        <f t="shared" si="52"/>
        <v>1.0130242199999999</v>
      </c>
      <c r="P129" s="5">
        <f t="shared" si="35"/>
        <v>1013.02422</v>
      </c>
      <c r="Q129" s="10">
        <f t="shared" si="36"/>
        <v>0</v>
      </c>
      <c r="R129" s="39">
        <f t="shared" si="37"/>
        <v>0</v>
      </c>
      <c r="S129" s="5">
        <f t="shared" si="38"/>
        <v>0</v>
      </c>
      <c r="T129" s="6">
        <f t="shared" si="48"/>
        <v>4.641E-2</v>
      </c>
      <c r="U129" s="10">
        <f t="shared" si="51"/>
        <v>75</v>
      </c>
      <c r="V129" s="10">
        <v>252</v>
      </c>
      <c r="W129" s="12">
        <f t="shared" si="39"/>
        <v>1.0135931229999999</v>
      </c>
      <c r="X129" s="5">
        <f t="shared" si="40"/>
        <v>13.770162819999999</v>
      </c>
      <c r="Y129" s="11">
        <f t="shared" si="41"/>
        <v>0</v>
      </c>
      <c r="Z129" s="2" t="s">
        <v>68</v>
      </c>
      <c r="AA129" s="72">
        <f t="shared" si="49"/>
        <v>43388</v>
      </c>
      <c r="AB129" s="2"/>
      <c r="AC129" s="43"/>
      <c r="AD129" s="47">
        <f>[2]Plan1!$A205</f>
        <v>43094</v>
      </c>
      <c r="AE129" s="34" t="str">
        <f>[2]Plan1!$C205</f>
        <v>Natal</v>
      </c>
      <c r="AG129" s="13"/>
      <c r="AH129" s="17">
        <f t="shared" si="59"/>
        <v>43358</v>
      </c>
      <c r="AI129" s="17">
        <f t="shared" si="55"/>
        <v>43357</v>
      </c>
      <c r="AJ129" s="17">
        <f t="shared" si="56"/>
        <v>43360</v>
      </c>
      <c r="AK129" s="17">
        <f t="shared" si="57"/>
        <v>43388</v>
      </c>
      <c r="AL129" s="19">
        <f t="shared" si="58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30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4"/>
      <c r="BX129" s="1"/>
      <c r="BY129" s="1"/>
      <c r="BZ129" s="1"/>
      <c r="CA129" s="1"/>
      <c r="CB129" s="1"/>
      <c r="CC129" s="1"/>
      <c r="CD129" s="1"/>
      <c r="CE129" s="1"/>
      <c r="CF129" s="1"/>
      <c r="CG129" s="2"/>
      <c r="CH129" s="19"/>
      <c r="CI129" s="19"/>
      <c r="CJ129" s="34"/>
      <c r="CK129" s="19"/>
      <c r="CL129" s="1"/>
      <c r="CM129" s="19"/>
    </row>
    <row r="130" spans="1:91" x14ac:dyDescent="0.2">
      <c r="A130" s="105">
        <f t="shared" si="42"/>
        <v>43143</v>
      </c>
      <c r="B130" s="5">
        <f t="shared" si="31"/>
        <v>1026.79438282</v>
      </c>
      <c r="C130" s="5">
        <f t="shared" si="43"/>
        <v>1000</v>
      </c>
      <c r="D130" s="64">
        <f t="shared" si="44"/>
        <v>4916.46</v>
      </c>
      <c r="E130" s="11">
        <f>IF(K130=1,VLOOKUP(A130,[1]Plan1!$AY$80:$BA$314,3),E129)</f>
        <v>4930.72</v>
      </c>
      <c r="F130" s="72">
        <f t="shared" si="45"/>
        <v>43116</v>
      </c>
      <c r="G130" s="9">
        <f t="shared" si="32"/>
        <v>2.9004609007294846E-3</v>
      </c>
      <c r="H130" s="72">
        <f t="shared" si="46"/>
        <v>43146</v>
      </c>
      <c r="I130" s="72">
        <f t="shared" si="33"/>
        <v>43146</v>
      </c>
      <c r="J130" s="1">
        <f t="shared" si="47"/>
        <v>21</v>
      </c>
      <c r="K130" s="1">
        <f t="shared" si="53"/>
        <v>20</v>
      </c>
      <c r="L130" s="5">
        <f t="shared" si="34"/>
        <v>1.0027621499999999</v>
      </c>
      <c r="M130" s="12">
        <f t="shared" si="54"/>
        <v>1.0044004799999999</v>
      </c>
      <c r="N130" s="12">
        <f t="shared" si="50"/>
        <v>1.010233805305832</v>
      </c>
      <c r="O130" s="5">
        <f t="shared" si="52"/>
        <v>1.0130242199999999</v>
      </c>
      <c r="P130" s="5">
        <f t="shared" si="35"/>
        <v>1013.02422</v>
      </c>
      <c r="Q130" s="10">
        <f t="shared" si="36"/>
        <v>0</v>
      </c>
      <c r="R130" s="39">
        <f t="shared" si="37"/>
        <v>0</v>
      </c>
      <c r="S130" s="5">
        <f t="shared" si="38"/>
        <v>0</v>
      </c>
      <c r="T130" s="6">
        <f t="shared" si="48"/>
        <v>4.641E-2</v>
      </c>
      <c r="U130" s="10">
        <f t="shared" si="51"/>
        <v>75</v>
      </c>
      <c r="V130" s="10">
        <v>252</v>
      </c>
      <c r="W130" s="12">
        <f t="shared" si="39"/>
        <v>1.0135931229999999</v>
      </c>
      <c r="X130" s="5">
        <f t="shared" si="40"/>
        <v>13.770162819999999</v>
      </c>
      <c r="Y130" s="11">
        <f t="shared" si="41"/>
        <v>0</v>
      </c>
      <c r="Z130" s="2" t="s">
        <v>68</v>
      </c>
      <c r="AA130" s="72">
        <f t="shared" si="49"/>
        <v>43388</v>
      </c>
      <c r="AB130" s="2"/>
      <c r="AC130" s="43"/>
      <c r="AD130" s="47">
        <f>[2]Plan1!$A206</f>
        <v>43101</v>
      </c>
      <c r="AE130" s="34" t="str">
        <f>[2]Plan1!$C206</f>
        <v>Confraternização Universal</v>
      </c>
      <c r="AG130" s="13"/>
      <c r="AH130" s="17">
        <f t="shared" si="59"/>
        <v>43388</v>
      </c>
      <c r="AI130" s="17">
        <f t="shared" si="55"/>
        <v>43384</v>
      </c>
      <c r="AJ130" s="17">
        <f t="shared" si="56"/>
        <v>43388</v>
      </c>
      <c r="AK130" s="17">
        <f t="shared" si="57"/>
        <v>43420</v>
      </c>
      <c r="AL130" s="19">
        <f t="shared" si="58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30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4"/>
      <c r="BX130" s="1"/>
      <c r="BY130" s="1"/>
      <c r="BZ130" s="1"/>
      <c r="CA130" s="1"/>
      <c r="CB130" s="1"/>
      <c r="CC130" s="1"/>
      <c r="CD130" s="1"/>
      <c r="CE130" s="1"/>
      <c r="CF130" s="1"/>
      <c r="CG130" s="2"/>
      <c r="CH130" s="19"/>
      <c r="CI130" s="19"/>
      <c r="CJ130" s="34"/>
      <c r="CK130" s="19"/>
      <c r="CL130" s="1"/>
      <c r="CM130" s="19"/>
    </row>
    <row r="131" spans="1:91" x14ac:dyDescent="0.2">
      <c r="A131" s="105">
        <f t="shared" si="42"/>
        <v>43144</v>
      </c>
      <c r="B131" s="5">
        <f t="shared" si="31"/>
        <v>1026.79438282</v>
      </c>
      <c r="C131" s="5">
        <f t="shared" si="43"/>
        <v>1000</v>
      </c>
      <c r="D131" s="64">
        <f t="shared" si="44"/>
        <v>4916.46</v>
      </c>
      <c r="E131" s="11">
        <f>IF(K131=1,VLOOKUP(A131,[1]Plan1!$AY$80:$BA$314,3),E130)</f>
        <v>4930.72</v>
      </c>
      <c r="F131" s="72">
        <f t="shared" si="45"/>
        <v>43116</v>
      </c>
      <c r="G131" s="9">
        <f t="shared" si="32"/>
        <v>2.9004609007294846E-3</v>
      </c>
      <c r="H131" s="72">
        <f t="shared" si="46"/>
        <v>43146</v>
      </c>
      <c r="I131" s="72">
        <f t="shared" si="33"/>
        <v>43146</v>
      </c>
      <c r="J131" s="1">
        <f t="shared" si="47"/>
        <v>21</v>
      </c>
      <c r="K131" s="1">
        <f t="shared" si="53"/>
        <v>20</v>
      </c>
      <c r="L131" s="5">
        <f t="shared" si="34"/>
        <v>1.0027621499999999</v>
      </c>
      <c r="M131" s="12">
        <f t="shared" si="54"/>
        <v>1.0044004799999999</v>
      </c>
      <c r="N131" s="12">
        <f t="shared" si="50"/>
        <v>1.010233805305832</v>
      </c>
      <c r="O131" s="5">
        <f t="shared" si="52"/>
        <v>1.0130242199999999</v>
      </c>
      <c r="P131" s="5">
        <f t="shared" si="35"/>
        <v>1013.02422</v>
      </c>
      <c r="Q131" s="10">
        <f t="shared" si="36"/>
        <v>0</v>
      </c>
      <c r="R131" s="39">
        <f t="shared" si="37"/>
        <v>0</v>
      </c>
      <c r="S131" s="5">
        <f t="shared" si="38"/>
        <v>0</v>
      </c>
      <c r="T131" s="6">
        <f t="shared" si="48"/>
        <v>4.641E-2</v>
      </c>
      <c r="U131" s="10">
        <f t="shared" si="51"/>
        <v>75</v>
      </c>
      <c r="V131" s="10">
        <v>252</v>
      </c>
      <c r="W131" s="12">
        <f t="shared" si="39"/>
        <v>1.0135931229999999</v>
      </c>
      <c r="X131" s="5">
        <f t="shared" si="40"/>
        <v>13.770162819999999</v>
      </c>
      <c r="Y131" s="11">
        <f t="shared" si="41"/>
        <v>0</v>
      </c>
      <c r="Z131" s="2" t="s">
        <v>68</v>
      </c>
      <c r="AA131" s="72">
        <f t="shared" si="49"/>
        <v>43388</v>
      </c>
      <c r="AB131" s="2"/>
      <c r="AC131" s="43"/>
      <c r="AD131" s="47">
        <f>[2]Plan1!$A207</f>
        <v>43143</v>
      </c>
      <c r="AE131" s="34" t="str">
        <f>[2]Plan1!$C207</f>
        <v>Carnaval</v>
      </c>
      <c r="AG131" s="13"/>
      <c r="AH131" s="17">
        <f t="shared" si="59"/>
        <v>43419</v>
      </c>
      <c r="AI131" s="17">
        <f t="shared" si="55"/>
        <v>43418</v>
      </c>
      <c r="AJ131" s="17">
        <f t="shared" si="56"/>
        <v>43420</v>
      </c>
      <c r="AK131" s="17">
        <f t="shared" si="57"/>
        <v>43451</v>
      </c>
      <c r="AL131" s="19">
        <f t="shared" si="58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30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4"/>
      <c r="BX131" s="1"/>
      <c r="BY131" s="1"/>
      <c r="BZ131" s="1"/>
      <c r="CA131" s="1"/>
      <c r="CB131" s="1"/>
      <c r="CC131" s="1"/>
      <c r="CD131" s="1"/>
      <c r="CE131" s="1"/>
      <c r="CF131" s="1"/>
      <c r="CG131" s="2"/>
      <c r="CH131" s="19"/>
      <c r="CI131" s="19"/>
      <c r="CJ131" s="34"/>
      <c r="CK131" s="19"/>
      <c r="CL131" s="1"/>
      <c r="CM131" s="19"/>
    </row>
    <row r="132" spans="1:91" x14ac:dyDescent="0.2">
      <c r="A132" s="105">
        <f t="shared" si="42"/>
        <v>43145</v>
      </c>
      <c r="B132" s="5">
        <f t="shared" si="31"/>
        <v>1026.79438282</v>
      </c>
      <c r="C132" s="5">
        <f t="shared" si="43"/>
        <v>1000</v>
      </c>
      <c r="D132" s="64">
        <f t="shared" si="44"/>
        <v>4916.46</v>
      </c>
      <c r="E132" s="11">
        <f>IF(K132=1,VLOOKUP(A132,[1]Plan1!$AY$80:$BA$314,3),E131)</f>
        <v>4930.72</v>
      </c>
      <c r="F132" s="72">
        <f t="shared" si="45"/>
        <v>43116</v>
      </c>
      <c r="G132" s="9">
        <f t="shared" si="32"/>
        <v>2.9004609007294846E-3</v>
      </c>
      <c r="H132" s="72">
        <f t="shared" si="46"/>
        <v>43146</v>
      </c>
      <c r="I132" s="72">
        <f t="shared" si="33"/>
        <v>43146</v>
      </c>
      <c r="J132" s="1">
        <f t="shared" si="47"/>
        <v>21</v>
      </c>
      <c r="K132" s="1">
        <f t="shared" si="53"/>
        <v>20</v>
      </c>
      <c r="L132" s="5">
        <f t="shared" si="34"/>
        <v>1.0027621499999999</v>
      </c>
      <c r="M132" s="12">
        <f t="shared" si="54"/>
        <v>1.0044004799999999</v>
      </c>
      <c r="N132" s="12">
        <f t="shared" si="50"/>
        <v>1.010233805305832</v>
      </c>
      <c r="O132" s="5">
        <f t="shared" si="52"/>
        <v>1.0130242199999999</v>
      </c>
      <c r="P132" s="5">
        <f t="shared" si="35"/>
        <v>1013.02422</v>
      </c>
      <c r="Q132" s="10">
        <f t="shared" si="36"/>
        <v>0</v>
      </c>
      <c r="R132" s="39">
        <f t="shared" si="37"/>
        <v>0</v>
      </c>
      <c r="S132" s="5">
        <f t="shared" si="38"/>
        <v>0</v>
      </c>
      <c r="T132" s="6">
        <f t="shared" si="48"/>
        <v>4.641E-2</v>
      </c>
      <c r="U132" s="10">
        <f t="shared" si="51"/>
        <v>75</v>
      </c>
      <c r="V132" s="10">
        <v>252</v>
      </c>
      <c r="W132" s="12">
        <f t="shared" si="39"/>
        <v>1.0135931229999999</v>
      </c>
      <c r="X132" s="5">
        <f t="shared" si="40"/>
        <v>13.770162819999999</v>
      </c>
      <c r="Y132" s="11">
        <f t="shared" si="41"/>
        <v>0</v>
      </c>
      <c r="Z132" s="2" t="s">
        <v>68</v>
      </c>
      <c r="AA132" s="72">
        <f t="shared" si="49"/>
        <v>43388</v>
      </c>
      <c r="AB132" s="2"/>
      <c r="AC132" s="43"/>
      <c r="AD132" s="47">
        <f>[2]Plan1!$A208</f>
        <v>43144</v>
      </c>
      <c r="AE132" s="34" t="str">
        <f>[2]Plan1!$C208</f>
        <v>Carnaval</v>
      </c>
      <c r="AG132" s="13"/>
      <c r="AH132" s="17">
        <f t="shared" si="59"/>
        <v>43449</v>
      </c>
      <c r="AI132" s="17">
        <f t="shared" si="55"/>
        <v>43448</v>
      </c>
      <c r="AJ132" s="17">
        <f t="shared" si="56"/>
        <v>43451</v>
      </c>
      <c r="AK132" s="17">
        <f t="shared" si="57"/>
        <v>43480</v>
      </c>
      <c r="AL132" s="19">
        <f t="shared" si="58"/>
        <v>19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30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4"/>
      <c r="BX132" s="1"/>
      <c r="BY132" s="1"/>
      <c r="BZ132" s="1"/>
      <c r="CA132" s="1"/>
      <c r="CB132" s="1"/>
      <c r="CC132" s="1"/>
      <c r="CD132" s="1"/>
      <c r="CE132" s="1"/>
      <c r="CF132" s="1"/>
      <c r="CG132" s="2"/>
      <c r="CH132" s="19"/>
      <c r="CI132" s="19"/>
      <c r="CJ132" s="34"/>
      <c r="CK132" s="19"/>
      <c r="CL132" s="1"/>
      <c r="CM132" s="19"/>
    </row>
    <row r="133" spans="1:91" x14ac:dyDescent="0.2">
      <c r="A133" s="105">
        <f t="shared" si="42"/>
        <v>43146</v>
      </c>
      <c r="B133" s="5">
        <f t="shared" si="31"/>
        <v>1027.1208882600001</v>
      </c>
      <c r="C133" s="5">
        <f t="shared" si="43"/>
        <v>1000</v>
      </c>
      <c r="D133" s="64">
        <f t="shared" si="44"/>
        <v>4916.46</v>
      </c>
      <c r="E133" s="11">
        <f>IF(K133=1,VLOOKUP(A133,[1]Plan1!$AY$80:$BA$314,3),E132)</f>
        <v>4930.72</v>
      </c>
      <c r="F133" s="72">
        <f t="shared" si="45"/>
        <v>43116</v>
      </c>
      <c r="G133" s="9">
        <f t="shared" si="32"/>
        <v>2.9004609007294846E-3</v>
      </c>
      <c r="H133" s="72">
        <f t="shared" si="46"/>
        <v>43174</v>
      </c>
      <c r="I133" s="72">
        <f t="shared" si="33"/>
        <v>43146</v>
      </c>
      <c r="J133" s="1">
        <f t="shared" si="47"/>
        <v>21</v>
      </c>
      <c r="K133" s="1">
        <f t="shared" si="53"/>
        <v>21</v>
      </c>
      <c r="L133" s="5">
        <f t="shared" si="34"/>
        <v>1.00290046</v>
      </c>
      <c r="M133" s="12">
        <f t="shared" si="54"/>
        <v>1.0044004799999999</v>
      </c>
      <c r="N133" s="12">
        <f t="shared" si="50"/>
        <v>1.010233805305832</v>
      </c>
      <c r="O133" s="5">
        <f t="shared" si="52"/>
        <v>1.0131639400000001</v>
      </c>
      <c r="P133" s="5">
        <f t="shared" si="35"/>
        <v>1013.16394</v>
      </c>
      <c r="Q133" s="10">
        <f t="shared" si="36"/>
        <v>0</v>
      </c>
      <c r="R133" s="39">
        <f t="shared" si="37"/>
        <v>0</v>
      </c>
      <c r="S133" s="5">
        <f t="shared" si="38"/>
        <v>0</v>
      </c>
      <c r="T133" s="6">
        <f t="shared" si="48"/>
        <v>4.641E-2</v>
      </c>
      <c r="U133" s="10">
        <f t="shared" si="51"/>
        <v>76</v>
      </c>
      <c r="V133" s="10">
        <v>252</v>
      </c>
      <c r="W133" s="12">
        <f t="shared" si="39"/>
        <v>1.0137756069999999</v>
      </c>
      <c r="X133" s="5">
        <f t="shared" si="40"/>
        <v>13.956948260000001</v>
      </c>
      <c r="Y133" s="11">
        <f t="shared" si="41"/>
        <v>0</v>
      </c>
      <c r="Z133" s="2" t="s">
        <v>68</v>
      </c>
      <c r="AA133" s="72">
        <f t="shared" si="49"/>
        <v>43388</v>
      </c>
      <c r="AB133" s="2"/>
      <c r="AC133" s="43"/>
      <c r="AD133" s="47">
        <f>[2]Plan1!$A209</f>
        <v>43189</v>
      </c>
      <c r="AE133" s="34" t="str">
        <f>[2]Plan1!$C209</f>
        <v>Paixão de Cristo</v>
      </c>
      <c r="AG133" s="13"/>
      <c r="AH133" s="17">
        <f t="shared" si="59"/>
        <v>43480</v>
      </c>
      <c r="AI133" s="17">
        <f t="shared" si="55"/>
        <v>43479</v>
      </c>
      <c r="AJ133" s="17">
        <f t="shared" si="56"/>
        <v>43480</v>
      </c>
      <c r="AK133" s="17">
        <f t="shared" si="57"/>
        <v>43511</v>
      </c>
      <c r="AL133" s="19">
        <f t="shared" si="58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30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4"/>
      <c r="BX133" s="1"/>
      <c r="BY133" s="1"/>
      <c r="BZ133" s="1"/>
      <c r="CA133" s="1"/>
      <c r="CB133" s="1"/>
      <c r="CC133" s="1"/>
      <c r="CD133" s="1"/>
      <c r="CE133" s="1"/>
      <c r="CF133" s="1"/>
      <c r="CG133" s="2"/>
      <c r="CH133" s="19"/>
      <c r="CI133" s="19"/>
      <c r="CJ133" s="34"/>
      <c r="CK133" s="19"/>
      <c r="CL133" s="1"/>
      <c r="CM133" s="19"/>
    </row>
    <row r="134" spans="1:91" x14ac:dyDescent="0.2">
      <c r="A134" s="105">
        <f t="shared" si="42"/>
        <v>43147</v>
      </c>
      <c r="B134" s="5">
        <f t="shared" si="31"/>
        <v>1027.4699474399999</v>
      </c>
      <c r="C134" s="5">
        <f t="shared" si="43"/>
        <v>1000</v>
      </c>
      <c r="D134" s="64">
        <f t="shared" si="44"/>
        <v>4930.72</v>
      </c>
      <c r="E134" s="11">
        <f>IF(K134=1,VLOOKUP(A134,[1]Plan1!$AY$80:$BA$314,3),E133)</f>
        <v>4946.5</v>
      </c>
      <c r="F134" s="72">
        <f t="shared" si="45"/>
        <v>43147</v>
      </c>
      <c r="G134" s="9">
        <f t="shared" si="32"/>
        <v>3.2003439659926691E-3</v>
      </c>
      <c r="H134" s="72">
        <f t="shared" si="46"/>
        <v>43174</v>
      </c>
      <c r="I134" s="72">
        <f t="shared" si="33"/>
        <v>43174</v>
      </c>
      <c r="J134" s="1">
        <f t="shared" si="47"/>
        <v>20</v>
      </c>
      <c r="K134" s="1">
        <f t="shared" si="53"/>
        <v>1</v>
      </c>
      <c r="L134" s="5">
        <f t="shared" si="34"/>
        <v>1.00015977</v>
      </c>
      <c r="M134" s="12">
        <f t="shared" si="54"/>
        <v>1.00290046</v>
      </c>
      <c r="N134" s="12">
        <f t="shared" si="50"/>
        <v>1.0131639480487693</v>
      </c>
      <c r="O134" s="5">
        <f t="shared" si="52"/>
        <v>1.0133258199999999</v>
      </c>
      <c r="P134" s="5">
        <f t="shared" si="35"/>
        <v>1013.32582</v>
      </c>
      <c r="Q134" s="10">
        <f t="shared" si="36"/>
        <v>0</v>
      </c>
      <c r="R134" s="39">
        <f t="shared" si="37"/>
        <v>0</v>
      </c>
      <c r="S134" s="5">
        <f t="shared" si="38"/>
        <v>0</v>
      </c>
      <c r="T134" s="6">
        <f t="shared" si="48"/>
        <v>4.641E-2</v>
      </c>
      <c r="U134" s="10">
        <f t="shared" si="51"/>
        <v>77</v>
      </c>
      <c r="V134" s="10">
        <v>252</v>
      </c>
      <c r="W134" s="12">
        <f t="shared" si="39"/>
        <v>1.013958124</v>
      </c>
      <c r="X134" s="5">
        <f t="shared" si="40"/>
        <v>14.14412744</v>
      </c>
      <c r="Y134" s="11">
        <f t="shared" si="41"/>
        <v>0</v>
      </c>
      <c r="Z134" s="2" t="s">
        <v>68</v>
      </c>
      <c r="AA134" s="72">
        <f t="shared" si="49"/>
        <v>43388</v>
      </c>
      <c r="AB134" s="37"/>
      <c r="AC134" s="43"/>
      <c r="AD134" s="47">
        <f>[2]Plan1!$A210</f>
        <v>43211</v>
      </c>
      <c r="AE134" s="34" t="str">
        <f>[2]Plan1!$C210</f>
        <v>Tiradentes</v>
      </c>
      <c r="AG134" s="13"/>
      <c r="AH134" s="17">
        <f t="shared" si="59"/>
        <v>43511</v>
      </c>
      <c r="AI134" s="17">
        <f t="shared" si="55"/>
        <v>43510</v>
      </c>
      <c r="AJ134" s="17">
        <f t="shared" si="56"/>
        <v>43511</v>
      </c>
      <c r="AK134" s="17">
        <f t="shared" si="57"/>
        <v>43539</v>
      </c>
      <c r="AL134" s="19">
        <f t="shared" si="58"/>
        <v>18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1"/>
      <c r="BG134" s="1"/>
      <c r="BH134" s="30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4"/>
      <c r="BX134" s="1"/>
      <c r="BY134" s="1"/>
      <c r="BZ134" s="1"/>
      <c r="CA134" s="1"/>
      <c r="CB134" s="1"/>
      <c r="CC134" s="1"/>
      <c r="CD134" s="1"/>
      <c r="CE134" s="1"/>
      <c r="CF134" s="1"/>
      <c r="CG134" s="37"/>
      <c r="CH134" s="19"/>
      <c r="CI134" s="19"/>
      <c r="CJ134" s="34"/>
      <c r="CK134" s="19"/>
      <c r="CL134" s="1"/>
      <c r="CM134" s="19"/>
    </row>
    <row r="135" spans="1:91" x14ac:dyDescent="0.2">
      <c r="A135" s="105">
        <f t="shared" si="42"/>
        <v>43148</v>
      </c>
      <c r="B135" s="5">
        <f t="shared" si="31"/>
        <v>1027.81911945</v>
      </c>
      <c r="C135" s="5">
        <f t="shared" si="43"/>
        <v>1000</v>
      </c>
      <c r="D135" s="64">
        <f t="shared" si="44"/>
        <v>4930.72</v>
      </c>
      <c r="E135" s="11">
        <f>IF(K135=1,VLOOKUP(A135,[1]Plan1!$AY$80:$BA$314,3),E134)</f>
        <v>4946.5</v>
      </c>
      <c r="F135" s="72">
        <f t="shared" si="45"/>
        <v>43147</v>
      </c>
      <c r="G135" s="9">
        <f t="shared" si="32"/>
        <v>3.2003439659926691E-3</v>
      </c>
      <c r="H135" s="72">
        <f t="shared" si="46"/>
        <v>43174</v>
      </c>
      <c r="I135" s="72">
        <f t="shared" si="33"/>
        <v>43174</v>
      </c>
      <c r="J135" s="1">
        <f t="shared" si="47"/>
        <v>20</v>
      </c>
      <c r="K135" s="1">
        <f t="shared" si="53"/>
        <v>2</v>
      </c>
      <c r="L135" s="5">
        <f t="shared" si="34"/>
        <v>1.00031957</v>
      </c>
      <c r="M135" s="12">
        <f t="shared" si="54"/>
        <v>1.00290046</v>
      </c>
      <c r="N135" s="12">
        <f t="shared" si="50"/>
        <v>1.0131639480487693</v>
      </c>
      <c r="O135" s="5">
        <f t="shared" si="52"/>
        <v>1.0134877200000001</v>
      </c>
      <c r="P135" s="5">
        <f t="shared" si="35"/>
        <v>1013.48772</v>
      </c>
      <c r="Q135" s="10">
        <f t="shared" si="36"/>
        <v>0</v>
      </c>
      <c r="R135" s="39">
        <f t="shared" si="37"/>
        <v>0</v>
      </c>
      <c r="S135" s="5">
        <f t="shared" si="38"/>
        <v>0</v>
      </c>
      <c r="T135" s="6">
        <f t="shared" si="48"/>
        <v>4.641E-2</v>
      </c>
      <c r="U135" s="10">
        <f t="shared" si="51"/>
        <v>78</v>
      </c>
      <c r="V135" s="10">
        <v>252</v>
      </c>
      <c r="W135" s="12">
        <f t="shared" si="39"/>
        <v>1.0141406740000001</v>
      </c>
      <c r="X135" s="5">
        <f t="shared" si="40"/>
        <v>14.331399449999999</v>
      </c>
      <c r="Y135" s="11">
        <f t="shared" si="41"/>
        <v>0</v>
      </c>
      <c r="Z135" s="2" t="s">
        <v>68</v>
      </c>
      <c r="AA135" s="72">
        <f t="shared" si="49"/>
        <v>43388</v>
      </c>
      <c r="AB135" s="2"/>
      <c r="AC135" s="43"/>
      <c r="AD135" s="47">
        <f>[2]Plan1!$A211</f>
        <v>43221</v>
      </c>
      <c r="AE135" s="34" t="str">
        <f>[2]Plan1!$C211</f>
        <v>Dia do Trabalho</v>
      </c>
      <c r="AG135" s="13"/>
      <c r="AH135" s="17">
        <f t="shared" si="59"/>
        <v>43539</v>
      </c>
      <c r="AI135" s="17">
        <f t="shared" si="55"/>
        <v>43538</v>
      </c>
      <c r="AJ135" s="17">
        <f t="shared" si="56"/>
        <v>43539</v>
      </c>
      <c r="AK135" s="17">
        <f t="shared" si="57"/>
        <v>43570</v>
      </c>
      <c r="AL135" s="19">
        <f t="shared" si="58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30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4"/>
      <c r="BX135" s="1"/>
      <c r="BY135" s="1"/>
      <c r="BZ135" s="1"/>
      <c r="CA135" s="1"/>
      <c r="CB135" s="1"/>
      <c r="CC135" s="1"/>
      <c r="CD135" s="1"/>
      <c r="CE135" s="1"/>
      <c r="CF135" s="1"/>
      <c r="CG135" s="2"/>
      <c r="CH135" s="19"/>
      <c r="CI135" s="19"/>
      <c r="CJ135" s="34"/>
      <c r="CK135" s="19"/>
      <c r="CL135" s="1"/>
      <c r="CM135" s="19"/>
    </row>
    <row r="136" spans="1:91" x14ac:dyDescent="0.2">
      <c r="A136" s="105">
        <f t="shared" si="42"/>
        <v>43149</v>
      </c>
      <c r="B136" s="5">
        <f t="shared" si="31"/>
        <v>1027.81911945</v>
      </c>
      <c r="C136" s="5">
        <f t="shared" si="43"/>
        <v>1000</v>
      </c>
      <c r="D136" s="64">
        <f t="shared" si="44"/>
        <v>4930.72</v>
      </c>
      <c r="E136" s="11">
        <f>IF(K136=1,VLOOKUP(A136,[1]Plan1!$AY$80:$BA$314,3),E135)</f>
        <v>4946.5</v>
      </c>
      <c r="F136" s="72">
        <f t="shared" si="45"/>
        <v>43147</v>
      </c>
      <c r="G136" s="9">
        <f t="shared" si="32"/>
        <v>3.2003439659926691E-3</v>
      </c>
      <c r="H136" s="72">
        <f t="shared" si="46"/>
        <v>43174</v>
      </c>
      <c r="I136" s="72">
        <f t="shared" si="33"/>
        <v>43174</v>
      </c>
      <c r="J136" s="1">
        <f t="shared" si="47"/>
        <v>20</v>
      </c>
      <c r="K136" s="1">
        <f t="shared" si="53"/>
        <v>2</v>
      </c>
      <c r="L136" s="5">
        <f t="shared" si="34"/>
        <v>1.00031957</v>
      </c>
      <c r="M136" s="12">
        <f t="shared" si="54"/>
        <v>1.00290046</v>
      </c>
      <c r="N136" s="12">
        <f t="shared" si="50"/>
        <v>1.0131639480487693</v>
      </c>
      <c r="O136" s="5">
        <f t="shared" si="52"/>
        <v>1.0134877200000001</v>
      </c>
      <c r="P136" s="5">
        <f t="shared" si="35"/>
        <v>1013.48772</v>
      </c>
      <c r="Q136" s="10">
        <f t="shared" si="36"/>
        <v>0</v>
      </c>
      <c r="R136" s="39">
        <f t="shared" si="37"/>
        <v>0</v>
      </c>
      <c r="S136" s="5">
        <f t="shared" si="38"/>
        <v>0</v>
      </c>
      <c r="T136" s="6">
        <f t="shared" si="48"/>
        <v>4.641E-2</v>
      </c>
      <c r="U136" s="10">
        <f t="shared" si="51"/>
        <v>78</v>
      </c>
      <c r="V136" s="10">
        <v>252</v>
      </c>
      <c r="W136" s="12">
        <f t="shared" si="39"/>
        <v>1.0141406740000001</v>
      </c>
      <c r="X136" s="5">
        <f t="shared" si="40"/>
        <v>14.331399449999999</v>
      </c>
      <c r="Y136" s="11">
        <f t="shared" si="41"/>
        <v>0</v>
      </c>
      <c r="Z136" s="2" t="s">
        <v>68</v>
      </c>
      <c r="AA136" s="72">
        <f t="shared" si="49"/>
        <v>43388</v>
      </c>
      <c r="AB136" s="2"/>
      <c r="AC136" s="43"/>
      <c r="AD136" s="47">
        <f>[2]Plan1!$A212</f>
        <v>43251</v>
      </c>
      <c r="AE136" s="34" t="str">
        <f>[2]Plan1!$C212</f>
        <v>Corpus Christi</v>
      </c>
      <c r="AG136" s="13"/>
      <c r="AH136" s="17">
        <f t="shared" si="59"/>
        <v>43570</v>
      </c>
      <c r="AI136" s="17">
        <f t="shared" si="55"/>
        <v>43567</v>
      </c>
      <c r="AJ136" s="17">
        <f t="shared" si="56"/>
        <v>43570</v>
      </c>
      <c r="AK136" s="17">
        <f t="shared" si="57"/>
        <v>43600</v>
      </c>
      <c r="AL136" s="19">
        <f t="shared" si="58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30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4"/>
      <c r="BX136" s="1"/>
      <c r="BY136" s="1"/>
      <c r="BZ136" s="1"/>
      <c r="CA136" s="1"/>
      <c r="CB136" s="1"/>
      <c r="CC136" s="1"/>
      <c r="CD136" s="1"/>
      <c r="CE136" s="1"/>
      <c r="CF136" s="1"/>
      <c r="CG136" s="2"/>
      <c r="CH136" s="19"/>
      <c r="CI136" s="19"/>
      <c r="CJ136" s="34"/>
      <c r="CK136" s="19"/>
      <c r="CL136" s="1"/>
      <c r="CM136" s="19"/>
    </row>
    <row r="137" spans="1:91" x14ac:dyDescent="0.2">
      <c r="A137" s="105">
        <f t="shared" si="42"/>
        <v>43150</v>
      </c>
      <c r="B137" s="5">
        <f t="shared" si="31"/>
        <v>1027.81911945</v>
      </c>
      <c r="C137" s="5">
        <f t="shared" si="43"/>
        <v>1000</v>
      </c>
      <c r="D137" s="64">
        <f t="shared" si="44"/>
        <v>4930.72</v>
      </c>
      <c r="E137" s="11">
        <f>IF(K137=1,VLOOKUP(A137,[1]Plan1!$AY$80:$BA$314,3),E136)</f>
        <v>4946.5</v>
      </c>
      <c r="F137" s="72">
        <f t="shared" si="45"/>
        <v>43147</v>
      </c>
      <c r="G137" s="9">
        <f t="shared" si="32"/>
        <v>3.2003439659926691E-3</v>
      </c>
      <c r="H137" s="72">
        <f t="shared" si="46"/>
        <v>43174</v>
      </c>
      <c r="I137" s="72">
        <f t="shared" si="33"/>
        <v>43174</v>
      </c>
      <c r="J137" s="1">
        <f t="shared" si="47"/>
        <v>20</v>
      </c>
      <c r="K137" s="1">
        <f t="shared" si="53"/>
        <v>2</v>
      </c>
      <c r="L137" s="5">
        <f t="shared" si="34"/>
        <v>1.00031957</v>
      </c>
      <c r="M137" s="12">
        <f t="shared" si="54"/>
        <v>1.00290046</v>
      </c>
      <c r="N137" s="12">
        <f t="shared" si="50"/>
        <v>1.0131639480487693</v>
      </c>
      <c r="O137" s="5">
        <f t="shared" si="52"/>
        <v>1.0134877200000001</v>
      </c>
      <c r="P137" s="5">
        <f t="shared" si="35"/>
        <v>1013.48772</v>
      </c>
      <c r="Q137" s="10">
        <f t="shared" si="36"/>
        <v>0</v>
      </c>
      <c r="R137" s="39">
        <f t="shared" si="37"/>
        <v>0</v>
      </c>
      <c r="S137" s="5">
        <f t="shared" si="38"/>
        <v>0</v>
      </c>
      <c r="T137" s="6">
        <f t="shared" si="48"/>
        <v>4.641E-2</v>
      </c>
      <c r="U137" s="10">
        <f t="shared" si="51"/>
        <v>78</v>
      </c>
      <c r="V137" s="10">
        <v>252</v>
      </c>
      <c r="W137" s="12">
        <f t="shared" si="39"/>
        <v>1.0141406740000001</v>
      </c>
      <c r="X137" s="5">
        <f t="shared" si="40"/>
        <v>14.331399449999999</v>
      </c>
      <c r="Y137" s="11">
        <f t="shared" si="41"/>
        <v>0</v>
      </c>
      <c r="Z137" s="2" t="s">
        <v>68</v>
      </c>
      <c r="AA137" s="72">
        <f t="shared" si="49"/>
        <v>43388</v>
      </c>
      <c r="AB137" s="2"/>
      <c r="AC137" s="43"/>
      <c r="AD137" s="47">
        <f>[2]Plan1!$A213</f>
        <v>43350</v>
      </c>
      <c r="AE137" s="34" t="str">
        <f>[2]Plan1!$C213</f>
        <v>Independência do Brasil</v>
      </c>
      <c r="AG137" s="13"/>
      <c r="AH137" s="17">
        <f t="shared" si="59"/>
        <v>43600</v>
      </c>
      <c r="AI137" s="17">
        <f t="shared" si="55"/>
        <v>43599</v>
      </c>
      <c r="AJ137" s="17">
        <f t="shared" si="56"/>
        <v>43600</v>
      </c>
      <c r="AK137" s="17">
        <f t="shared" si="57"/>
        <v>43633</v>
      </c>
      <c r="AL137" s="19">
        <f t="shared" si="58"/>
        <v>23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30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4"/>
      <c r="BX137" s="1"/>
      <c r="BY137" s="1"/>
      <c r="BZ137" s="1"/>
      <c r="CA137" s="1"/>
      <c r="CB137" s="1"/>
      <c r="CC137" s="1"/>
      <c r="CD137" s="1"/>
      <c r="CE137" s="1"/>
      <c r="CF137" s="1"/>
      <c r="CG137" s="2"/>
      <c r="CH137" s="19"/>
      <c r="CI137" s="19"/>
      <c r="CJ137" s="34"/>
      <c r="CK137" s="19"/>
      <c r="CL137" s="1"/>
      <c r="CM137" s="19"/>
    </row>
    <row r="138" spans="1:91" x14ac:dyDescent="0.2">
      <c r="A138" s="105">
        <f t="shared" si="42"/>
        <v>43151</v>
      </c>
      <c r="B138" s="5">
        <f t="shared" ref="B138:B201" si="60">(P138+X138)</f>
        <v>1028.1684043</v>
      </c>
      <c r="C138" s="5">
        <f t="shared" si="43"/>
        <v>1000</v>
      </c>
      <c r="D138" s="64">
        <f t="shared" si="44"/>
        <v>4930.72</v>
      </c>
      <c r="E138" s="11">
        <f>IF(K138=1,VLOOKUP(A138,[1]Plan1!$AY$80:$BA$314,3),E137)</f>
        <v>4946.5</v>
      </c>
      <c r="F138" s="72">
        <f t="shared" si="45"/>
        <v>43147</v>
      </c>
      <c r="G138" s="9">
        <f t="shared" ref="G138:G201" si="61">(E138/D138)-1</f>
        <v>3.2003439659926691E-3</v>
      </c>
      <c r="H138" s="72">
        <f t="shared" si="46"/>
        <v>43174</v>
      </c>
      <c r="I138" s="72">
        <f t="shared" ref="I138:I201" si="62">IF(A138&gt;I137,H138,I137)</f>
        <v>43174</v>
      </c>
      <c r="J138" s="1">
        <f t="shared" si="47"/>
        <v>20</v>
      </c>
      <c r="K138" s="1">
        <f t="shared" si="53"/>
        <v>3</v>
      </c>
      <c r="L138" s="5">
        <f t="shared" ref="L138:L201" si="63">TRUNC((E138/D138)^TRUNC((K138/J138),9),8)</f>
        <v>1.00047939</v>
      </c>
      <c r="M138" s="12">
        <f t="shared" si="54"/>
        <v>1.00290046</v>
      </c>
      <c r="N138" s="12">
        <f t="shared" si="50"/>
        <v>1.0131639480487693</v>
      </c>
      <c r="O138" s="5">
        <f t="shared" si="52"/>
        <v>1.0136496399999999</v>
      </c>
      <c r="P138" s="5">
        <f t="shared" ref="P138:P201" si="64">TRUNC(C138*O138,8)</f>
        <v>1013.64964</v>
      </c>
      <c r="Q138" s="10">
        <f t="shared" ref="Q138:Q201" si="65">IF(VLOOKUP(A138,AD$10:AK$114,8)=VLOOKUP(A137,AD$10:AK$114,8),0,VLOOKUP(A138,AD$10:AK$114,8))</f>
        <v>0</v>
      </c>
      <c r="R138" s="39">
        <f t="shared" ref="R138:R201" si="66">IF(Q138&gt;0,VLOOKUP($A138,$AD$10:$AI$114,6),0)</f>
        <v>0</v>
      </c>
      <c r="S138" s="5">
        <f t="shared" ref="S138:S201" si="67">IF(R138&gt;0,TRUNC(R138*P138,8),0)</f>
        <v>0</v>
      </c>
      <c r="T138" s="6">
        <f t="shared" si="48"/>
        <v>4.641E-2</v>
      </c>
      <c r="U138" s="10">
        <f t="shared" si="51"/>
        <v>79</v>
      </c>
      <c r="V138" s="10">
        <v>252</v>
      </c>
      <c r="W138" s="12">
        <f t="shared" ref="W138:W201" si="68">ROUND((1+T138)^TRUNC((U138/V138),9),9)</f>
        <v>1.014323257</v>
      </c>
      <c r="X138" s="5">
        <f t="shared" ref="X138:X201" si="69">TRUNC((P138*(W138-1)),8)</f>
        <v>14.518764300000001</v>
      </c>
      <c r="Y138" s="11">
        <f t="shared" ref="Y138:Y201" si="70">IF(Q138&gt;0,S138+X138,0)</f>
        <v>0</v>
      </c>
      <c r="Z138" s="2" t="s">
        <v>68</v>
      </c>
      <c r="AA138" s="72">
        <f t="shared" si="49"/>
        <v>43388</v>
      </c>
      <c r="AB138" s="2"/>
      <c r="AC138" s="43"/>
      <c r="AD138" s="47">
        <f>[2]Plan1!$A214</f>
        <v>43385</v>
      </c>
      <c r="AE138" s="34" t="str">
        <f>[2]Plan1!$C214</f>
        <v>Nossa Sr.a Aparecida - Padroeira do Brasil</v>
      </c>
      <c r="AG138" s="13"/>
      <c r="AH138" s="17">
        <f t="shared" si="59"/>
        <v>43631</v>
      </c>
      <c r="AI138" s="17">
        <f t="shared" si="55"/>
        <v>43630</v>
      </c>
      <c r="AJ138" s="17">
        <f t="shared" si="56"/>
        <v>43633</v>
      </c>
      <c r="AK138" s="17">
        <f t="shared" si="57"/>
        <v>43661</v>
      </c>
      <c r="AL138" s="19">
        <f t="shared" si="58"/>
        <v>19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30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4"/>
      <c r="BX138" s="1"/>
      <c r="BY138" s="1"/>
      <c r="BZ138" s="1"/>
      <c r="CA138" s="1"/>
      <c r="CB138" s="1"/>
      <c r="CC138" s="1"/>
      <c r="CD138" s="1"/>
      <c r="CE138" s="1"/>
      <c r="CF138" s="1"/>
      <c r="CG138" s="2"/>
      <c r="CH138" s="19"/>
      <c r="CI138" s="19"/>
      <c r="CJ138" s="34"/>
      <c r="CK138" s="19"/>
      <c r="CL138" s="1"/>
      <c r="CM138" s="19"/>
    </row>
    <row r="139" spans="1:91" x14ac:dyDescent="0.2">
      <c r="A139" s="105">
        <f t="shared" ref="A139:A202" si="71">(A138+1)</f>
        <v>43152</v>
      </c>
      <c r="B139" s="5">
        <f t="shared" si="60"/>
        <v>1028.5178324599999</v>
      </c>
      <c r="C139" s="5">
        <f t="shared" ref="C139:C202" si="72">TRUNC(IF(Q138&gt;0,VLOOKUP(A138,$AD$12:$AE$114,2),C138),8)</f>
        <v>1000</v>
      </c>
      <c r="D139" s="64">
        <f t="shared" ref="D139:D202" si="73">IF(E139=E138,D138,E138)</f>
        <v>4930.72</v>
      </c>
      <c r="E139" s="11">
        <f>IF(K139=1,VLOOKUP(A139,[1]Plan1!$AY$80:$BA$314,3),E138)</f>
        <v>4946.5</v>
      </c>
      <c r="F139" s="72">
        <f t="shared" ref="F139:F202" si="74">IF(D139=D138,F138,A139)</f>
        <v>43147</v>
      </c>
      <c r="G139" s="9">
        <f t="shared" si="61"/>
        <v>3.2003439659926691E-3</v>
      </c>
      <c r="H139" s="72">
        <f t="shared" ref="H139:H202" si="75">IF(DAY(A139)=15,VLOOKUP(A139,AH$118:AM$450,4),H138)</f>
        <v>43174</v>
      </c>
      <c r="I139" s="72">
        <f t="shared" si="62"/>
        <v>43174</v>
      </c>
      <c r="J139" s="1">
        <f t="shared" ref="J139:J202" si="76">IF(I139=I138,J138,NETWORKDAYS(I138,I139,$AD$118:$AD$502)-1)</f>
        <v>20</v>
      </c>
      <c r="K139" s="1">
        <f t="shared" si="53"/>
        <v>4</v>
      </c>
      <c r="L139" s="5">
        <f t="shared" si="63"/>
        <v>1.0006392500000001</v>
      </c>
      <c r="M139" s="12">
        <f t="shared" si="54"/>
        <v>1.00290046</v>
      </c>
      <c r="N139" s="12">
        <f t="shared" si="50"/>
        <v>1.0131639480487693</v>
      </c>
      <c r="O139" s="5">
        <f t="shared" si="52"/>
        <v>1.0138116100000001</v>
      </c>
      <c r="P139" s="5">
        <f t="shared" si="64"/>
        <v>1013.81161</v>
      </c>
      <c r="Q139" s="10">
        <f t="shared" si="65"/>
        <v>0</v>
      </c>
      <c r="R139" s="39">
        <f t="shared" si="66"/>
        <v>0</v>
      </c>
      <c r="S139" s="5">
        <f t="shared" si="67"/>
        <v>0</v>
      </c>
      <c r="T139" s="6">
        <f t="shared" ref="T139:T202" si="77">(T138)</f>
        <v>4.641E-2</v>
      </c>
      <c r="U139" s="10">
        <f t="shared" si="51"/>
        <v>80</v>
      </c>
      <c r="V139" s="10">
        <v>252</v>
      </c>
      <c r="W139" s="12">
        <f t="shared" si="68"/>
        <v>1.0145058730000001</v>
      </c>
      <c r="X139" s="5">
        <f t="shared" si="69"/>
        <v>14.706222459999999</v>
      </c>
      <c r="Y139" s="11">
        <f t="shared" si="70"/>
        <v>0</v>
      </c>
      <c r="Z139" s="2" t="s">
        <v>68</v>
      </c>
      <c r="AA139" s="72">
        <f t="shared" ref="AA139:AA202" si="78">IF(Q138&gt;0,VLOOKUP(A138,$AD$10:$AL$114,9),AA138)</f>
        <v>43388</v>
      </c>
      <c r="AB139" s="2"/>
      <c r="AC139" s="43"/>
      <c r="AD139" s="47">
        <f>[2]Plan1!$A215</f>
        <v>43406</v>
      </c>
      <c r="AE139" s="34" t="str">
        <f>[2]Plan1!$C215</f>
        <v>Finados</v>
      </c>
      <c r="AG139" s="48"/>
      <c r="AH139" s="17">
        <f t="shared" si="59"/>
        <v>43661</v>
      </c>
      <c r="AI139" s="17">
        <f t="shared" si="55"/>
        <v>43658</v>
      </c>
      <c r="AJ139" s="17">
        <f t="shared" si="56"/>
        <v>43661</v>
      </c>
      <c r="AK139" s="17">
        <f t="shared" si="57"/>
        <v>43692</v>
      </c>
      <c r="AL139" s="19">
        <f t="shared" si="58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30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4"/>
      <c r="BX139" s="1"/>
      <c r="BY139" s="1"/>
      <c r="BZ139" s="1"/>
      <c r="CA139" s="1"/>
      <c r="CB139" s="1"/>
      <c r="CC139" s="1"/>
      <c r="CD139" s="1"/>
      <c r="CE139" s="1"/>
      <c r="CF139" s="1"/>
      <c r="CG139" s="2"/>
      <c r="CH139" s="19"/>
      <c r="CI139" s="19"/>
      <c r="CJ139" s="34"/>
      <c r="CK139" s="19"/>
      <c r="CL139" s="1"/>
      <c r="CM139" s="19"/>
    </row>
    <row r="140" spans="1:91" x14ac:dyDescent="0.2">
      <c r="A140" s="105">
        <f t="shared" si="71"/>
        <v>43153</v>
      </c>
      <c r="B140" s="5">
        <f t="shared" si="60"/>
        <v>1028.8673532299999</v>
      </c>
      <c r="C140" s="5">
        <f t="shared" si="72"/>
        <v>1000</v>
      </c>
      <c r="D140" s="64">
        <f t="shared" si="73"/>
        <v>4930.72</v>
      </c>
      <c r="E140" s="11">
        <f>IF(K140=1,VLOOKUP(A140,[1]Plan1!$AY$80:$BA$314,3),E139)</f>
        <v>4946.5</v>
      </c>
      <c r="F140" s="72">
        <f t="shared" si="74"/>
        <v>43147</v>
      </c>
      <c r="G140" s="9">
        <f t="shared" si="61"/>
        <v>3.2003439659926691E-3</v>
      </c>
      <c r="H140" s="72">
        <f t="shared" si="75"/>
        <v>43174</v>
      </c>
      <c r="I140" s="72">
        <f t="shared" si="62"/>
        <v>43174</v>
      </c>
      <c r="J140" s="1">
        <f t="shared" si="76"/>
        <v>20</v>
      </c>
      <c r="K140" s="1">
        <f t="shared" si="53"/>
        <v>5</v>
      </c>
      <c r="L140" s="5">
        <f t="shared" si="63"/>
        <v>1.0007991199999999</v>
      </c>
      <c r="M140" s="12">
        <f t="shared" si="54"/>
        <v>1.00290046</v>
      </c>
      <c r="N140" s="12">
        <f t="shared" si="50"/>
        <v>1.0131639480487693</v>
      </c>
      <c r="O140" s="5">
        <f t="shared" si="52"/>
        <v>1.01397358</v>
      </c>
      <c r="P140" s="5">
        <f t="shared" si="64"/>
        <v>1013.97358</v>
      </c>
      <c r="Q140" s="10">
        <f t="shared" si="65"/>
        <v>0</v>
      </c>
      <c r="R140" s="39">
        <f t="shared" si="66"/>
        <v>0</v>
      </c>
      <c r="S140" s="5">
        <f t="shared" si="67"/>
        <v>0</v>
      </c>
      <c r="T140" s="6">
        <f t="shared" si="77"/>
        <v>4.641E-2</v>
      </c>
      <c r="U140" s="10">
        <f t="shared" si="51"/>
        <v>81</v>
      </c>
      <c r="V140" s="10">
        <v>252</v>
      </c>
      <c r="W140" s="12">
        <f t="shared" si="68"/>
        <v>1.0146885219999999</v>
      </c>
      <c r="X140" s="5">
        <f t="shared" si="69"/>
        <v>14.893773230000001</v>
      </c>
      <c r="Y140" s="11">
        <f t="shared" si="70"/>
        <v>0</v>
      </c>
      <c r="Z140" s="2" t="s">
        <v>68</v>
      </c>
      <c r="AA140" s="72">
        <f t="shared" si="78"/>
        <v>43388</v>
      </c>
      <c r="AB140" s="2"/>
      <c r="AC140" s="43"/>
      <c r="AD140" s="47">
        <f>[2]Plan1!$A216</f>
        <v>43419</v>
      </c>
      <c r="AE140" s="34" t="str">
        <f>[2]Plan1!$C216</f>
        <v>Proclamação da República</v>
      </c>
      <c r="AG140" s="13"/>
      <c r="AH140" s="17">
        <f t="shared" si="59"/>
        <v>43692</v>
      </c>
      <c r="AI140" s="17">
        <f t="shared" si="55"/>
        <v>43691</v>
      </c>
      <c r="AJ140" s="17">
        <f t="shared" si="56"/>
        <v>43692</v>
      </c>
      <c r="AK140" s="17">
        <f t="shared" si="57"/>
        <v>43724</v>
      </c>
      <c r="AL140" s="19">
        <f t="shared" si="58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30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4"/>
      <c r="BX140" s="1"/>
      <c r="BY140" s="1"/>
      <c r="BZ140" s="1"/>
      <c r="CA140" s="1"/>
      <c r="CB140" s="1"/>
      <c r="CC140" s="1"/>
      <c r="CD140" s="1"/>
      <c r="CE140" s="1"/>
      <c r="CF140" s="1"/>
      <c r="CG140" s="2"/>
      <c r="CH140" s="19"/>
      <c r="CI140" s="19"/>
      <c r="CJ140" s="34"/>
      <c r="CK140" s="19"/>
      <c r="CL140" s="1"/>
      <c r="CM140" s="19"/>
    </row>
    <row r="141" spans="1:91" x14ac:dyDescent="0.2">
      <c r="A141" s="105">
        <f t="shared" si="71"/>
        <v>43154</v>
      </c>
      <c r="B141" s="5">
        <f t="shared" si="60"/>
        <v>1029.21700622</v>
      </c>
      <c r="C141" s="5">
        <f t="shared" si="72"/>
        <v>1000</v>
      </c>
      <c r="D141" s="64">
        <f t="shared" si="73"/>
        <v>4930.72</v>
      </c>
      <c r="E141" s="11">
        <f>IF(K141=1,VLOOKUP(A141,[1]Plan1!$AY$80:$BA$314,3),E140)</f>
        <v>4946.5</v>
      </c>
      <c r="F141" s="72">
        <f t="shared" si="74"/>
        <v>43147</v>
      </c>
      <c r="G141" s="9">
        <f t="shared" si="61"/>
        <v>3.2003439659926691E-3</v>
      </c>
      <c r="H141" s="72">
        <f t="shared" si="75"/>
        <v>43174</v>
      </c>
      <c r="I141" s="72">
        <f t="shared" si="62"/>
        <v>43174</v>
      </c>
      <c r="J141" s="1">
        <f t="shared" si="76"/>
        <v>20</v>
      </c>
      <c r="K141" s="1">
        <f t="shared" si="53"/>
        <v>6</v>
      </c>
      <c r="L141" s="5">
        <f t="shared" si="63"/>
        <v>1.00095902</v>
      </c>
      <c r="M141" s="12">
        <f t="shared" si="54"/>
        <v>1.00290046</v>
      </c>
      <c r="N141" s="12">
        <f t="shared" si="50"/>
        <v>1.0131639480487693</v>
      </c>
      <c r="O141" s="5">
        <f t="shared" si="52"/>
        <v>1.01413559</v>
      </c>
      <c r="P141" s="5">
        <f t="shared" si="64"/>
        <v>1014.13559</v>
      </c>
      <c r="Q141" s="10">
        <f t="shared" si="65"/>
        <v>0</v>
      </c>
      <c r="R141" s="39">
        <f t="shared" si="66"/>
        <v>0</v>
      </c>
      <c r="S141" s="5">
        <f t="shared" si="67"/>
        <v>0</v>
      </c>
      <c r="T141" s="6">
        <f t="shared" si="77"/>
        <v>4.641E-2</v>
      </c>
      <c r="U141" s="10">
        <f t="shared" si="51"/>
        <v>82</v>
      </c>
      <c r="V141" s="10">
        <v>252</v>
      </c>
      <c r="W141" s="12">
        <f t="shared" si="68"/>
        <v>1.014871203</v>
      </c>
      <c r="X141" s="5">
        <f t="shared" si="69"/>
        <v>15.081416219999999</v>
      </c>
      <c r="Y141" s="11">
        <f t="shared" si="70"/>
        <v>0</v>
      </c>
      <c r="Z141" s="2" t="s">
        <v>68</v>
      </c>
      <c r="AA141" s="72">
        <f t="shared" si="78"/>
        <v>43388</v>
      </c>
      <c r="AB141" s="2"/>
      <c r="AC141" s="43"/>
      <c r="AD141" s="47">
        <f>[2]Plan1!$A217</f>
        <v>43459</v>
      </c>
      <c r="AE141" s="34" t="str">
        <f>[2]Plan1!$C217</f>
        <v>Natal</v>
      </c>
      <c r="AG141" s="13"/>
      <c r="AH141" s="17">
        <f t="shared" si="59"/>
        <v>43723</v>
      </c>
      <c r="AI141" s="17">
        <f t="shared" si="55"/>
        <v>43721</v>
      </c>
      <c r="AJ141" s="17">
        <f t="shared" si="56"/>
        <v>43724</v>
      </c>
      <c r="AK141" s="17">
        <f t="shared" si="57"/>
        <v>43753</v>
      </c>
      <c r="AL141" s="19">
        <f t="shared" si="58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30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4"/>
      <c r="BX141" s="1"/>
      <c r="BY141" s="1"/>
      <c r="BZ141" s="1"/>
      <c r="CA141" s="1"/>
      <c r="CB141" s="1"/>
      <c r="CC141" s="1"/>
      <c r="CD141" s="1"/>
      <c r="CE141" s="1"/>
      <c r="CF141" s="1"/>
      <c r="CG141" s="2"/>
      <c r="CH141" s="19"/>
      <c r="CI141" s="19"/>
      <c r="CJ141" s="34"/>
      <c r="CK141" s="19"/>
      <c r="CL141" s="1"/>
      <c r="CM141" s="19"/>
    </row>
    <row r="142" spans="1:91" x14ac:dyDescent="0.2">
      <c r="A142" s="105">
        <f t="shared" si="71"/>
        <v>43155</v>
      </c>
      <c r="B142" s="5">
        <f t="shared" si="60"/>
        <v>1029.56677319</v>
      </c>
      <c r="C142" s="5">
        <f t="shared" si="72"/>
        <v>1000</v>
      </c>
      <c r="D142" s="64">
        <f t="shared" si="73"/>
        <v>4930.72</v>
      </c>
      <c r="E142" s="11">
        <f>IF(K142=1,VLOOKUP(A142,[1]Plan1!$AY$80:$BA$314,3),E141)</f>
        <v>4946.5</v>
      </c>
      <c r="F142" s="72">
        <f t="shared" si="74"/>
        <v>43147</v>
      </c>
      <c r="G142" s="9">
        <f t="shared" si="61"/>
        <v>3.2003439659926691E-3</v>
      </c>
      <c r="H142" s="72">
        <f t="shared" si="75"/>
        <v>43174</v>
      </c>
      <c r="I142" s="72">
        <f t="shared" si="62"/>
        <v>43174</v>
      </c>
      <c r="J142" s="1">
        <f t="shared" si="76"/>
        <v>20</v>
      </c>
      <c r="K142" s="1">
        <f t="shared" si="53"/>
        <v>7</v>
      </c>
      <c r="L142" s="5">
        <f t="shared" si="63"/>
        <v>1.00111895</v>
      </c>
      <c r="M142" s="12">
        <f t="shared" si="54"/>
        <v>1.00290046</v>
      </c>
      <c r="N142" s="12">
        <f t="shared" si="50"/>
        <v>1.0131639480487693</v>
      </c>
      <c r="O142" s="5">
        <f t="shared" si="52"/>
        <v>1.01429762</v>
      </c>
      <c r="P142" s="5">
        <f t="shared" si="64"/>
        <v>1014.2976200000001</v>
      </c>
      <c r="Q142" s="10">
        <f t="shared" si="65"/>
        <v>0</v>
      </c>
      <c r="R142" s="39">
        <f t="shared" si="66"/>
        <v>0</v>
      </c>
      <c r="S142" s="5">
        <f t="shared" si="67"/>
        <v>0</v>
      </c>
      <c r="T142" s="6">
        <f t="shared" si="77"/>
        <v>4.641E-2</v>
      </c>
      <c r="U142" s="10">
        <f t="shared" si="51"/>
        <v>83</v>
      </c>
      <c r="V142" s="10">
        <v>252</v>
      </c>
      <c r="W142" s="12">
        <f t="shared" si="68"/>
        <v>1.015053918</v>
      </c>
      <c r="X142" s="5">
        <f t="shared" si="69"/>
        <v>15.269153190000001</v>
      </c>
      <c r="Y142" s="11">
        <f t="shared" si="70"/>
        <v>0</v>
      </c>
      <c r="Z142" s="2" t="s">
        <v>68</v>
      </c>
      <c r="AA142" s="72">
        <f t="shared" si="78"/>
        <v>43388</v>
      </c>
      <c r="AB142" s="2"/>
      <c r="AC142" s="43"/>
      <c r="AD142" s="47">
        <f>[2]Plan1!$A218</f>
        <v>43466</v>
      </c>
      <c r="AE142" s="34" t="str">
        <f>[2]Plan1!$C218</f>
        <v>Confraternização Universal</v>
      </c>
      <c r="AG142" s="13"/>
      <c r="AH142" s="17">
        <f t="shared" si="59"/>
        <v>43753</v>
      </c>
      <c r="AI142" s="17">
        <f t="shared" si="55"/>
        <v>43752</v>
      </c>
      <c r="AJ142" s="17">
        <f t="shared" si="56"/>
        <v>43753</v>
      </c>
      <c r="AK142" s="17">
        <f t="shared" si="57"/>
        <v>43787</v>
      </c>
      <c r="AL142" s="19">
        <f t="shared" si="58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30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4"/>
      <c r="BX142" s="1"/>
      <c r="BY142" s="1"/>
      <c r="BZ142" s="1"/>
      <c r="CA142" s="1"/>
      <c r="CB142" s="1"/>
      <c r="CC142" s="1"/>
      <c r="CD142" s="1"/>
      <c r="CE142" s="1"/>
      <c r="CF142" s="1"/>
      <c r="CG142" s="2"/>
      <c r="CH142" s="19"/>
      <c r="CI142" s="19"/>
      <c r="CJ142" s="34"/>
      <c r="CK142" s="19"/>
      <c r="CL142" s="1"/>
      <c r="CM142" s="19"/>
    </row>
    <row r="143" spans="1:91" x14ac:dyDescent="0.2">
      <c r="A143" s="105">
        <f t="shared" si="71"/>
        <v>43156</v>
      </c>
      <c r="B143" s="5">
        <f t="shared" si="60"/>
        <v>1029.56677319</v>
      </c>
      <c r="C143" s="5">
        <f t="shared" si="72"/>
        <v>1000</v>
      </c>
      <c r="D143" s="64">
        <f t="shared" si="73"/>
        <v>4930.72</v>
      </c>
      <c r="E143" s="11">
        <f>IF(K143=1,VLOOKUP(A143,[1]Plan1!$AY$80:$BA$314,3),E142)</f>
        <v>4946.5</v>
      </c>
      <c r="F143" s="72">
        <f t="shared" si="74"/>
        <v>43147</v>
      </c>
      <c r="G143" s="9">
        <f t="shared" si="61"/>
        <v>3.2003439659926691E-3</v>
      </c>
      <c r="H143" s="72">
        <f t="shared" si="75"/>
        <v>43174</v>
      </c>
      <c r="I143" s="72">
        <f t="shared" si="62"/>
        <v>43174</v>
      </c>
      <c r="J143" s="1">
        <f t="shared" si="76"/>
        <v>20</v>
      </c>
      <c r="K143" s="1">
        <f t="shared" si="53"/>
        <v>7</v>
      </c>
      <c r="L143" s="5">
        <f t="shared" si="63"/>
        <v>1.00111895</v>
      </c>
      <c r="M143" s="12">
        <f t="shared" si="54"/>
        <v>1.00290046</v>
      </c>
      <c r="N143" s="12">
        <f t="shared" si="50"/>
        <v>1.0131639480487693</v>
      </c>
      <c r="O143" s="5">
        <f t="shared" si="52"/>
        <v>1.01429762</v>
      </c>
      <c r="P143" s="5">
        <f t="shared" si="64"/>
        <v>1014.2976200000001</v>
      </c>
      <c r="Q143" s="10">
        <f t="shared" si="65"/>
        <v>0</v>
      </c>
      <c r="R143" s="39">
        <f t="shared" si="66"/>
        <v>0</v>
      </c>
      <c r="S143" s="5">
        <f t="shared" si="67"/>
        <v>0</v>
      </c>
      <c r="T143" s="6">
        <f t="shared" si="77"/>
        <v>4.641E-2</v>
      </c>
      <c r="U143" s="10">
        <f t="shared" si="51"/>
        <v>83</v>
      </c>
      <c r="V143" s="10">
        <v>252</v>
      </c>
      <c r="W143" s="12">
        <f t="shared" si="68"/>
        <v>1.015053918</v>
      </c>
      <c r="X143" s="5">
        <f t="shared" si="69"/>
        <v>15.269153190000001</v>
      </c>
      <c r="Y143" s="11">
        <f t="shared" si="70"/>
        <v>0</v>
      </c>
      <c r="Z143" s="2" t="s">
        <v>68</v>
      </c>
      <c r="AA143" s="72">
        <f t="shared" si="78"/>
        <v>43388</v>
      </c>
      <c r="AB143" s="2"/>
      <c r="AC143" s="43"/>
      <c r="AD143" s="47">
        <f>[2]Plan1!$A219</f>
        <v>43528</v>
      </c>
      <c r="AE143" s="34" t="str">
        <f>[2]Plan1!$C219</f>
        <v>Carnaval</v>
      </c>
      <c r="AG143" s="13"/>
      <c r="AH143" s="17">
        <f t="shared" si="59"/>
        <v>43784</v>
      </c>
      <c r="AI143" s="17">
        <f t="shared" si="55"/>
        <v>43783</v>
      </c>
      <c r="AJ143" s="17">
        <f t="shared" si="56"/>
        <v>43787</v>
      </c>
      <c r="AK143" s="17">
        <f t="shared" si="57"/>
        <v>43815</v>
      </c>
      <c r="AL143" s="19">
        <f t="shared" si="58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30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4"/>
      <c r="BX143" s="1"/>
      <c r="BY143" s="1"/>
      <c r="BZ143" s="1"/>
      <c r="CA143" s="1"/>
      <c r="CB143" s="1"/>
      <c r="CC143" s="1"/>
      <c r="CD143" s="1"/>
      <c r="CE143" s="1"/>
      <c r="CF143" s="1"/>
      <c r="CG143" s="2"/>
      <c r="CH143" s="19"/>
      <c r="CI143" s="19"/>
      <c r="CJ143" s="34"/>
      <c r="CK143" s="19"/>
      <c r="CL143" s="1"/>
      <c r="CM143" s="19"/>
    </row>
    <row r="144" spans="1:91" x14ac:dyDescent="0.2">
      <c r="A144" s="105">
        <f t="shared" si="71"/>
        <v>43157</v>
      </c>
      <c r="B144" s="5">
        <f t="shared" si="60"/>
        <v>1029.56677319</v>
      </c>
      <c r="C144" s="5">
        <f t="shared" si="72"/>
        <v>1000</v>
      </c>
      <c r="D144" s="64">
        <f t="shared" si="73"/>
        <v>4930.72</v>
      </c>
      <c r="E144" s="11">
        <f>IF(K144=1,VLOOKUP(A144,[1]Plan1!$AY$80:$BA$314,3),E143)</f>
        <v>4946.5</v>
      </c>
      <c r="F144" s="72">
        <f t="shared" si="74"/>
        <v>43147</v>
      </c>
      <c r="G144" s="9">
        <f t="shared" si="61"/>
        <v>3.2003439659926691E-3</v>
      </c>
      <c r="H144" s="72">
        <f t="shared" si="75"/>
        <v>43174</v>
      </c>
      <c r="I144" s="72">
        <f t="shared" si="62"/>
        <v>43174</v>
      </c>
      <c r="J144" s="1">
        <f t="shared" si="76"/>
        <v>20</v>
      </c>
      <c r="K144" s="1">
        <f t="shared" si="53"/>
        <v>7</v>
      </c>
      <c r="L144" s="5">
        <f t="shared" si="63"/>
        <v>1.00111895</v>
      </c>
      <c r="M144" s="12">
        <f t="shared" si="54"/>
        <v>1.00290046</v>
      </c>
      <c r="N144" s="12">
        <f t="shared" si="50"/>
        <v>1.0131639480487693</v>
      </c>
      <c r="O144" s="5">
        <f t="shared" si="52"/>
        <v>1.01429762</v>
      </c>
      <c r="P144" s="5">
        <f t="shared" si="64"/>
        <v>1014.2976200000001</v>
      </c>
      <c r="Q144" s="10">
        <f t="shared" si="65"/>
        <v>0</v>
      </c>
      <c r="R144" s="39">
        <f t="shared" si="66"/>
        <v>0</v>
      </c>
      <c r="S144" s="5">
        <f t="shared" si="67"/>
        <v>0</v>
      </c>
      <c r="T144" s="6">
        <f t="shared" si="77"/>
        <v>4.641E-2</v>
      </c>
      <c r="U144" s="10">
        <f t="shared" si="51"/>
        <v>83</v>
      </c>
      <c r="V144" s="10">
        <v>252</v>
      </c>
      <c r="W144" s="12">
        <f t="shared" si="68"/>
        <v>1.015053918</v>
      </c>
      <c r="X144" s="5">
        <f t="shared" si="69"/>
        <v>15.269153190000001</v>
      </c>
      <c r="Y144" s="11">
        <f t="shared" si="70"/>
        <v>0</v>
      </c>
      <c r="Z144" s="2" t="s">
        <v>68</v>
      </c>
      <c r="AA144" s="72">
        <f t="shared" si="78"/>
        <v>43388</v>
      </c>
      <c r="AB144" s="2"/>
      <c r="AC144" s="43"/>
      <c r="AD144" s="47">
        <f>[2]Plan1!$A220</f>
        <v>43529</v>
      </c>
      <c r="AE144" s="34" t="str">
        <f>[2]Plan1!$C220</f>
        <v>Carnaval</v>
      </c>
      <c r="AG144" s="13"/>
      <c r="AH144" s="17">
        <f t="shared" si="59"/>
        <v>43814</v>
      </c>
      <c r="AI144" s="17">
        <f t="shared" si="55"/>
        <v>43812</v>
      </c>
      <c r="AJ144" s="17">
        <f t="shared" si="56"/>
        <v>43815</v>
      </c>
      <c r="AK144" s="17">
        <f t="shared" si="57"/>
        <v>43845</v>
      </c>
      <c r="AL144" s="19">
        <f t="shared" si="58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30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4"/>
      <c r="BX144" s="1"/>
      <c r="BY144" s="1"/>
      <c r="BZ144" s="1"/>
      <c r="CA144" s="1"/>
      <c r="CB144" s="1"/>
      <c r="CC144" s="1"/>
      <c r="CD144" s="1"/>
      <c r="CE144" s="1"/>
      <c r="CF144" s="1"/>
      <c r="CG144" s="2"/>
      <c r="CH144" s="19"/>
      <c r="CI144" s="19"/>
      <c r="CJ144" s="34"/>
      <c r="CK144" s="19"/>
      <c r="CL144" s="1"/>
      <c r="CM144" s="19"/>
    </row>
    <row r="145" spans="1:91" x14ac:dyDescent="0.2">
      <c r="A145" s="105">
        <f t="shared" si="71"/>
        <v>43158</v>
      </c>
      <c r="B145" s="5">
        <f t="shared" si="60"/>
        <v>1029.9166724500001</v>
      </c>
      <c r="C145" s="5">
        <f t="shared" si="72"/>
        <v>1000</v>
      </c>
      <c r="D145" s="64">
        <f t="shared" si="73"/>
        <v>4930.72</v>
      </c>
      <c r="E145" s="11">
        <f>IF(K145=1,VLOOKUP(A145,[1]Plan1!$AY$80:$BA$314,3),E144)</f>
        <v>4946.5</v>
      </c>
      <c r="F145" s="72">
        <f t="shared" si="74"/>
        <v>43147</v>
      </c>
      <c r="G145" s="9">
        <f t="shared" si="61"/>
        <v>3.2003439659926691E-3</v>
      </c>
      <c r="H145" s="72">
        <f t="shared" si="75"/>
        <v>43174</v>
      </c>
      <c r="I145" s="72">
        <f t="shared" si="62"/>
        <v>43174</v>
      </c>
      <c r="J145" s="1">
        <f t="shared" si="76"/>
        <v>20</v>
      </c>
      <c r="K145" s="1">
        <f t="shared" si="53"/>
        <v>8</v>
      </c>
      <c r="L145" s="5">
        <f t="shared" si="63"/>
        <v>1.0012789099999999</v>
      </c>
      <c r="M145" s="12">
        <f t="shared" si="54"/>
        <v>1.00290046</v>
      </c>
      <c r="N145" s="12">
        <f t="shared" si="50"/>
        <v>1.0131639480487693</v>
      </c>
      <c r="O145" s="5">
        <f t="shared" si="52"/>
        <v>1.01445969</v>
      </c>
      <c r="P145" s="5">
        <f t="shared" si="64"/>
        <v>1014.45969</v>
      </c>
      <c r="Q145" s="10">
        <f t="shared" si="65"/>
        <v>0</v>
      </c>
      <c r="R145" s="39">
        <f t="shared" si="66"/>
        <v>0</v>
      </c>
      <c r="S145" s="5">
        <f t="shared" si="67"/>
        <v>0</v>
      </c>
      <c r="T145" s="6">
        <f t="shared" si="77"/>
        <v>4.641E-2</v>
      </c>
      <c r="U145" s="10">
        <f t="shared" si="51"/>
        <v>84</v>
      </c>
      <c r="V145" s="10">
        <v>252</v>
      </c>
      <c r="W145" s="12">
        <f t="shared" si="68"/>
        <v>1.015236665</v>
      </c>
      <c r="X145" s="5">
        <f t="shared" si="69"/>
        <v>15.45698245</v>
      </c>
      <c r="Y145" s="11">
        <f t="shared" si="70"/>
        <v>0</v>
      </c>
      <c r="Z145" s="2" t="s">
        <v>68</v>
      </c>
      <c r="AA145" s="72">
        <f t="shared" si="78"/>
        <v>43388</v>
      </c>
      <c r="AB145" s="2"/>
      <c r="AC145" s="43"/>
      <c r="AD145" s="47">
        <f>[2]Plan1!$A221</f>
        <v>43574</v>
      </c>
      <c r="AE145" s="34" t="str">
        <f>[2]Plan1!$C221</f>
        <v>Paixão de Cristo</v>
      </c>
      <c r="AG145" s="13"/>
      <c r="AH145" s="17">
        <f t="shared" si="59"/>
        <v>43845</v>
      </c>
      <c r="AI145" s="17">
        <f t="shared" si="55"/>
        <v>43844</v>
      </c>
      <c r="AJ145" s="17">
        <f t="shared" si="56"/>
        <v>43845</v>
      </c>
      <c r="AK145" s="17">
        <f t="shared" si="57"/>
        <v>43878</v>
      </c>
      <c r="AL145" s="19">
        <f t="shared" si="58"/>
        <v>23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30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4"/>
      <c r="BX145" s="1"/>
      <c r="BY145" s="1"/>
      <c r="BZ145" s="1"/>
      <c r="CA145" s="1"/>
      <c r="CB145" s="1"/>
      <c r="CC145" s="1"/>
      <c r="CD145" s="1"/>
      <c r="CE145" s="1"/>
      <c r="CF145" s="1"/>
      <c r="CG145" s="2"/>
      <c r="CH145" s="19"/>
      <c r="CI145" s="19"/>
      <c r="CJ145" s="34"/>
      <c r="CK145" s="19"/>
      <c r="CL145" s="1"/>
      <c r="CM145" s="19"/>
    </row>
    <row r="146" spans="1:91" x14ac:dyDescent="0.2">
      <c r="A146" s="105">
        <f t="shared" si="71"/>
        <v>43159</v>
      </c>
      <c r="B146" s="5">
        <f t="shared" si="60"/>
        <v>1030.2666644200001</v>
      </c>
      <c r="C146" s="5">
        <f t="shared" si="72"/>
        <v>1000</v>
      </c>
      <c r="D146" s="64">
        <f t="shared" si="73"/>
        <v>4930.72</v>
      </c>
      <c r="E146" s="11">
        <f>IF(K146=1,VLOOKUP(A146,[1]Plan1!$AY$80:$BA$314,3),E145)</f>
        <v>4946.5</v>
      </c>
      <c r="F146" s="72">
        <f t="shared" si="74"/>
        <v>43147</v>
      </c>
      <c r="G146" s="9">
        <f t="shared" si="61"/>
        <v>3.2003439659926691E-3</v>
      </c>
      <c r="H146" s="72">
        <f t="shared" si="75"/>
        <v>43174</v>
      </c>
      <c r="I146" s="72">
        <f t="shared" si="62"/>
        <v>43174</v>
      </c>
      <c r="J146" s="1">
        <f t="shared" si="76"/>
        <v>20</v>
      </c>
      <c r="K146" s="1">
        <f t="shared" si="53"/>
        <v>9</v>
      </c>
      <c r="L146" s="5">
        <f t="shared" si="63"/>
        <v>1.00143888</v>
      </c>
      <c r="M146" s="12">
        <f t="shared" si="54"/>
        <v>1.00290046</v>
      </c>
      <c r="N146" s="12">
        <f t="shared" si="50"/>
        <v>1.0131639480487693</v>
      </c>
      <c r="O146" s="5">
        <f t="shared" si="52"/>
        <v>1.01462176</v>
      </c>
      <c r="P146" s="5">
        <f t="shared" si="64"/>
        <v>1014.62176</v>
      </c>
      <c r="Q146" s="10">
        <f t="shared" si="65"/>
        <v>0</v>
      </c>
      <c r="R146" s="39">
        <f t="shared" si="66"/>
        <v>0</v>
      </c>
      <c r="S146" s="5">
        <f t="shared" si="67"/>
        <v>0</v>
      </c>
      <c r="T146" s="6">
        <f t="shared" si="77"/>
        <v>4.641E-2</v>
      </c>
      <c r="U146" s="10">
        <f t="shared" si="51"/>
        <v>85</v>
      </c>
      <c r="V146" s="10">
        <v>252</v>
      </c>
      <c r="W146" s="12">
        <f t="shared" si="68"/>
        <v>1.015419445</v>
      </c>
      <c r="X146" s="5">
        <f t="shared" si="69"/>
        <v>15.64490442</v>
      </c>
      <c r="Y146" s="11">
        <f t="shared" si="70"/>
        <v>0</v>
      </c>
      <c r="Z146" s="2" t="s">
        <v>68</v>
      </c>
      <c r="AA146" s="72">
        <f t="shared" si="78"/>
        <v>43388</v>
      </c>
      <c r="AB146" s="2"/>
      <c r="AC146" s="43"/>
      <c r="AD146" s="47">
        <f>[2]Plan1!$A222</f>
        <v>43576</v>
      </c>
      <c r="AE146" s="34" t="str">
        <f>[2]Plan1!$C222</f>
        <v>Tiradentes</v>
      </c>
      <c r="AG146" s="13"/>
      <c r="AH146" s="17">
        <f t="shared" si="59"/>
        <v>43876</v>
      </c>
      <c r="AI146" s="17">
        <f t="shared" si="55"/>
        <v>43875</v>
      </c>
      <c r="AJ146" s="17">
        <f t="shared" si="56"/>
        <v>43878</v>
      </c>
      <c r="AK146" s="17">
        <f t="shared" si="57"/>
        <v>43906</v>
      </c>
      <c r="AL146" s="19">
        <f t="shared" si="58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30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4"/>
      <c r="BX146" s="1"/>
      <c r="BY146" s="1"/>
      <c r="BZ146" s="1"/>
      <c r="CA146" s="1"/>
      <c r="CB146" s="1"/>
      <c r="CC146" s="1"/>
      <c r="CD146" s="1"/>
      <c r="CE146" s="1"/>
      <c r="CF146" s="1"/>
      <c r="CG146" s="2"/>
      <c r="CH146" s="19"/>
      <c r="CI146" s="19"/>
      <c r="CJ146" s="34"/>
      <c r="CK146" s="19"/>
      <c r="CL146" s="1"/>
      <c r="CM146" s="19"/>
    </row>
    <row r="147" spans="1:91" x14ac:dyDescent="0.2">
      <c r="A147" s="105">
        <f t="shared" si="71"/>
        <v>43160</v>
      </c>
      <c r="B147" s="5">
        <f t="shared" si="60"/>
        <v>1030.6167999100001</v>
      </c>
      <c r="C147" s="5">
        <f t="shared" si="72"/>
        <v>1000</v>
      </c>
      <c r="D147" s="64">
        <f t="shared" si="73"/>
        <v>4930.72</v>
      </c>
      <c r="E147" s="11">
        <f>IF(K147=1,VLOOKUP(A147,[1]Plan1!$AY$80:$BA$314,3),E146)</f>
        <v>4946.5</v>
      </c>
      <c r="F147" s="72">
        <f t="shared" si="74"/>
        <v>43147</v>
      </c>
      <c r="G147" s="9">
        <f t="shared" si="61"/>
        <v>3.2003439659926691E-3</v>
      </c>
      <c r="H147" s="72">
        <f t="shared" si="75"/>
        <v>43174</v>
      </c>
      <c r="I147" s="72">
        <f t="shared" si="62"/>
        <v>43174</v>
      </c>
      <c r="J147" s="1">
        <f t="shared" si="76"/>
        <v>20</v>
      </c>
      <c r="K147" s="1">
        <f t="shared" si="53"/>
        <v>10</v>
      </c>
      <c r="L147" s="5">
        <f t="shared" si="63"/>
        <v>1.0015988899999999</v>
      </c>
      <c r="M147" s="12">
        <f t="shared" si="54"/>
        <v>1.00290046</v>
      </c>
      <c r="N147" s="12">
        <f t="shared" si="50"/>
        <v>1.0131639480487693</v>
      </c>
      <c r="O147" s="5">
        <f t="shared" si="52"/>
        <v>1.01478388</v>
      </c>
      <c r="P147" s="5">
        <f t="shared" si="64"/>
        <v>1014.78388</v>
      </c>
      <c r="Q147" s="10">
        <f t="shared" si="65"/>
        <v>0</v>
      </c>
      <c r="R147" s="39">
        <f t="shared" si="66"/>
        <v>0</v>
      </c>
      <c r="S147" s="5">
        <f t="shared" si="67"/>
        <v>0</v>
      </c>
      <c r="T147" s="6">
        <f t="shared" si="77"/>
        <v>4.641E-2</v>
      </c>
      <c r="U147" s="10">
        <f t="shared" si="51"/>
        <v>86</v>
      </c>
      <c r="V147" s="10">
        <v>252</v>
      </c>
      <c r="W147" s="12">
        <f t="shared" si="68"/>
        <v>1.0156022579999999</v>
      </c>
      <c r="X147" s="5">
        <f t="shared" si="69"/>
        <v>15.832919909999999</v>
      </c>
      <c r="Y147" s="11">
        <f t="shared" si="70"/>
        <v>0</v>
      </c>
      <c r="Z147" s="2" t="s">
        <v>68</v>
      </c>
      <c r="AA147" s="72">
        <f t="shared" si="78"/>
        <v>43388</v>
      </c>
      <c r="AB147" s="2"/>
      <c r="AC147" s="43"/>
      <c r="AD147" s="47">
        <f>[2]Plan1!$A223</f>
        <v>43586</v>
      </c>
      <c r="AE147" s="34" t="str">
        <f>[2]Plan1!$C223</f>
        <v>Dia do Trabalho</v>
      </c>
      <c r="AG147" s="13"/>
      <c r="AH147" s="17">
        <f t="shared" si="59"/>
        <v>43905</v>
      </c>
      <c r="AI147" s="17">
        <f t="shared" si="55"/>
        <v>43903</v>
      </c>
      <c r="AJ147" s="17">
        <f t="shared" si="56"/>
        <v>43906</v>
      </c>
      <c r="AK147" s="17">
        <f t="shared" si="57"/>
        <v>43936</v>
      </c>
      <c r="AL147" s="19">
        <f t="shared" si="58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30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4"/>
      <c r="BX147" s="1"/>
      <c r="BY147" s="1"/>
      <c r="BZ147" s="1"/>
      <c r="CA147" s="1"/>
      <c r="CB147" s="1"/>
      <c r="CC147" s="1"/>
      <c r="CD147" s="1"/>
      <c r="CE147" s="1"/>
      <c r="CF147" s="1"/>
      <c r="CG147" s="2"/>
      <c r="CH147" s="19"/>
      <c r="CI147" s="19"/>
      <c r="CJ147" s="34"/>
      <c r="CK147" s="19"/>
      <c r="CL147" s="1"/>
      <c r="CM147" s="19"/>
    </row>
    <row r="148" spans="1:91" x14ac:dyDescent="0.2">
      <c r="A148" s="105">
        <f t="shared" si="71"/>
        <v>43161</v>
      </c>
      <c r="B148" s="5">
        <f t="shared" si="60"/>
        <v>1030.9670484799999</v>
      </c>
      <c r="C148" s="5">
        <f t="shared" si="72"/>
        <v>1000</v>
      </c>
      <c r="D148" s="64">
        <f t="shared" si="73"/>
        <v>4930.72</v>
      </c>
      <c r="E148" s="11">
        <f>IF(K148=1,VLOOKUP(A148,[1]Plan1!$AY$80:$BA$314,3),E147)</f>
        <v>4946.5</v>
      </c>
      <c r="F148" s="72">
        <f t="shared" si="74"/>
        <v>43147</v>
      </c>
      <c r="G148" s="9">
        <f t="shared" si="61"/>
        <v>3.2003439659926691E-3</v>
      </c>
      <c r="H148" s="72">
        <f t="shared" si="75"/>
        <v>43174</v>
      </c>
      <c r="I148" s="72">
        <f t="shared" si="62"/>
        <v>43174</v>
      </c>
      <c r="J148" s="1">
        <f t="shared" si="76"/>
        <v>20</v>
      </c>
      <c r="K148" s="1">
        <f t="shared" si="53"/>
        <v>11</v>
      </c>
      <c r="L148" s="5">
        <f t="shared" si="63"/>
        <v>1.0017589200000001</v>
      </c>
      <c r="M148" s="12">
        <f t="shared" si="54"/>
        <v>1.00290046</v>
      </c>
      <c r="N148" s="12">
        <f t="shared" si="50"/>
        <v>1.0131639480487693</v>
      </c>
      <c r="O148" s="5">
        <f t="shared" si="52"/>
        <v>1.01494602</v>
      </c>
      <c r="P148" s="5">
        <f t="shared" si="64"/>
        <v>1014.94602</v>
      </c>
      <c r="Q148" s="10">
        <f t="shared" si="65"/>
        <v>0</v>
      </c>
      <c r="R148" s="39">
        <f t="shared" si="66"/>
        <v>0</v>
      </c>
      <c r="S148" s="5">
        <f t="shared" si="67"/>
        <v>0</v>
      </c>
      <c r="T148" s="6">
        <f t="shared" si="77"/>
        <v>4.641E-2</v>
      </c>
      <c r="U148" s="10">
        <f t="shared" si="51"/>
        <v>87</v>
      </c>
      <c r="V148" s="10">
        <v>252</v>
      </c>
      <c r="W148" s="12">
        <f t="shared" si="68"/>
        <v>1.0157851040000001</v>
      </c>
      <c r="X148" s="5">
        <f t="shared" si="69"/>
        <v>16.021028479999998</v>
      </c>
      <c r="Y148" s="11">
        <f t="shared" si="70"/>
        <v>0</v>
      </c>
      <c r="Z148" s="2" t="s">
        <v>68</v>
      </c>
      <c r="AA148" s="72">
        <f t="shared" si="78"/>
        <v>43388</v>
      </c>
      <c r="AB148" s="2"/>
      <c r="AC148" s="43"/>
      <c r="AD148" s="47">
        <f>[2]Plan1!$A224</f>
        <v>43636</v>
      </c>
      <c r="AE148" s="34" t="str">
        <f>[2]Plan1!$C224</f>
        <v>Corpus Christi</v>
      </c>
      <c r="AG148" s="13"/>
      <c r="AH148" s="17">
        <f t="shared" si="59"/>
        <v>43936</v>
      </c>
      <c r="AI148" s="17">
        <f t="shared" si="55"/>
        <v>43935</v>
      </c>
      <c r="AJ148" s="17">
        <f t="shared" si="56"/>
        <v>43936</v>
      </c>
      <c r="AK148" s="17">
        <f t="shared" si="57"/>
        <v>43966</v>
      </c>
      <c r="AL148" s="19">
        <f t="shared" si="58"/>
        <v>20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30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4"/>
      <c r="BX148" s="1"/>
      <c r="BY148" s="1"/>
      <c r="BZ148" s="1"/>
      <c r="CA148" s="1"/>
      <c r="CB148" s="1"/>
      <c r="CC148" s="1"/>
      <c r="CD148" s="1"/>
      <c r="CE148" s="1"/>
      <c r="CF148" s="1"/>
      <c r="CG148" s="2"/>
      <c r="CH148" s="19"/>
      <c r="CI148" s="19"/>
      <c r="CJ148" s="34"/>
      <c r="CK148" s="19"/>
      <c r="CL148" s="1"/>
      <c r="CM148" s="19"/>
    </row>
    <row r="149" spans="1:91" x14ac:dyDescent="0.2">
      <c r="A149" s="105">
        <f t="shared" si="71"/>
        <v>43162</v>
      </c>
      <c r="B149" s="5">
        <f t="shared" si="60"/>
        <v>1031.3173999999999</v>
      </c>
      <c r="C149" s="5">
        <f t="shared" si="72"/>
        <v>1000</v>
      </c>
      <c r="D149" s="64">
        <f t="shared" si="73"/>
        <v>4930.72</v>
      </c>
      <c r="E149" s="11">
        <f>IF(K149=1,VLOOKUP(A149,[1]Plan1!$AY$80:$BA$314,3),E148)</f>
        <v>4946.5</v>
      </c>
      <c r="F149" s="72">
        <f t="shared" si="74"/>
        <v>43147</v>
      </c>
      <c r="G149" s="9">
        <f t="shared" si="61"/>
        <v>3.2003439659926691E-3</v>
      </c>
      <c r="H149" s="72">
        <f t="shared" si="75"/>
        <v>43174</v>
      </c>
      <c r="I149" s="72">
        <f t="shared" si="62"/>
        <v>43174</v>
      </c>
      <c r="J149" s="1">
        <f t="shared" si="76"/>
        <v>20</v>
      </c>
      <c r="K149" s="1">
        <f t="shared" si="53"/>
        <v>12</v>
      </c>
      <c r="L149" s="5">
        <f t="shared" si="63"/>
        <v>1.00191897</v>
      </c>
      <c r="M149" s="12">
        <f t="shared" si="54"/>
        <v>1.00290046</v>
      </c>
      <c r="N149" s="12">
        <f t="shared" si="50"/>
        <v>1.0131639480487693</v>
      </c>
      <c r="O149" s="5">
        <f t="shared" si="52"/>
        <v>1.01510817</v>
      </c>
      <c r="P149" s="5">
        <f t="shared" si="64"/>
        <v>1015.10817</v>
      </c>
      <c r="Q149" s="10">
        <f t="shared" si="65"/>
        <v>0</v>
      </c>
      <c r="R149" s="39">
        <f t="shared" si="66"/>
        <v>0</v>
      </c>
      <c r="S149" s="5">
        <f t="shared" si="67"/>
        <v>0</v>
      </c>
      <c r="T149" s="6">
        <f t="shared" si="77"/>
        <v>4.641E-2</v>
      </c>
      <c r="U149" s="10">
        <f t="shared" si="51"/>
        <v>88</v>
      </c>
      <c r="V149" s="10">
        <v>252</v>
      </c>
      <c r="W149" s="12">
        <f t="shared" si="68"/>
        <v>1.0159679829999999</v>
      </c>
      <c r="X149" s="5">
        <f t="shared" si="69"/>
        <v>16.209230000000002</v>
      </c>
      <c r="Y149" s="11">
        <f t="shared" si="70"/>
        <v>0</v>
      </c>
      <c r="Z149" s="2" t="s">
        <v>68</v>
      </c>
      <c r="AA149" s="72">
        <f t="shared" si="78"/>
        <v>43388</v>
      </c>
      <c r="AB149" s="2"/>
      <c r="AC149" s="43"/>
      <c r="AD149" s="47">
        <f>[2]Plan1!$A225</f>
        <v>43715</v>
      </c>
      <c r="AE149" s="34" t="str">
        <f>[2]Plan1!$C225</f>
        <v>Independência do Brasil</v>
      </c>
      <c r="AG149" s="13"/>
      <c r="AH149" s="17">
        <f t="shared" si="59"/>
        <v>43966</v>
      </c>
      <c r="AI149" s="17">
        <f t="shared" si="55"/>
        <v>43965</v>
      </c>
      <c r="AJ149" s="17">
        <f t="shared" si="56"/>
        <v>43966</v>
      </c>
      <c r="AK149" s="17">
        <f t="shared" si="57"/>
        <v>43997</v>
      </c>
      <c r="AL149" s="19">
        <f t="shared" si="58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30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4"/>
      <c r="BX149" s="1"/>
      <c r="BY149" s="1"/>
      <c r="BZ149" s="1"/>
      <c r="CA149" s="1"/>
      <c r="CB149" s="1"/>
      <c r="CC149" s="1"/>
      <c r="CD149" s="1"/>
      <c r="CE149" s="1"/>
      <c r="CF149" s="1"/>
      <c r="CG149" s="2"/>
      <c r="CH149" s="19"/>
      <c r="CI149" s="19"/>
      <c r="CJ149" s="34"/>
      <c r="CK149" s="19"/>
      <c r="CL149" s="1"/>
      <c r="CM149" s="19"/>
    </row>
    <row r="150" spans="1:91" x14ac:dyDescent="0.2">
      <c r="A150" s="105">
        <f t="shared" si="71"/>
        <v>43163</v>
      </c>
      <c r="B150" s="5">
        <f t="shared" si="60"/>
        <v>1031.3173999999999</v>
      </c>
      <c r="C150" s="5">
        <f t="shared" si="72"/>
        <v>1000</v>
      </c>
      <c r="D150" s="64">
        <f t="shared" si="73"/>
        <v>4930.72</v>
      </c>
      <c r="E150" s="11">
        <f>IF(K150=1,VLOOKUP(A150,[1]Plan1!$AY$80:$BA$314,3),E149)</f>
        <v>4946.5</v>
      </c>
      <c r="F150" s="72">
        <f t="shared" si="74"/>
        <v>43147</v>
      </c>
      <c r="G150" s="9">
        <f t="shared" si="61"/>
        <v>3.2003439659926691E-3</v>
      </c>
      <c r="H150" s="72">
        <f t="shared" si="75"/>
        <v>43174</v>
      </c>
      <c r="I150" s="72">
        <f t="shared" si="62"/>
        <v>43174</v>
      </c>
      <c r="J150" s="1">
        <f t="shared" si="76"/>
        <v>20</v>
      </c>
      <c r="K150" s="1">
        <f t="shared" si="53"/>
        <v>12</v>
      </c>
      <c r="L150" s="5">
        <f t="shared" si="63"/>
        <v>1.00191897</v>
      </c>
      <c r="M150" s="12">
        <f t="shared" si="54"/>
        <v>1.00290046</v>
      </c>
      <c r="N150" s="12">
        <f t="shared" si="50"/>
        <v>1.0131639480487693</v>
      </c>
      <c r="O150" s="5">
        <f t="shared" si="52"/>
        <v>1.01510817</v>
      </c>
      <c r="P150" s="5">
        <f t="shared" si="64"/>
        <v>1015.10817</v>
      </c>
      <c r="Q150" s="10">
        <f t="shared" si="65"/>
        <v>0</v>
      </c>
      <c r="R150" s="39">
        <f t="shared" si="66"/>
        <v>0</v>
      </c>
      <c r="S150" s="5">
        <f t="shared" si="67"/>
        <v>0</v>
      </c>
      <c r="T150" s="6">
        <f t="shared" si="77"/>
        <v>4.641E-2</v>
      </c>
      <c r="U150" s="10">
        <f t="shared" si="51"/>
        <v>88</v>
      </c>
      <c r="V150" s="10">
        <v>252</v>
      </c>
      <c r="W150" s="12">
        <f t="shared" si="68"/>
        <v>1.0159679829999999</v>
      </c>
      <c r="X150" s="5">
        <f t="shared" si="69"/>
        <v>16.209230000000002</v>
      </c>
      <c r="Y150" s="11">
        <f t="shared" si="70"/>
        <v>0</v>
      </c>
      <c r="Z150" s="2" t="s">
        <v>68</v>
      </c>
      <c r="AA150" s="72">
        <f t="shared" si="78"/>
        <v>43388</v>
      </c>
      <c r="AB150" s="2"/>
      <c r="AC150" s="43"/>
      <c r="AD150" s="47">
        <f>[2]Plan1!$A226</f>
        <v>43750</v>
      </c>
      <c r="AE150" s="34" t="str">
        <f>[2]Plan1!$C226</f>
        <v>Nossa Sr.a Aparecida - Padroeira do Brasil</v>
      </c>
      <c r="AG150" s="13"/>
      <c r="AH150" s="17">
        <f t="shared" si="59"/>
        <v>43997</v>
      </c>
      <c r="AI150" s="17">
        <f t="shared" si="55"/>
        <v>43994</v>
      </c>
      <c r="AJ150" s="17">
        <f t="shared" si="56"/>
        <v>43997</v>
      </c>
      <c r="AK150" s="17">
        <f t="shared" si="57"/>
        <v>44027</v>
      </c>
      <c r="AL150" s="19">
        <f t="shared" si="58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30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4"/>
      <c r="BX150" s="1"/>
      <c r="BY150" s="1"/>
      <c r="BZ150" s="1"/>
      <c r="CA150" s="1"/>
      <c r="CB150" s="1"/>
      <c r="CC150" s="1"/>
      <c r="CD150" s="1"/>
      <c r="CE150" s="1"/>
      <c r="CF150" s="1"/>
      <c r="CG150" s="2"/>
      <c r="CH150" s="19"/>
      <c r="CI150" s="19"/>
      <c r="CJ150" s="34"/>
      <c r="CK150" s="19"/>
      <c r="CL150" s="1"/>
      <c r="CM150" s="19"/>
    </row>
    <row r="151" spans="1:91" x14ac:dyDescent="0.2">
      <c r="A151" s="105">
        <f t="shared" si="71"/>
        <v>43164</v>
      </c>
      <c r="B151" s="5">
        <f t="shared" si="60"/>
        <v>1031.3173999999999</v>
      </c>
      <c r="C151" s="5">
        <f t="shared" si="72"/>
        <v>1000</v>
      </c>
      <c r="D151" s="64">
        <f t="shared" si="73"/>
        <v>4930.72</v>
      </c>
      <c r="E151" s="11">
        <f>IF(K151=1,VLOOKUP(A151,[1]Plan1!$AY$80:$BA$314,3),E150)</f>
        <v>4946.5</v>
      </c>
      <c r="F151" s="72">
        <f t="shared" si="74"/>
        <v>43147</v>
      </c>
      <c r="G151" s="9">
        <f t="shared" si="61"/>
        <v>3.2003439659926691E-3</v>
      </c>
      <c r="H151" s="72">
        <f t="shared" si="75"/>
        <v>43174</v>
      </c>
      <c r="I151" s="72">
        <f t="shared" si="62"/>
        <v>43174</v>
      </c>
      <c r="J151" s="1">
        <f t="shared" si="76"/>
        <v>20</v>
      </c>
      <c r="K151" s="1">
        <f t="shared" si="53"/>
        <v>12</v>
      </c>
      <c r="L151" s="5">
        <f t="shared" si="63"/>
        <v>1.00191897</v>
      </c>
      <c r="M151" s="12">
        <f t="shared" si="54"/>
        <v>1.00290046</v>
      </c>
      <c r="N151" s="12">
        <f t="shared" si="50"/>
        <v>1.0131639480487693</v>
      </c>
      <c r="O151" s="5">
        <f t="shared" si="52"/>
        <v>1.01510817</v>
      </c>
      <c r="P151" s="5">
        <f t="shared" si="64"/>
        <v>1015.10817</v>
      </c>
      <c r="Q151" s="10">
        <f t="shared" si="65"/>
        <v>0</v>
      </c>
      <c r="R151" s="39">
        <f t="shared" si="66"/>
        <v>0</v>
      </c>
      <c r="S151" s="5">
        <f t="shared" si="67"/>
        <v>0</v>
      </c>
      <c r="T151" s="6">
        <f t="shared" si="77"/>
        <v>4.641E-2</v>
      </c>
      <c r="U151" s="10">
        <f t="shared" si="51"/>
        <v>88</v>
      </c>
      <c r="V151" s="10">
        <v>252</v>
      </c>
      <c r="W151" s="12">
        <f t="shared" si="68"/>
        <v>1.0159679829999999</v>
      </c>
      <c r="X151" s="5">
        <f t="shared" si="69"/>
        <v>16.209230000000002</v>
      </c>
      <c r="Y151" s="11">
        <f t="shared" si="70"/>
        <v>0</v>
      </c>
      <c r="Z151" s="2" t="s">
        <v>68</v>
      </c>
      <c r="AA151" s="72">
        <f t="shared" si="78"/>
        <v>43388</v>
      </c>
      <c r="AB151" s="2"/>
      <c r="AC151" s="43"/>
      <c r="AD151" s="47">
        <f>[2]Plan1!$A227</f>
        <v>43771</v>
      </c>
      <c r="AE151" s="34" t="str">
        <f>[2]Plan1!$C227</f>
        <v>Finados</v>
      </c>
      <c r="AG151" s="13"/>
      <c r="AH151" s="17">
        <f t="shared" si="59"/>
        <v>44027</v>
      </c>
      <c r="AI151" s="17">
        <f t="shared" si="55"/>
        <v>44026</v>
      </c>
      <c r="AJ151" s="17">
        <f t="shared" si="56"/>
        <v>44027</v>
      </c>
      <c r="AK151" s="17">
        <f t="shared" si="57"/>
        <v>44060</v>
      </c>
      <c r="AL151" s="19">
        <f t="shared" si="58"/>
        <v>23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30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4"/>
      <c r="BX151" s="1"/>
      <c r="BY151" s="1"/>
      <c r="BZ151" s="1"/>
      <c r="CA151" s="1"/>
      <c r="CB151" s="1"/>
      <c r="CC151" s="1"/>
      <c r="CD151" s="1"/>
      <c r="CE151" s="1"/>
      <c r="CF151" s="1"/>
      <c r="CG151" s="2"/>
      <c r="CH151" s="19"/>
      <c r="CI151" s="19"/>
      <c r="CJ151" s="34"/>
      <c r="CK151" s="19"/>
      <c r="CL151" s="1"/>
      <c r="CM151" s="19"/>
    </row>
    <row r="152" spans="1:91" x14ac:dyDescent="0.2">
      <c r="A152" s="105">
        <f t="shared" si="71"/>
        <v>43165</v>
      </c>
      <c r="B152" s="5">
        <f t="shared" si="60"/>
        <v>1031.6678951399999</v>
      </c>
      <c r="C152" s="5">
        <f t="shared" si="72"/>
        <v>1000</v>
      </c>
      <c r="D152" s="64">
        <f t="shared" si="73"/>
        <v>4930.72</v>
      </c>
      <c r="E152" s="11">
        <f>IF(K152=1,VLOOKUP(A152,[1]Plan1!$AY$80:$BA$314,3),E151)</f>
        <v>4946.5</v>
      </c>
      <c r="F152" s="72">
        <f t="shared" si="74"/>
        <v>43147</v>
      </c>
      <c r="G152" s="9">
        <f t="shared" si="61"/>
        <v>3.2003439659926691E-3</v>
      </c>
      <c r="H152" s="72">
        <f t="shared" si="75"/>
        <v>43174</v>
      </c>
      <c r="I152" s="72">
        <f t="shared" si="62"/>
        <v>43174</v>
      </c>
      <c r="J152" s="1">
        <f t="shared" si="76"/>
        <v>20</v>
      </c>
      <c r="K152" s="1">
        <f t="shared" si="53"/>
        <v>13</v>
      </c>
      <c r="L152" s="5">
        <f t="shared" si="63"/>
        <v>1.00207906</v>
      </c>
      <c r="M152" s="12">
        <f t="shared" si="54"/>
        <v>1.00290046</v>
      </c>
      <c r="N152" s="12">
        <f t="shared" si="50"/>
        <v>1.0131639480487693</v>
      </c>
      <c r="O152" s="5">
        <f t="shared" si="52"/>
        <v>1.0152703700000001</v>
      </c>
      <c r="P152" s="5">
        <f t="shared" si="64"/>
        <v>1015.27037</v>
      </c>
      <c r="Q152" s="10">
        <f t="shared" si="65"/>
        <v>0</v>
      </c>
      <c r="R152" s="39">
        <f t="shared" si="66"/>
        <v>0</v>
      </c>
      <c r="S152" s="5">
        <f t="shared" si="67"/>
        <v>0</v>
      </c>
      <c r="T152" s="6">
        <f t="shared" si="77"/>
        <v>4.641E-2</v>
      </c>
      <c r="U152" s="10">
        <f t="shared" si="51"/>
        <v>89</v>
      </c>
      <c r="V152" s="10">
        <v>252</v>
      </c>
      <c r="W152" s="12">
        <f t="shared" si="68"/>
        <v>1.016150895</v>
      </c>
      <c r="X152" s="5">
        <f t="shared" si="69"/>
        <v>16.397525139999999</v>
      </c>
      <c r="Y152" s="11">
        <f t="shared" si="70"/>
        <v>0</v>
      </c>
      <c r="Z152" s="2" t="s">
        <v>68</v>
      </c>
      <c r="AA152" s="72">
        <f t="shared" si="78"/>
        <v>43388</v>
      </c>
      <c r="AB152" s="2"/>
      <c r="AC152" s="43"/>
      <c r="AD152" s="47">
        <f>[2]Plan1!$A228</f>
        <v>43784</v>
      </c>
      <c r="AE152" s="34" t="str">
        <f>[2]Plan1!$C228</f>
        <v>Proclamação da República</v>
      </c>
      <c r="AG152" s="13"/>
      <c r="AH152" s="17">
        <f t="shared" si="59"/>
        <v>44058</v>
      </c>
      <c r="AI152" s="17">
        <f t="shared" si="55"/>
        <v>44057</v>
      </c>
      <c r="AJ152" s="17">
        <f t="shared" si="56"/>
        <v>44060</v>
      </c>
      <c r="AK152" s="17">
        <f t="shared" si="57"/>
        <v>44089</v>
      </c>
      <c r="AL152" s="19">
        <f t="shared" si="58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30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4"/>
      <c r="BX152" s="1"/>
      <c r="BY152" s="1"/>
      <c r="BZ152" s="1"/>
      <c r="CA152" s="1"/>
      <c r="CB152" s="1"/>
      <c r="CC152" s="1"/>
      <c r="CD152" s="1"/>
      <c r="CE152" s="1"/>
      <c r="CF152" s="1"/>
      <c r="CG152" s="2"/>
      <c r="CH152" s="19"/>
      <c r="CI152" s="19"/>
      <c r="CJ152" s="34"/>
      <c r="CK152" s="19"/>
      <c r="CL152" s="1"/>
      <c r="CM152" s="19"/>
    </row>
    <row r="153" spans="1:91" x14ac:dyDescent="0.2">
      <c r="A153" s="105">
        <f t="shared" si="71"/>
        <v>43166</v>
      </c>
      <c r="B153" s="5">
        <f t="shared" si="60"/>
        <v>1032.0184932899999</v>
      </c>
      <c r="C153" s="5">
        <f t="shared" si="72"/>
        <v>1000</v>
      </c>
      <c r="D153" s="64">
        <f t="shared" si="73"/>
        <v>4930.72</v>
      </c>
      <c r="E153" s="11">
        <f>IF(K153=1,VLOOKUP(A153,[1]Plan1!$AY$80:$BA$314,3),E152)</f>
        <v>4946.5</v>
      </c>
      <c r="F153" s="72">
        <f t="shared" si="74"/>
        <v>43147</v>
      </c>
      <c r="G153" s="9">
        <f t="shared" si="61"/>
        <v>3.2003439659926691E-3</v>
      </c>
      <c r="H153" s="72">
        <f t="shared" si="75"/>
        <v>43174</v>
      </c>
      <c r="I153" s="72">
        <f t="shared" si="62"/>
        <v>43174</v>
      </c>
      <c r="J153" s="1">
        <f t="shared" si="76"/>
        <v>20</v>
      </c>
      <c r="K153" s="1">
        <f t="shared" si="53"/>
        <v>14</v>
      </c>
      <c r="L153" s="5">
        <f t="shared" si="63"/>
        <v>1.00223916</v>
      </c>
      <c r="M153" s="12">
        <f t="shared" si="54"/>
        <v>1.00290046</v>
      </c>
      <c r="N153" s="12">
        <f t="shared" si="50"/>
        <v>1.0131639480487693</v>
      </c>
      <c r="O153" s="5">
        <f t="shared" si="52"/>
        <v>1.0154325799999999</v>
      </c>
      <c r="P153" s="5">
        <f t="shared" si="64"/>
        <v>1015.43258</v>
      </c>
      <c r="Q153" s="10">
        <f t="shared" si="65"/>
        <v>0</v>
      </c>
      <c r="R153" s="39">
        <f t="shared" si="66"/>
        <v>0</v>
      </c>
      <c r="S153" s="5">
        <f t="shared" si="67"/>
        <v>0</v>
      </c>
      <c r="T153" s="6">
        <f t="shared" si="77"/>
        <v>4.641E-2</v>
      </c>
      <c r="U153" s="10">
        <f t="shared" si="51"/>
        <v>90</v>
      </c>
      <c r="V153" s="10">
        <v>252</v>
      </c>
      <c r="W153" s="12">
        <f t="shared" si="68"/>
        <v>1.0163338399999999</v>
      </c>
      <c r="X153" s="5">
        <f t="shared" si="69"/>
        <v>16.585913290000001</v>
      </c>
      <c r="Y153" s="11">
        <f t="shared" si="70"/>
        <v>0</v>
      </c>
      <c r="Z153" s="2" t="s">
        <v>68</v>
      </c>
      <c r="AA153" s="72">
        <f t="shared" si="78"/>
        <v>43388</v>
      </c>
      <c r="AB153" s="2"/>
      <c r="AC153" s="43"/>
      <c r="AD153" s="47">
        <f>[2]Plan1!$A229</f>
        <v>43824</v>
      </c>
      <c r="AE153" s="34" t="str">
        <f>[2]Plan1!$C229</f>
        <v>Natal</v>
      </c>
      <c r="AG153" s="13"/>
      <c r="AH153" s="17">
        <f t="shared" si="59"/>
        <v>44089</v>
      </c>
      <c r="AI153" s="17">
        <f t="shared" si="55"/>
        <v>44088</v>
      </c>
      <c r="AJ153" s="17">
        <f t="shared" si="56"/>
        <v>44089</v>
      </c>
      <c r="AK153" s="17">
        <f t="shared" si="57"/>
        <v>44119</v>
      </c>
      <c r="AL153" s="19">
        <f t="shared" si="58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30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4"/>
      <c r="BX153" s="1"/>
      <c r="BY153" s="1"/>
      <c r="BZ153" s="1"/>
      <c r="CA153" s="1"/>
      <c r="CB153" s="1"/>
      <c r="CC153" s="1"/>
      <c r="CD153" s="1"/>
      <c r="CE153" s="1"/>
      <c r="CF153" s="1"/>
      <c r="CG153" s="2"/>
      <c r="CH153" s="19"/>
      <c r="CI153" s="19"/>
      <c r="CJ153" s="34"/>
      <c r="CK153" s="19"/>
      <c r="CL153" s="1"/>
      <c r="CM153" s="19"/>
    </row>
    <row r="154" spans="1:91" x14ac:dyDescent="0.2">
      <c r="A154" s="105">
        <f t="shared" si="71"/>
        <v>43167</v>
      </c>
      <c r="B154" s="5">
        <f t="shared" si="60"/>
        <v>1032.3692148</v>
      </c>
      <c r="C154" s="5">
        <f t="shared" si="72"/>
        <v>1000</v>
      </c>
      <c r="D154" s="64">
        <f t="shared" si="73"/>
        <v>4930.72</v>
      </c>
      <c r="E154" s="11">
        <f>IF(K154=1,VLOOKUP(A154,[1]Plan1!$AY$80:$BA$314,3),E153)</f>
        <v>4946.5</v>
      </c>
      <c r="F154" s="72">
        <f t="shared" si="74"/>
        <v>43147</v>
      </c>
      <c r="G154" s="9">
        <f t="shared" si="61"/>
        <v>3.2003439659926691E-3</v>
      </c>
      <c r="H154" s="72">
        <f t="shared" si="75"/>
        <v>43174</v>
      </c>
      <c r="I154" s="72">
        <f t="shared" si="62"/>
        <v>43174</v>
      </c>
      <c r="J154" s="1">
        <f t="shared" si="76"/>
        <v>20</v>
      </c>
      <c r="K154" s="1">
        <f t="shared" si="53"/>
        <v>15</v>
      </c>
      <c r="L154" s="5">
        <f t="shared" si="63"/>
        <v>1.0023992900000001</v>
      </c>
      <c r="M154" s="12">
        <f t="shared" si="54"/>
        <v>1.00290046</v>
      </c>
      <c r="N154" s="12">
        <f t="shared" si="50"/>
        <v>1.0131639480487693</v>
      </c>
      <c r="O154" s="5">
        <f t="shared" si="52"/>
        <v>1.01559482</v>
      </c>
      <c r="P154" s="5">
        <f t="shared" si="64"/>
        <v>1015.59482</v>
      </c>
      <c r="Q154" s="10">
        <f t="shared" si="65"/>
        <v>0</v>
      </c>
      <c r="R154" s="39">
        <f t="shared" si="66"/>
        <v>0</v>
      </c>
      <c r="S154" s="5">
        <f t="shared" si="67"/>
        <v>0</v>
      </c>
      <c r="T154" s="6">
        <f t="shared" si="77"/>
        <v>4.641E-2</v>
      </c>
      <c r="U154" s="10">
        <f t="shared" si="51"/>
        <v>91</v>
      </c>
      <c r="V154" s="10">
        <v>252</v>
      </c>
      <c r="W154" s="12">
        <f t="shared" si="68"/>
        <v>1.0165168179999999</v>
      </c>
      <c r="X154" s="5">
        <f t="shared" si="69"/>
        <v>16.7743948</v>
      </c>
      <c r="Y154" s="11">
        <f t="shared" si="70"/>
        <v>0</v>
      </c>
      <c r="Z154" s="2" t="s">
        <v>68</v>
      </c>
      <c r="AA154" s="72">
        <f t="shared" si="78"/>
        <v>43388</v>
      </c>
      <c r="AB154" s="2"/>
      <c r="AC154" s="43"/>
      <c r="AD154" s="47">
        <f>[2]Plan1!$A230</f>
        <v>43831</v>
      </c>
      <c r="AE154" s="34" t="str">
        <f>[2]Plan1!$C230</f>
        <v>Confraternização Universal</v>
      </c>
      <c r="AG154" s="13"/>
      <c r="AH154" s="17">
        <f t="shared" si="59"/>
        <v>44119</v>
      </c>
      <c r="AI154" s="17">
        <f t="shared" si="55"/>
        <v>44118</v>
      </c>
      <c r="AJ154" s="17">
        <f t="shared" si="56"/>
        <v>44119</v>
      </c>
      <c r="AK154" s="17">
        <f t="shared" si="57"/>
        <v>44151</v>
      </c>
      <c r="AL154" s="19">
        <f t="shared" si="58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30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4"/>
      <c r="BX154" s="1"/>
      <c r="BY154" s="1"/>
      <c r="BZ154" s="1"/>
      <c r="CA154" s="1"/>
      <c r="CB154" s="1"/>
      <c r="CC154" s="1"/>
      <c r="CD154" s="1"/>
      <c r="CE154" s="1"/>
      <c r="CF154" s="1"/>
      <c r="CG154" s="2"/>
      <c r="CH154" s="19"/>
      <c r="CI154" s="19"/>
      <c r="CJ154" s="34"/>
      <c r="CK154" s="19"/>
      <c r="CL154" s="1"/>
      <c r="CM154" s="19"/>
    </row>
    <row r="155" spans="1:91" x14ac:dyDescent="0.2">
      <c r="A155" s="105">
        <f t="shared" si="71"/>
        <v>43168</v>
      </c>
      <c r="B155" s="5">
        <f t="shared" si="60"/>
        <v>1032.7200596999999</v>
      </c>
      <c r="C155" s="5">
        <f t="shared" si="72"/>
        <v>1000</v>
      </c>
      <c r="D155" s="64">
        <f t="shared" si="73"/>
        <v>4930.72</v>
      </c>
      <c r="E155" s="11">
        <f>IF(K155=1,VLOOKUP(A155,[1]Plan1!$AY$80:$BA$314,3),E154)</f>
        <v>4946.5</v>
      </c>
      <c r="F155" s="72">
        <f t="shared" si="74"/>
        <v>43147</v>
      </c>
      <c r="G155" s="9">
        <f t="shared" si="61"/>
        <v>3.2003439659926691E-3</v>
      </c>
      <c r="H155" s="72">
        <f t="shared" si="75"/>
        <v>43174</v>
      </c>
      <c r="I155" s="72">
        <f t="shared" si="62"/>
        <v>43174</v>
      </c>
      <c r="J155" s="1">
        <f t="shared" si="76"/>
        <v>20</v>
      </c>
      <c r="K155" s="1">
        <f t="shared" si="53"/>
        <v>16</v>
      </c>
      <c r="L155" s="5">
        <f t="shared" si="63"/>
        <v>1.0025594499999999</v>
      </c>
      <c r="M155" s="12">
        <f t="shared" si="54"/>
        <v>1.00290046</v>
      </c>
      <c r="N155" s="12">
        <f t="shared" si="50"/>
        <v>1.0131639480487693</v>
      </c>
      <c r="O155" s="5">
        <f t="shared" si="52"/>
        <v>1.0157570899999999</v>
      </c>
      <c r="P155" s="5">
        <f t="shared" si="64"/>
        <v>1015.7570899999999</v>
      </c>
      <c r="Q155" s="10">
        <f t="shared" si="65"/>
        <v>0</v>
      </c>
      <c r="R155" s="39">
        <f t="shared" si="66"/>
        <v>0</v>
      </c>
      <c r="S155" s="5">
        <f t="shared" si="67"/>
        <v>0</v>
      </c>
      <c r="T155" s="6">
        <f t="shared" si="77"/>
        <v>4.641E-2</v>
      </c>
      <c r="U155" s="10">
        <f t="shared" si="51"/>
        <v>92</v>
      </c>
      <c r="V155" s="10">
        <v>252</v>
      </c>
      <c r="W155" s="12">
        <f t="shared" si="68"/>
        <v>1.016699829</v>
      </c>
      <c r="X155" s="5">
        <f t="shared" si="69"/>
        <v>16.962969699999999</v>
      </c>
      <c r="Y155" s="11">
        <f t="shared" si="70"/>
        <v>0</v>
      </c>
      <c r="Z155" s="2" t="s">
        <v>68</v>
      </c>
      <c r="AA155" s="72">
        <f t="shared" si="78"/>
        <v>43388</v>
      </c>
      <c r="AB155" s="2"/>
      <c r="AC155" s="43"/>
      <c r="AD155" s="47">
        <f>[2]Plan1!$A231</f>
        <v>43885</v>
      </c>
      <c r="AE155" s="34" t="str">
        <f>[2]Plan1!$C231</f>
        <v>Carnaval</v>
      </c>
      <c r="AG155" s="13"/>
      <c r="AH155" s="17">
        <f t="shared" si="59"/>
        <v>44150</v>
      </c>
      <c r="AI155" s="17">
        <f t="shared" si="55"/>
        <v>44148</v>
      </c>
      <c r="AJ155" s="17">
        <f t="shared" si="56"/>
        <v>44151</v>
      </c>
      <c r="AK155" s="17">
        <f t="shared" si="57"/>
        <v>44180</v>
      </c>
      <c r="AL155" s="19">
        <f t="shared" si="58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30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4"/>
      <c r="BX155" s="1"/>
      <c r="BY155" s="1"/>
      <c r="BZ155" s="1"/>
      <c r="CA155" s="1"/>
      <c r="CB155" s="1"/>
      <c r="CC155" s="1"/>
      <c r="CD155" s="1"/>
      <c r="CE155" s="1"/>
      <c r="CF155" s="1"/>
      <c r="CG155" s="2"/>
      <c r="CH155" s="19"/>
      <c r="CI155" s="19"/>
      <c r="CJ155" s="34"/>
      <c r="CK155" s="19"/>
      <c r="CL155" s="1"/>
      <c r="CM155" s="19"/>
    </row>
    <row r="156" spans="1:91" x14ac:dyDescent="0.2">
      <c r="A156" s="105">
        <f t="shared" si="71"/>
        <v>43169</v>
      </c>
      <c r="B156" s="5">
        <f t="shared" si="60"/>
        <v>1033.07101685</v>
      </c>
      <c r="C156" s="5">
        <f t="shared" si="72"/>
        <v>1000</v>
      </c>
      <c r="D156" s="64">
        <f t="shared" si="73"/>
        <v>4930.72</v>
      </c>
      <c r="E156" s="11">
        <f>IF(K156=1,VLOOKUP(A156,[1]Plan1!$AY$80:$BA$314,3),E155)</f>
        <v>4946.5</v>
      </c>
      <c r="F156" s="72">
        <f t="shared" si="74"/>
        <v>43147</v>
      </c>
      <c r="G156" s="9">
        <f t="shared" si="61"/>
        <v>3.2003439659926691E-3</v>
      </c>
      <c r="H156" s="72">
        <f t="shared" si="75"/>
        <v>43174</v>
      </c>
      <c r="I156" s="72">
        <f t="shared" si="62"/>
        <v>43174</v>
      </c>
      <c r="J156" s="1">
        <f t="shared" si="76"/>
        <v>20</v>
      </c>
      <c r="K156" s="1">
        <f t="shared" si="53"/>
        <v>17</v>
      </c>
      <c r="L156" s="5">
        <f t="shared" si="63"/>
        <v>1.00271964</v>
      </c>
      <c r="M156" s="12">
        <f t="shared" si="54"/>
        <v>1.00290046</v>
      </c>
      <c r="N156" s="12">
        <f t="shared" si="50"/>
        <v>1.0131639480487693</v>
      </c>
      <c r="O156" s="5">
        <f t="shared" si="52"/>
        <v>1.0159193799999999</v>
      </c>
      <c r="P156" s="5">
        <f t="shared" si="64"/>
        <v>1015.91938</v>
      </c>
      <c r="Q156" s="10">
        <f t="shared" si="65"/>
        <v>0</v>
      </c>
      <c r="R156" s="39">
        <f t="shared" si="66"/>
        <v>0</v>
      </c>
      <c r="S156" s="5">
        <f t="shared" si="67"/>
        <v>0</v>
      </c>
      <c r="T156" s="6">
        <f t="shared" si="77"/>
        <v>4.641E-2</v>
      </c>
      <c r="U156" s="10">
        <f t="shared" si="51"/>
        <v>93</v>
      </c>
      <c r="V156" s="10">
        <v>252</v>
      </c>
      <c r="W156" s="12">
        <f t="shared" si="68"/>
        <v>1.016882872</v>
      </c>
      <c r="X156" s="5">
        <f t="shared" si="69"/>
        <v>17.151636849999999</v>
      </c>
      <c r="Y156" s="11">
        <f t="shared" si="70"/>
        <v>0</v>
      </c>
      <c r="Z156" s="2" t="s">
        <v>68</v>
      </c>
      <c r="AA156" s="72">
        <f t="shared" si="78"/>
        <v>43388</v>
      </c>
      <c r="AB156" s="2"/>
      <c r="AC156" s="43"/>
      <c r="AD156" s="47">
        <f>[2]Plan1!$A232</f>
        <v>43886</v>
      </c>
      <c r="AE156" s="34" t="str">
        <f>[2]Plan1!$C232</f>
        <v>Carnaval</v>
      </c>
      <c r="AG156" s="13"/>
      <c r="AH156" s="17">
        <f t="shared" si="59"/>
        <v>44180</v>
      </c>
      <c r="AI156" s="17">
        <f t="shared" si="55"/>
        <v>44179</v>
      </c>
      <c r="AJ156" s="17">
        <f t="shared" si="56"/>
        <v>44180</v>
      </c>
      <c r="AK156" s="17">
        <f t="shared" si="57"/>
        <v>44211</v>
      </c>
      <c r="AL156" s="19">
        <f t="shared" si="58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30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4"/>
      <c r="BX156" s="1"/>
      <c r="BY156" s="1"/>
      <c r="BZ156" s="1"/>
      <c r="CA156" s="1"/>
      <c r="CB156" s="1"/>
      <c r="CC156" s="1"/>
      <c r="CD156" s="1"/>
      <c r="CE156" s="1"/>
      <c r="CF156" s="1"/>
      <c r="CG156" s="2"/>
      <c r="CH156" s="19"/>
      <c r="CI156" s="19"/>
      <c r="CJ156" s="34"/>
      <c r="CK156" s="19"/>
      <c r="CL156" s="1"/>
      <c r="CM156" s="19"/>
    </row>
    <row r="157" spans="1:91" x14ac:dyDescent="0.2">
      <c r="A157" s="105">
        <f t="shared" si="71"/>
        <v>43170</v>
      </c>
      <c r="B157" s="5">
        <f t="shared" si="60"/>
        <v>1033.07101685</v>
      </c>
      <c r="C157" s="5">
        <f t="shared" si="72"/>
        <v>1000</v>
      </c>
      <c r="D157" s="64">
        <f t="shared" si="73"/>
        <v>4930.72</v>
      </c>
      <c r="E157" s="11">
        <f>IF(K157=1,VLOOKUP(A157,[1]Plan1!$AY$80:$BA$314,3),E156)</f>
        <v>4946.5</v>
      </c>
      <c r="F157" s="72">
        <f t="shared" si="74"/>
        <v>43147</v>
      </c>
      <c r="G157" s="9">
        <f t="shared" si="61"/>
        <v>3.2003439659926691E-3</v>
      </c>
      <c r="H157" s="72">
        <f t="shared" si="75"/>
        <v>43174</v>
      </c>
      <c r="I157" s="72">
        <f t="shared" si="62"/>
        <v>43174</v>
      </c>
      <c r="J157" s="1">
        <f t="shared" si="76"/>
        <v>20</v>
      </c>
      <c r="K157" s="1">
        <f t="shared" si="53"/>
        <v>17</v>
      </c>
      <c r="L157" s="5">
        <f t="shared" si="63"/>
        <v>1.00271964</v>
      </c>
      <c r="M157" s="12">
        <f t="shared" si="54"/>
        <v>1.00290046</v>
      </c>
      <c r="N157" s="12">
        <f t="shared" si="50"/>
        <v>1.0131639480487693</v>
      </c>
      <c r="O157" s="5">
        <f t="shared" si="52"/>
        <v>1.0159193799999999</v>
      </c>
      <c r="P157" s="5">
        <f t="shared" si="64"/>
        <v>1015.91938</v>
      </c>
      <c r="Q157" s="10">
        <f t="shared" si="65"/>
        <v>0</v>
      </c>
      <c r="R157" s="39">
        <f t="shared" si="66"/>
        <v>0</v>
      </c>
      <c r="S157" s="5">
        <f t="shared" si="67"/>
        <v>0</v>
      </c>
      <c r="T157" s="6">
        <f t="shared" si="77"/>
        <v>4.641E-2</v>
      </c>
      <c r="U157" s="10">
        <f t="shared" si="51"/>
        <v>93</v>
      </c>
      <c r="V157" s="10">
        <v>252</v>
      </c>
      <c r="W157" s="12">
        <f t="shared" si="68"/>
        <v>1.016882872</v>
      </c>
      <c r="X157" s="5">
        <f t="shared" si="69"/>
        <v>17.151636849999999</v>
      </c>
      <c r="Y157" s="11">
        <f t="shared" si="70"/>
        <v>0</v>
      </c>
      <c r="Z157" s="2" t="s">
        <v>68</v>
      </c>
      <c r="AA157" s="72">
        <f t="shared" si="78"/>
        <v>43388</v>
      </c>
      <c r="AB157" s="2"/>
      <c r="AC157" s="43"/>
      <c r="AD157" s="47">
        <f>[2]Plan1!$A233</f>
        <v>43931</v>
      </c>
      <c r="AE157" s="34" t="str">
        <f>[2]Plan1!$C233</f>
        <v>Paixão de Cristo</v>
      </c>
      <c r="AG157" s="13"/>
      <c r="AH157" s="17">
        <f t="shared" si="59"/>
        <v>44211</v>
      </c>
      <c r="AI157" s="17">
        <f t="shared" si="55"/>
        <v>44210</v>
      </c>
      <c r="AJ157" s="17">
        <f t="shared" si="56"/>
        <v>44211</v>
      </c>
      <c r="AK157" s="17">
        <f t="shared" si="57"/>
        <v>44244</v>
      </c>
      <c r="AL157" s="19">
        <f t="shared" si="58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30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4"/>
      <c r="BX157" s="1"/>
      <c r="BY157" s="1"/>
      <c r="BZ157" s="1"/>
      <c r="CA157" s="1"/>
      <c r="CB157" s="1"/>
      <c r="CC157" s="1"/>
      <c r="CD157" s="1"/>
      <c r="CE157" s="1"/>
      <c r="CF157" s="1"/>
      <c r="CG157" s="2"/>
      <c r="CH157" s="19"/>
      <c r="CI157" s="19"/>
      <c r="CJ157" s="34"/>
      <c r="CK157" s="19"/>
      <c r="CL157" s="1"/>
      <c r="CM157" s="19"/>
    </row>
    <row r="158" spans="1:91" x14ac:dyDescent="0.2">
      <c r="A158" s="105">
        <f t="shared" si="71"/>
        <v>43171</v>
      </c>
      <c r="B158" s="5">
        <f t="shared" si="60"/>
        <v>1033.07101685</v>
      </c>
      <c r="C158" s="5">
        <f t="shared" si="72"/>
        <v>1000</v>
      </c>
      <c r="D158" s="64">
        <f t="shared" si="73"/>
        <v>4930.72</v>
      </c>
      <c r="E158" s="11">
        <f>IF(K158=1,VLOOKUP(A158,[1]Plan1!$AY$80:$BA$314,3),E157)</f>
        <v>4946.5</v>
      </c>
      <c r="F158" s="72">
        <f t="shared" si="74"/>
        <v>43147</v>
      </c>
      <c r="G158" s="9">
        <f t="shared" si="61"/>
        <v>3.2003439659926691E-3</v>
      </c>
      <c r="H158" s="72">
        <f t="shared" si="75"/>
        <v>43174</v>
      </c>
      <c r="I158" s="72">
        <f t="shared" si="62"/>
        <v>43174</v>
      </c>
      <c r="J158" s="1">
        <f t="shared" si="76"/>
        <v>20</v>
      </c>
      <c r="K158" s="1">
        <f t="shared" si="53"/>
        <v>17</v>
      </c>
      <c r="L158" s="5">
        <f t="shared" si="63"/>
        <v>1.00271964</v>
      </c>
      <c r="M158" s="12">
        <f t="shared" si="54"/>
        <v>1.00290046</v>
      </c>
      <c r="N158" s="12">
        <f t="shared" si="50"/>
        <v>1.0131639480487693</v>
      </c>
      <c r="O158" s="5">
        <f t="shared" si="52"/>
        <v>1.0159193799999999</v>
      </c>
      <c r="P158" s="5">
        <f t="shared" si="64"/>
        <v>1015.91938</v>
      </c>
      <c r="Q158" s="10">
        <f t="shared" si="65"/>
        <v>0</v>
      </c>
      <c r="R158" s="39">
        <f t="shared" si="66"/>
        <v>0</v>
      </c>
      <c r="S158" s="5">
        <f t="shared" si="67"/>
        <v>0</v>
      </c>
      <c r="T158" s="6">
        <f t="shared" si="77"/>
        <v>4.641E-2</v>
      </c>
      <c r="U158" s="10">
        <f t="shared" si="51"/>
        <v>93</v>
      </c>
      <c r="V158" s="10">
        <v>252</v>
      </c>
      <c r="W158" s="12">
        <f t="shared" si="68"/>
        <v>1.016882872</v>
      </c>
      <c r="X158" s="5">
        <f t="shared" si="69"/>
        <v>17.151636849999999</v>
      </c>
      <c r="Y158" s="11">
        <f t="shared" si="70"/>
        <v>0</v>
      </c>
      <c r="Z158" s="2" t="s">
        <v>68</v>
      </c>
      <c r="AA158" s="72">
        <f t="shared" si="78"/>
        <v>43388</v>
      </c>
      <c r="AB158" s="2"/>
      <c r="AC158" s="43"/>
      <c r="AD158" s="47">
        <f>[2]Plan1!$A234</f>
        <v>43942</v>
      </c>
      <c r="AE158" s="34" t="str">
        <f>[2]Plan1!$C234</f>
        <v>Tiradentes</v>
      </c>
      <c r="AG158" s="13"/>
      <c r="AH158" s="17">
        <f t="shared" si="59"/>
        <v>44242</v>
      </c>
      <c r="AI158" s="17">
        <f t="shared" si="55"/>
        <v>44239</v>
      </c>
      <c r="AJ158" s="17">
        <f t="shared" si="56"/>
        <v>44244</v>
      </c>
      <c r="AK158" s="17">
        <f t="shared" si="57"/>
        <v>44270</v>
      </c>
      <c r="AL158" s="19">
        <f t="shared" si="58"/>
        <v>18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30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4"/>
      <c r="BX158" s="1"/>
      <c r="BY158" s="1"/>
      <c r="BZ158" s="1"/>
      <c r="CA158" s="1"/>
      <c r="CB158" s="1"/>
      <c r="CC158" s="1"/>
      <c r="CD158" s="1"/>
      <c r="CE158" s="1"/>
      <c r="CF158" s="1"/>
      <c r="CG158" s="2"/>
      <c r="CH158" s="19"/>
      <c r="CI158" s="19"/>
      <c r="CJ158" s="34"/>
      <c r="CK158" s="19"/>
      <c r="CL158" s="1"/>
      <c r="CM158" s="19"/>
    </row>
    <row r="159" spans="1:91" x14ac:dyDescent="0.2">
      <c r="A159" s="105">
        <f t="shared" si="71"/>
        <v>43172</v>
      </c>
      <c r="B159" s="5">
        <f t="shared" si="60"/>
        <v>1033.4220883</v>
      </c>
      <c r="C159" s="5">
        <f t="shared" si="72"/>
        <v>1000</v>
      </c>
      <c r="D159" s="64">
        <f t="shared" si="73"/>
        <v>4930.72</v>
      </c>
      <c r="E159" s="11">
        <f>IF(K159=1,VLOOKUP(A159,[1]Plan1!$AY$80:$BA$314,3),E158)</f>
        <v>4946.5</v>
      </c>
      <c r="F159" s="72">
        <f t="shared" si="74"/>
        <v>43147</v>
      </c>
      <c r="G159" s="9">
        <f t="shared" si="61"/>
        <v>3.2003439659926691E-3</v>
      </c>
      <c r="H159" s="72">
        <f t="shared" si="75"/>
        <v>43174</v>
      </c>
      <c r="I159" s="72">
        <f t="shared" si="62"/>
        <v>43174</v>
      </c>
      <c r="J159" s="1">
        <f t="shared" si="76"/>
        <v>20</v>
      </c>
      <c r="K159" s="1">
        <f t="shared" si="53"/>
        <v>18</v>
      </c>
      <c r="L159" s="5">
        <f t="shared" si="63"/>
        <v>1.0028798400000001</v>
      </c>
      <c r="M159" s="12">
        <f t="shared" si="54"/>
        <v>1.00290046</v>
      </c>
      <c r="N159" s="12">
        <f t="shared" ref="N159:N222" si="79">IF(I159&gt;I158,N158*M159,N158)</f>
        <v>1.0131639480487693</v>
      </c>
      <c r="O159" s="5">
        <f t="shared" si="52"/>
        <v>1.01608169</v>
      </c>
      <c r="P159" s="5">
        <f t="shared" si="64"/>
        <v>1016.08169</v>
      </c>
      <c r="Q159" s="10">
        <f t="shared" si="65"/>
        <v>0</v>
      </c>
      <c r="R159" s="39">
        <f t="shared" si="66"/>
        <v>0</v>
      </c>
      <c r="S159" s="5">
        <f t="shared" si="67"/>
        <v>0</v>
      </c>
      <c r="T159" s="6">
        <f t="shared" si="77"/>
        <v>4.641E-2</v>
      </c>
      <c r="U159" s="10">
        <f t="shared" si="51"/>
        <v>94</v>
      </c>
      <c r="V159" s="10">
        <v>252</v>
      </c>
      <c r="W159" s="12">
        <f t="shared" si="68"/>
        <v>1.017065949</v>
      </c>
      <c r="X159" s="5">
        <f t="shared" si="69"/>
        <v>17.3403983</v>
      </c>
      <c r="Y159" s="11">
        <f t="shared" si="70"/>
        <v>0</v>
      </c>
      <c r="Z159" s="2" t="s">
        <v>68</v>
      </c>
      <c r="AA159" s="72">
        <f t="shared" si="78"/>
        <v>43388</v>
      </c>
      <c r="AB159" s="2"/>
      <c r="AC159" s="43"/>
      <c r="AD159" s="47">
        <f>[2]Plan1!$A235</f>
        <v>43952</v>
      </c>
      <c r="AE159" s="34" t="str">
        <f>[2]Plan1!$C235</f>
        <v>Dia do Trabalho</v>
      </c>
      <c r="AG159" s="13"/>
      <c r="AH159" s="17">
        <f t="shared" si="59"/>
        <v>44270</v>
      </c>
      <c r="AI159" s="17">
        <f t="shared" si="55"/>
        <v>44267</v>
      </c>
      <c r="AJ159" s="17">
        <f t="shared" si="56"/>
        <v>44270</v>
      </c>
      <c r="AK159" s="17">
        <f t="shared" si="57"/>
        <v>44301</v>
      </c>
      <c r="AL159" s="19">
        <f t="shared" si="58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30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4"/>
      <c r="BX159" s="1"/>
      <c r="BY159" s="1"/>
      <c r="BZ159" s="1"/>
      <c r="CA159" s="1"/>
      <c r="CB159" s="1"/>
      <c r="CC159" s="1"/>
      <c r="CD159" s="1"/>
      <c r="CE159" s="1"/>
      <c r="CF159" s="1"/>
      <c r="CG159" s="2"/>
      <c r="CH159" s="19"/>
      <c r="CI159" s="19"/>
      <c r="CJ159" s="34"/>
      <c r="CK159" s="19"/>
      <c r="CL159" s="1"/>
      <c r="CM159" s="19"/>
    </row>
    <row r="160" spans="1:91" x14ac:dyDescent="0.2">
      <c r="A160" s="105">
        <f t="shared" si="71"/>
        <v>43173</v>
      </c>
      <c r="B160" s="5">
        <f t="shared" si="60"/>
        <v>1033.7732923799999</v>
      </c>
      <c r="C160" s="5">
        <f t="shared" si="72"/>
        <v>1000</v>
      </c>
      <c r="D160" s="64">
        <f t="shared" si="73"/>
        <v>4930.72</v>
      </c>
      <c r="E160" s="11">
        <f>IF(K160=1,VLOOKUP(A160,[1]Plan1!$AY$80:$BA$314,3),E159)</f>
        <v>4946.5</v>
      </c>
      <c r="F160" s="72">
        <f t="shared" si="74"/>
        <v>43147</v>
      </c>
      <c r="G160" s="9">
        <f t="shared" si="61"/>
        <v>3.2003439659926691E-3</v>
      </c>
      <c r="H160" s="72">
        <f t="shared" si="75"/>
        <v>43174</v>
      </c>
      <c r="I160" s="72">
        <f t="shared" si="62"/>
        <v>43174</v>
      </c>
      <c r="J160" s="1">
        <f t="shared" si="76"/>
        <v>20</v>
      </c>
      <c r="K160" s="1">
        <f t="shared" si="53"/>
        <v>19</v>
      </c>
      <c r="L160" s="5">
        <f t="shared" si="63"/>
        <v>1.0030400799999999</v>
      </c>
      <c r="M160" s="12">
        <f t="shared" si="54"/>
        <v>1.00290046</v>
      </c>
      <c r="N160" s="12">
        <f t="shared" si="79"/>
        <v>1.0131639480487693</v>
      </c>
      <c r="O160" s="5">
        <f t="shared" si="52"/>
        <v>1.0162440399999999</v>
      </c>
      <c r="P160" s="5">
        <f t="shared" si="64"/>
        <v>1016.24404</v>
      </c>
      <c r="Q160" s="10">
        <f t="shared" si="65"/>
        <v>0</v>
      </c>
      <c r="R160" s="39">
        <f t="shared" si="66"/>
        <v>0</v>
      </c>
      <c r="S160" s="5">
        <f t="shared" si="67"/>
        <v>0</v>
      </c>
      <c r="T160" s="6">
        <f t="shared" si="77"/>
        <v>4.641E-2</v>
      </c>
      <c r="U160" s="10">
        <f t="shared" si="51"/>
        <v>95</v>
      </c>
      <c r="V160" s="10">
        <v>252</v>
      </c>
      <c r="W160" s="12">
        <f t="shared" si="68"/>
        <v>1.017249058</v>
      </c>
      <c r="X160" s="5">
        <f t="shared" si="69"/>
        <v>17.529252379999999</v>
      </c>
      <c r="Y160" s="11">
        <f t="shared" si="70"/>
        <v>0</v>
      </c>
      <c r="Z160" s="2" t="s">
        <v>68</v>
      </c>
      <c r="AA160" s="72">
        <f t="shared" si="78"/>
        <v>43388</v>
      </c>
      <c r="AB160" s="2"/>
      <c r="AC160" s="43"/>
      <c r="AD160" s="47">
        <f>[2]Plan1!$A236</f>
        <v>43993</v>
      </c>
      <c r="AE160" s="34" t="str">
        <f>[2]Plan1!$C236</f>
        <v>Corpus Christi</v>
      </c>
      <c r="AG160" s="13"/>
      <c r="AH160" s="17">
        <f t="shared" si="59"/>
        <v>44301</v>
      </c>
      <c r="AI160" s="17">
        <f t="shared" si="55"/>
        <v>44300</v>
      </c>
      <c r="AJ160" s="17">
        <f t="shared" si="56"/>
        <v>44301</v>
      </c>
      <c r="AK160" s="17">
        <f t="shared" si="57"/>
        <v>44333</v>
      </c>
      <c r="AL160" s="19">
        <f t="shared" si="58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30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4"/>
      <c r="BX160" s="1"/>
      <c r="BY160" s="1"/>
      <c r="BZ160" s="1"/>
      <c r="CA160" s="1"/>
      <c r="CB160" s="1"/>
      <c r="CC160" s="1"/>
      <c r="CD160" s="1"/>
      <c r="CE160" s="1"/>
      <c r="CF160" s="1"/>
      <c r="CG160" s="2"/>
      <c r="CH160" s="19"/>
      <c r="CI160" s="19"/>
      <c r="CJ160" s="34"/>
      <c r="CK160" s="19"/>
      <c r="CL160" s="1"/>
      <c r="CM160" s="19"/>
    </row>
    <row r="161" spans="1:91" x14ac:dyDescent="0.2">
      <c r="A161" s="105">
        <f t="shared" si="71"/>
        <v>43174</v>
      </c>
      <c r="B161" s="5">
        <f t="shared" si="60"/>
        <v>1034.1246108300002</v>
      </c>
      <c r="C161" s="5">
        <f t="shared" si="72"/>
        <v>1000</v>
      </c>
      <c r="D161" s="64">
        <f t="shared" si="73"/>
        <v>4930.72</v>
      </c>
      <c r="E161" s="11">
        <f>IF(K161=1,VLOOKUP(A161,[1]Plan1!$AY$80:$BA$314,3),E160)</f>
        <v>4946.5</v>
      </c>
      <c r="F161" s="72">
        <f t="shared" si="74"/>
        <v>43147</v>
      </c>
      <c r="G161" s="9">
        <f t="shared" si="61"/>
        <v>3.2003439659926691E-3</v>
      </c>
      <c r="H161" s="72">
        <f t="shared" si="75"/>
        <v>43206</v>
      </c>
      <c r="I161" s="72">
        <f t="shared" si="62"/>
        <v>43174</v>
      </c>
      <c r="J161" s="1">
        <f t="shared" si="76"/>
        <v>20</v>
      </c>
      <c r="K161" s="1">
        <f t="shared" si="53"/>
        <v>20</v>
      </c>
      <c r="L161" s="5">
        <f t="shared" si="63"/>
        <v>1.00320034</v>
      </c>
      <c r="M161" s="12">
        <f t="shared" si="54"/>
        <v>1.00290046</v>
      </c>
      <c r="N161" s="12">
        <f t="shared" si="79"/>
        <v>1.0131639480487693</v>
      </c>
      <c r="O161" s="5">
        <f t="shared" si="52"/>
        <v>1.0164064100000001</v>
      </c>
      <c r="P161" s="5">
        <f t="shared" si="64"/>
        <v>1016.4064100000001</v>
      </c>
      <c r="Q161" s="10">
        <f t="shared" si="65"/>
        <v>0</v>
      </c>
      <c r="R161" s="39">
        <f t="shared" si="66"/>
        <v>0</v>
      </c>
      <c r="S161" s="5">
        <f t="shared" si="67"/>
        <v>0</v>
      </c>
      <c r="T161" s="6">
        <f t="shared" si="77"/>
        <v>4.641E-2</v>
      </c>
      <c r="U161" s="10">
        <f t="shared" si="51"/>
        <v>96</v>
      </c>
      <c r="V161" s="10">
        <v>252</v>
      </c>
      <c r="W161" s="12">
        <f t="shared" si="68"/>
        <v>1.0174322010000001</v>
      </c>
      <c r="X161" s="5">
        <f t="shared" si="69"/>
        <v>17.718200830000001</v>
      </c>
      <c r="Y161" s="11">
        <f t="shared" si="70"/>
        <v>0</v>
      </c>
      <c r="Z161" s="2" t="s">
        <v>68</v>
      </c>
      <c r="AA161" s="72">
        <f t="shared" si="78"/>
        <v>43388</v>
      </c>
      <c r="AB161" s="2"/>
      <c r="AC161" s="43"/>
      <c r="AD161" s="47">
        <f>[2]Plan1!$A237</f>
        <v>44081</v>
      </c>
      <c r="AE161" s="34" t="str">
        <f>[2]Plan1!$C237</f>
        <v>Independência do Brasil</v>
      </c>
      <c r="AG161" s="13"/>
      <c r="AH161" s="17">
        <f t="shared" si="59"/>
        <v>44331</v>
      </c>
      <c r="AI161" s="17">
        <f t="shared" si="55"/>
        <v>44330</v>
      </c>
      <c r="AJ161" s="17">
        <f t="shared" si="56"/>
        <v>44333</v>
      </c>
      <c r="AK161" s="17">
        <f t="shared" si="57"/>
        <v>44362</v>
      </c>
      <c r="AL161" s="19">
        <f t="shared" si="58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30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4"/>
      <c r="BX161" s="1"/>
      <c r="BY161" s="1"/>
      <c r="BZ161" s="1"/>
      <c r="CA161" s="1"/>
      <c r="CB161" s="1"/>
      <c r="CC161" s="1"/>
      <c r="CD161" s="1"/>
      <c r="CE161" s="1"/>
      <c r="CF161" s="1"/>
      <c r="CG161" s="2"/>
      <c r="CH161" s="19"/>
      <c r="CI161" s="19"/>
      <c r="CJ161" s="34"/>
      <c r="CK161" s="19"/>
      <c r="CL161" s="1"/>
      <c r="CM161" s="19"/>
    </row>
    <row r="162" spans="1:91" x14ac:dyDescent="0.2">
      <c r="A162" s="105">
        <f t="shared" si="71"/>
        <v>43175</v>
      </c>
      <c r="B162" s="5">
        <f t="shared" si="60"/>
        <v>1034.3550777</v>
      </c>
      <c r="C162" s="5">
        <f t="shared" si="72"/>
        <v>1000</v>
      </c>
      <c r="D162" s="64">
        <f t="shared" si="73"/>
        <v>4946.5</v>
      </c>
      <c r="E162" s="11">
        <f>IF(K162=1,VLOOKUP(A162,[1]Plan1!$AY$80:$BA$314,3),E161)</f>
        <v>4950.95</v>
      </c>
      <c r="F162" s="72">
        <f t="shared" si="74"/>
        <v>43175</v>
      </c>
      <c r="G162" s="9">
        <f t="shared" si="61"/>
        <v>8.9962599818038669E-4</v>
      </c>
      <c r="H162" s="72">
        <f t="shared" si="75"/>
        <v>43206</v>
      </c>
      <c r="I162" s="72">
        <f t="shared" si="62"/>
        <v>43206</v>
      </c>
      <c r="J162" s="1">
        <f t="shared" si="76"/>
        <v>21</v>
      </c>
      <c r="K162" s="1">
        <f t="shared" si="53"/>
        <v>1</v>
      </c>
      <c r="L162" s="5">
        <f t="shared" si="63"/>
        <v>1.00004282</v>
      </c>
      <c r="M162" s="12">
        <f t="shared" si="54"/>
        <v>1.00320034</v>
      </c>
      <c r="N162" s="12">
        <f t="shared" si="79"/>
        <v>1.0164064171582676</v>
      </c>
      <c r="O162" s="5">
        <f t="shared" si="52"/>
        <v>1.0164499300000001</v>
      </c>
      <c r="P162" s="5">
        <f t="shared" si="64"/>
        <v>1016.44993</v>
      </c>
      <c r="Q162" s="10">
        <f t="shared" si="65"/>
        <v>0</v>
      </c>
      <c r="R162" s="39">
        <f t="shared" si="66"/>
        <v>0</v>
      </c>
      <c r="S162" s="5">
        <f t="shared" si="67"/>
        <v>0</v>
      </c>
      <c r="T162" s="6">
        <f t="shared" si="77"/>
        <v>4.641E-2</v>
      </c>
      <c r="U162" s="10">
        <f t="shared" si="51"/>
        <v>97</v>
      </c>
      <c r="V162" s="10">
        <v>252</v>
      </c>
      <c r="W162" s="12">
        <f t="shared" si="68"/>
        <v>1.017615376</v>
      </c>
      <c r="X162" s="5">
        <f t="shared" si="69"/>
        <v>17.905147700000001</v>
      </c>
      <c r="Y162" s="11">
        <f t="shared" si="70"/>
        <v>0</v>
      </c>
      <c r="Z162" s="2" t="s">
        <v>68</v>
      </c>
      <c r="AA162" s="72">
        <f t="shared" si="78"/>
        <v>43388</v>
      </c>
      <c r="AB162" s="2"/>
      <c r="AC162" s="43"/>
      <c r="AD162" s="47">
        <f>[2]Plan1!$A238</f>
        <v>44116</v>
      </c>
      <c r="AE162" s="34" t="str">
        <f>[2]Plan1!$C238</f>
        <v>Nossa Sr.a Aparecida - Padroeira do Brasil</v>
      </c>
      <c r="AG162" s="13"/>
      <c r="AH162" s="17">
        <f t="shared" si="59"/>
        <v>44362</v>
      </c>
      <c r="AI162" s="17">
        <f t="shared" si="55"/>
        <v>44361</v>
      </c>
      <c r="AJ162" s="17">
        <f t="shared" si="56"/>
        <v>44362</v>
      </c>
      <c r="AK162" s="17">
        <f t="shared" si="57"/>
        <v>44392</v>
      </c>
      <c r="AL162" s="19">
        <f t="shared" si="58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30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4"/>
      <c r="BX162" s="1"/>
      <c r="BY162" s="1"/>
      <c r="BZ162" s="1"/>
      <c r="CA162" s="1"/>
      <c r="CB162" s="1"/>
      <c r="CC162" s="1"/>
      <c r="CD162" s="1"/>
      <c r="CE162" s="1"/>
      <c r="CF162" s="1"/>
      <c r="CG162" s="2"/>
      <c r="CH162" s="19"/>
      <c r="CI162" s="19"/>
      <c r="CJ162" s="34"/>
      <c r="CK162" s="19"/>
      <c r="CL162" s="1"/>
      <c r="CM162" s="19"/>
    </row>
    <row r="163" spans="1:91" x14ac:dyDescent="0.2">
      <c r="A163" s="105">
        <f t="shared" si="71"/>
        <v>43176</v>
      </c>
      <c r="B163" s="5">
        <f t="shared" si="60"/>
        <v>1034.5856052399999</v>
      </c>
      <c r="C163" s="5">
        <f t="shared" si="72"/>
        <v>1000</v>
      </c>
      <c r="D163" s="64">
        <f t="shared" si="73"/>
        <v>4946.5</v>
      </c>
      <c r="E163" s="11">
        <f>IF(K163=1,VLOOKUP(A163,[1]Plan1!$AY$80:$BA$314,3),E162)</f>
        <v>4950.95</v>
      </c>
      <c r="F163" s="72">
        <f t="shared" si="74"/>
        <v>43175</v>
      </c>
      <c r="G163" s="9">
        <f t="shared" si="61"/>
        <v>8.9962599818038669E-4</v>
      </c>
      <c r="H163" s="72">
        <f t="shared" si="75"/>
        <v>43206</v>
      </c>
      <c r="I163" s="72">
        <f t="shared" si="62"/>
        <v>43206</v>
      </c>
      <c r="J163" s="1">
        <f t="shared" si="76"/>
        <v>21</v>
      </c>
      <c r="K163" s="1">
        <f t="shared" si="53"/>
        <v>2</v>
      </c>
      <c r="L163" s="5">
        <f t="shared" si="63"/>
        <v>1.00008564</v>
      </c>
      <c r="M163" s="12">
        <f t="shared" si="54"/>
        <v>1.00320034</v>
      </c>
      <c r="N163" s="12">
        <f t="shared" si="79"/>
        <v>1.0164064171582676</v>
      </c>
      <c r="O163" s="5">
        <f t="shared" si="52"/>
        <v>1.01649346</v>
      </c>
      <c r="P163" s="5">
        <f t="shared" si="64"/>
        <v>1016.49346</v>
      </c>
      <c r="Q163" s="10">
        <f t="shared" si="65"/>
        <v>0</v>
      </c>
      <c r="R163" s="39">
        <f t="shared" si="66"/>
        <v>0</v>
      </c>
      <c r="S163" s="5">
        <f t="shared" si="67"/>
        <v>0</v>
      </c>
      <c r="T163" s="6">
        <f t="shared" si="77"/>
        <v>4.641E-2</v>
      </c>
      <c r="U163" s="10">
        <f t="shared" si="51"/>
        <v>98</v>
      </c>
      <c r="V163" s="10">
        <v>252</v>
      </c>
      <c r="W163" s="12">
        <f t="shared" si="68"/>
        <v>1.017798585</v>
      </c>
      <c r="X163" s="5">
        <f t="shared" si="69"/>
        <v>18.092145240000001</v>
      </c>
      <c r="Y163" s="11">
        <f t="shared" si="70"/>
        <v>0</v>
      </c>
      <c r="Z163" s="2" t="s">
        <v>68</v>
      </c>
      <c r="AA163" s="72">
        <f t="shared" si="78"/>
        <v>43388</v>
      </c>
      <c r="AB163" s="37"/>
      <c r="AC163" s="43"/>
      <c r="AD163" s="47">
        <f>[2]Plan1!$A239</f>
        <v>44137</v>
      </c>
      <c r="AE163" s="34" t="str">
        <f>[2]Plan1!$C239</f>
        <v>Finados</v>
      </c>
      <c r="AG163" s="13"/>
      <c r="AH163" s="17">
        <f t="shared" si="59"/>
        <v>44392</v>
      </c>
      <c r="AI163" s="17">
        <f t="shared" si="55"/>
        <v>44391</v>
      </c>
      <c r="AJ163" s="17">
        <f t="shared" si="56"/>
        <v>44392</v>
      </c>
      <c r="AK163" s="17">
        <f t="shared" si="57"/>
        <v>44424</v>
      </c>
      <c r="AL163" s="19">
        <f t="shared" si="58"/>
        <v>22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1"/>
      <c r="BG163" s="1"/>
      <c r="BH163" s="30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4"/>
      <c r="BX163" s="1"/>
      <c r="BY163" s="1"/>
      <c r="BZ163" s="1"/>
      <c r="CA163" s="1"/>
      <c r="CB163" s="1"/>
      <c r="CC163" s="1"/>
      <c r="CD163" s="1"/>
      <c r="CE163" s="1"/>
      <c r="CF163" s="1"/>
      <c r="CG163" s="37"/>
      <c r="CH163" s="19"/>
      <c r="CI163" s="19"/>
      <c r="CJ163" s="34"/>
      <c r="CK163" s="19"/>
      <c r="CL163" s="1"/>
      <c r="CM163" s="19"/>
    </row>
    <row r="164" spans="1:91" x14ac:dyDescent="0.2">
      <c r="A164" s="105">
        <f t="shared" si="71"/>
        <v>43177</v>
      </c>
      <c r="B164" s="5">
        <f t="shared" si="60"/>
        <v>1034.5856052399999</v>
      </c>
      <c r="C164" s="5">
        <f t="shared" si="72"/>
        <v>1000</v>
      </c>
      <c r="D164" s="64">
        <f t="shared" si="73"/>
        <v>4946.5</v>
      </c>
      <c r="E164" s="11">
        <f>IF(K164=1,VLOOKUP(A164,[1]Plan1!$AY$80:$BA$314,3),E163)</f>
        <v>4950.95</v>
      </c>
      <c r="F164" s="72">
        <f t="shared" si="74"/>
        <v>43175</v>
      </c>
      <c r="G164" s="9">
        <f t="shared" si="61"/>
        <v>8.9962599818038669E-4</v>
      </c>
      <c r="H164" s="72">
        <f t="shared" si="75"/>
        <v>43206</v>
      </c>
      <c r="I164" s="72">
        <f t="shared" si="62"/>
        <v>43206</v>
      </c>
      <c r="J164" s="1">
        <f t="shared" si="76"/>
        <v>21</v>
      </c>
      <c r="K164" s="1">
        <f t="shared" si="53"/>
        <v>2</v>
      </c>
      <c r="L164" s="5">
        <f t="shared" si="63"/>
        <v>1.00008564</v>
      </c>
      <c r="M164" s="12">
        <f t="shared" si="54"/>
        <v>1.00320034</v>
      </c>
      <c r="N164" s="12">
        <f t="shared" si="79"/>
        <v>1.0164064171582676</v>
      </c>
      <c r="O164" s="5">
        <f t="shared" si="52"/>
        <v>1.01649346</v>
      </c>
      <c r="P164" s="5">
        <f t="shared" si="64"/>
        <v>1016.49346</v>
      </c>
      <c r="Q164" s="10">
        <f t="shared" si="65"/>
        <v>0</v>
      </c>
      <c r="R164" s="39">
        <f t="shared" si="66"/>
        <v>0</v>
      </c>
      <c r="S164" s="5">
        <f t="shared" si="67"/>
        <v>0</v>
      </c>
      <c r="T164" s="6">
        <f t="shared" si="77"/>
        <v>4.641E-2</v>
      </c>
      <c r="U164" s="10">
        <f t="shared" si="51"/>
        <v>98</v>
      </c>
      <c r="V164" s="10">
        <v>252</v>
      </c>
      <c r="W164" s="12">
        <f t="shared" si="68"/>
        <v>1.017798585</v>
      </c>
      <c r="X164" s="5">
        <f t="shared" si="69"/>
        <v>18.092145240000001</v>
      </c>
      <c r="Y164" s="11">
        <f t="shared" si="70"/>
        <v>0</v>
      </c>
      <c r="Z164" s="2" t="s">
        <v>68</v>
      </c>
      <c r="AA164" s="72">
        <f t="shared" si="78"/>
        <v>43388</v>
      </c>
      <c r="AB164" s="2"/>
      <c r="AC164" s="43"/>
      <c r="AD164" s="47">
        <f>[2]Plan1!$A240</f>
        <v>44150</v>
      </c>
      <c r="AE164" s="34" t="str">
        <f>[2]Plan1!$C240</f>
        <v>Proclamação da República</v>
      </c>
      <c r="AG164" s="13"/>
      <c r="AH164" s="17">
        <f t="shared" si="59"/>
        <v>44423</v>
      </c>
      <c r="AI164" s="17">
        <f t="shared" si="55"/>
        <v>44421</v>
      </c>
      <c r="AJ164" s="17">
        <f t="shared" si="56"/>
        <v>44424</v>
      </c>
      <c r="AK164" s="17">
        <f t="shared" si="57"/>
        <v>44454</v>
      </c>
      <c r="AL164" s="19">
        <f t="shared" si="58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30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4"/>
      <c r="BX164" s="1"/>
      <c r="BY164" s="1"/>
      <c r="BZ164" s="1"/>
      <c r="CA164" s="1"/>
      <c r="CB164" s="1"/>
      <c r="CC164" s="1"/>
      <c r="CD164" s="1"/>
      <c r="CE164" s="1"/>
      <c r="CF164" s="1"/>
      <c r="CG164" s="2"/>
      <c r="CH164" s="19"/>
      <c r="CI164" s="49"/>
      <c r="CJ164" s="23"/>
      <c r="CK164" s="19"/>
      <c r="CL164" s="1"/>
      <c r="CM164" s="19"/>
    </row>
    <row r="165" spans="1:91" x14ac:dyDescent="0.2">
      <c r="A165" s="105">
        <f t="shared" si="71"/>
        <v>43178</v>
      </c>
      <c r="B165" s="5">
        <f t="shared" si="60"/>
        <v>1034.5856052399999</v>
      </c>
      <c r="C165" s="5">
        <f t="shared" si="72"/>
        <v>1000</v>
      </c>
      <c r="D165" s="64">
        <f t="shared" si="73"/>
        <v>4946.5</v>
      </c>
      <c r="E165" s="11">
        <f>IF(K165=1,VLOOKUP(A165,[1]Plan1!$AY$80:$BA$314,3),E164)</f>
        <v>4950.95</v>
      </c>
      <c r="F165" s="72">
        <f t="shared" si="74"/>
        <v>43175</v>
      </c>
      <c r="G165" s="9">
        <f t="shared" si="61"/>
        <v>8.9962599818038669E-4</v>
      </c>
      <c r="H165" s="72">
        <f t="shared" si="75"/>
        <v>43206</v>
      </c>
      <c r="I165" s="72">
        <f t="shared" si="62"/>
        <v>43206</v>
      </c>
      <c r="J165" s="1">
        <f t="shared" si="76"/>
        <v>21</v>
      </c>
      <c r="K165" s="1">
        <f t="shared" si="53"/>
        <v>2</v>
      </c>
      <c r="L165" s="5">
        <f t="shared" si="63"/>
        <v>1.00008564</v>
      </c>
      <c r="M165" s="12">
        <f t="shared" si="54"/>
        <v>1.00320034</v>
      </c>
      <c r="N165" s="12">
        <f t="shared" si="79"/>
        <v>1.0164064171582676</v>
      </c>
      <c r="O165" s="5">
        <f t="shared" si="52"/>
        <v>1.01649346</v>
      </c>
      <c r="P165" s="5">
        <f t="shared" si="64"/>
        <v>1016.49346</v>
      </c>
      <c r="Q165" s="10">
        <f t="shared" si="65"/>
        <v>0</v>
      </c>
      <c r="R165" s="39">
        <f t="shared" si="66"/>
        <v>0</v>
      </c>
      <c r="S165" s="5">
        <f t="shared" si="67"/>
        <v>0</v>
      </c>
      <c r="T165" s="6">
        <f t="shared" si="77"/>
        <v>4.641E-2</v>
      </c>
      <c r="U165" s="10">
        <f t="shared" ref="U165:U228" si="80">IF(Q164&gt;0,1,IF(K165=K164,U164,U164+1))</f>
        <v>98</v>
      </c>
      <c r="V165" s="10">
        <v>252</v>
      </c>
      <c r="W165" s="12">
        <f t="shared" si="68"/>
        <v>1.017798585</v>
      </c>
      <c r="X165" s="5">
        <f t="shared" si="69"/>
        <v>18.092145240000001</v>
      </c>
      <c r="Y165" s="11">
        <f t="shared" si="70"/>
        <v>0</v>
      </c>
      <c r="Z165" s="2" t="s">
        <v>68</v>
      </c>
      <c r="AA165" s="72">
        <f t="shared" si="78"/>
        <v>43388</v>
      </c>
      <c r="AB165" s="2"/>
      <c r="AC165" s="43"/>
      <c r="AD165" s="47">
        <f>[2]Plan1!$A241</f>
        <v>44190</v>
      </c>
      <c r="AE165" s="34" t="str">
        <f>[2]Plan1!$C241</f>
        <v>Natal</v>
      </c>
      <c r="AG165" s="13"/>
      <c r="AH165" s="17">
        <f t="shared" si="59"/>
        <v>44454</v>
      </c>
      <c r="AI165" s="17">
        <f t="shared" si="55"/>
        <v>44453</v>
      </c>
      <c r="AJ165" s="17">
        <f t="shared" si="56"/>
        <v>44454</v>
      </c>
      <c r="AK165" s="17">
        <f t="shared" si="57"/>
        <v>44484</v>
      </c>
      <c r="AL165" s="19">
        <f t="shared" si="58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30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4"/>
      <c r="BX165" s="1"/>
      <c r="BY165" s="1"/>
      <c r="BZ165" s="1"/>
      <c r="CA165" s="1"/>
      <c r="CB165" s="1"/>
      <c r="CC165" s="1"/>
      <c r="CD165" s="1"/>
      <c r="CE165" s="1"/>
      <c r="CF165" s="1"/>
      <c r="CG165" s="2"/>
      <c r="CH165" s="50"/>
      <c r="CI165" s="49"/>
      <c r="CJ165" s="23"/>
      <c r="CK165" s="19"/>
      <c r="CL165" s="1"/>
      <c r="CM165" s="19"/>
    </row>
    <row r="166" spans="1:91" x14ac:dyDescent="0.2">
      <c r="A166" s="105">
        <f t="shared" si="71"/>
        <v>43179</v>
      </c>
      <c r="B166" s="5">
        <f t="shared" si="60"/>
        <v>1034.8161710899999</v>
      </c>
      <c r="C166" s="5">
        <f t="shared" si="72"/>
        <v>1000</v>
      </c>
      <c r="D166" s="64">
        <f t="shared" si="73"/>
        <v>4946.5</v>
      </c>
      <c r="E166" s="11">
        <f>IF(K166=1,VLOOKUP(A166,[1]Plan1!$AY$80:$BA$314,3),E165)</f>
        <v>4950.95</v>
      </c>
      <c r="F166" s="72">
        <f t="shared" si="74"/>
        <v>43175</v>
      </c>
      <c r="G166" s="9">
        <f t="shared" si="61"/>
        <v>8.9962599818038669E-4</v>
      </c>
      <c r="H166" s="72">
        <f t="shared" si="75"/>
        <v>43206</v>
      </c>
      <c r="I166" s="72">
        <f t="shared" si="62"/>
        <v>43206</v>
      </c>
      <c r="J166" s="1">
        <f t="shared" si="76"/>
        <v>21</v>
      </c>
      <c r="K166" s="1">
        <f t="shared" si="53"/>
        <v>3</v>
      </c>
      <c r="L166" s="5">
        <f t="shared" si="63"/>
        <v>1.00012846</v>
      </c>
      <c r="M166" s="12">
        <f t="shared" si="54"/>
        <v>1.00320034</v>
      </c>
      <c r="N166" s="12">
        <f t="shared" si="79"/>
        <v>1.0164064171582676</v>
      </c>
      <c r="O166" s="5">
        <f t="shared" si="52"/>
        <v>1.0165369799999999</v>
      </c>
      <c r="P166" s="5">
        <f t="shared" si="64"/>
        <v>1016.53698</v>
      </c>
      <c r="Q166" s="10">
        <f t="shared" si="65"/>
        <v>0</v>
      </c>
      <c r="R166" s="39">
        <f t="shared" si="66"/>
        <v>0</v>
      </c>
      <c r="S166" s="5">
        <f t="shared" si="67"/>
        <v>0</v>
      </c>
      <c r="T166" s="6">
        <f t="shared" si="77"/>
        <v>4.641E-2</v>
      </c>
      <c r="U166" s="10">
        <f t="shared" si="80"/>
        <v>99</v>
      </c>
      <c r="V166" s="10">
        <v>252</v>
      </c>
      <c r="W166" s="12">
        <f t="shared" si="68"/>
        <v>1.017981826</v>
      </c>
      <c r="X166" s="5">
        <f t="shared" si="69"/>
        <v>18.279191090000001</v>
      </c>
      <c r="Y166" s="11">
        <f t="shared" si="70"/>
        <v>0</v>
      </c>
      <c r="Z166" s="2" t="s">
        <v>68</v>
      </c>
      <c r="AA166" s="72">
        <f t="shared" si="78"/>
        <v>43388</v>
      </c>
      <c r="AB166" s="2"/>
      <c r="AC166" s="43"/>
      <c r="AD166" s="47">
        <f>[2]Plan1!$A242</f>
        <v>44197</v>
      </c>
      <c r="AE166" s="34" t="str">
        <f>[2]Plan1!$C242</f>
        <v>Confraternização Universal</v>
      </c>
      <c r="AG166" s="13"/>
      <c r="AH166" s="17">
        <f t="shared" si="59"/>
        <v>44484</v>
      </c>
      <c r="AI166" s="17">
        <f t="shared" si="55"/>
        <v>44483</v>
      </c>
      <c r="AJ166" s="17">
        <f t="shared" si="56"/>
        <v>44484</v>
      </c>
      <c r="AK166" s="17">
        <f t="shared" si="57"/>
        <v>44516</v>
      </c>
      <c r="AL166" s="19">
        <f t="shared" si="58"/>
        <v>20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30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4"/>
      <c r="BX166" s="1"/>
      <c r="BY166" s="1"/>
      <c r="BZ166" s="1"/>
      <c r="CA166" s="1"/>
      <c r="CB166" s="1"/>
      <c r="CC166" s="1"/>
      <c r="CD166" s="1"/>
      <c r="CE166" s="1"/>
      <c r="CF166" s="1"/>
      <c r="CG166" s="2"/>
      <c r="CH166" s="50"/>
      <c r="CI166" s="49"/>
      <c r="CJ166" s="23"/>
      <c r="CK166" s="19"/>
      <c r="CL166" s="1"/>
      <c r="CM166" s="19"/>
    </row>
    <row r="167" spans="1:91" x14ac:dyDescent="0.2">
      <c r="A167" s="105">
        <f t="shared" si="71"/>
        <v>43180</v>
      </c>
      <c r="B167" s="5">
        <f t="shared" si="60"/>
        <v>1035.0467976299999</v>
      </c>
      <c r="C167" s="5">
        <f t="shared" si="72"/>
        <v>1000</v>
      </c>
      <c r="D167" s="64">
        <f t="shared" si="73"/>
        <v>4946.5</v>
      </c>
      <c r="E167" s="11">
        <f>IF(K167=1,VLOOKUP(A167,[1]Plan1!$AY$80:$BA$314,3),E166)</f>
        <v>4950.95</v>
      </c>
      <c r="F167" s="72">
        <f t="shared" si="74"/>
        <v>43175</v>
      </c>
      <c r="G167" s="9">
        <f t="shared" si="61"/>
        <v>8.9962599818038669E-4</v>
      </c>
      <c r="H167" s="72">
        <f t="shared" si="75"/>
        <v>43206</v>
      </c>
      <c r="I167" s="72">
        <f t="shared" si="62"/>
        <v>43206</v>
      </c>
      <c r="J167" s="1">
        <f t="shared" si="76"/>
        <v>21</v>
      </c>
      <c r="K167" s="1">
        <f t="shared" si="53"/>
        <v>4</v>
      </c>
      <c r="L167" s="5">
        <f t="shared" si="63"/>
        <v>1.0001712899999999</v>
      </c>
      <c r="M167" s="12">
        <f t="shared" si="54"/>
        <v>1.00320034</v>
      </c>
      <c r="N167" s="12">
        <f t="shared" si="79"/>
        <v>1.0164064171582676</v>
      </c>
      <c r="O167" s="5">
        <f t="shared" si="52"/>
        <v>1.01658051</v>
      </c>
      <c r="P167" s="5">
        <f t="shared" si="64"/>
        <v>1016.58051</v>
      </c>
      <c r="Q167" s="10">
        <f t="shared" si="65"/>
        <v>0</v>
      </c>
      <c r="R167" s="39">
        <f t="shared" si="66"/>
        <v>0</v>
      </c>
      <c r="S167" s="5">
        <f t="shared" si="67"/>
        <v>0</v>
      </c>
      <c r="T167" s="6">
        <f t="shared" si="77"/>
        <v>4.641E-2</v>
      </c>
      <c r="U167" s="10">
        <f t="shared" si="80"/>
        <v>100</v>
      </c>
      <c r="V167" s="10">
        <v>252</v>
      </c>
      <c r="W167" s="12">
        <f t="shared" si="68"/>
        <v>1.0181651009999999</v>
      </c>
      <c r="X167" s="5">
        <f t="shared" si="69"/>
        <v>18.46628763</v>
      </c>
      <c r="Y167" s="11">
        <f t="shared" si="70"/>
        <v>0</v>
      </c>
      <c r="Z167" s="2" t="s">
        <v>68</v>
      </c>
      <c r="AA167" s="72">
        <f t="shared" si="78"/>
        <v>43388</v>
      </c>
      <c r="AB167" s="2"/>
      <c r="AC167" s="43"/>
      <c r="AD167" s="47">
        <f>[2]Plan1!$A243</f>
        <v>44242</v>
      </c>
      <c r="AE167" s="34" t="str">
        <f>[2]Plan1!$C243</f>
        <v>Carnaval</v>
      </c>
      <c r="AG167" s="13"/>
      <c r="AH167" s="17">
        <f t="shared" si="59"/>
        <v>44515</v>
      </c>
      <c r="AI167" s="17">
        <f t="shared" si="55"/>
        <v>44512</v>
      </c>
      <c r="AJ167" s="17">
        <f t="shared" si="56"/>
        <v>44516</v>
      </c>
      <c r="AK167" s="17">
        <f t="shared" si="57"/>
        <v>44545</v>
      </c>
      <c r="AL167" s="19">
        <f t="shared" si="58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30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4"/>
      <c r="BX167" s="1"/>
      <c r="BY167" s="1"/>
      <c r="BZ167" s="1"/>
      <c r="CA167" s="1"/>
      <c r="CB167" s="1"/>
      <c r="CC167" s="1"/>
      <c r="CD167" s="1"/>
      <c r="CE167" s="1"/>
      <c r="CF167" s="1"/>
      <c r="CG167" s="2"/>
      <c r="CH167" s="50"/>
      <c r="CI167" s="49"/>
      <c r="CJ167" s="23"/>
      <c r="CK167" s="19"/>
      <c r="CL167" s="1"/>
      <c r="CM167" s="19"/>
    </row>
    <row r="168" spans="1:91" x14ac:dyDescent="0.2">
      <c r="A168" s="105">
        <f t="shared" si="71"/>
        <v>43181</v>
      </c>
      <c r="B168" s="5">
        <f t="shared" si="60"/>
        <v>1035.2774828500001</v>
      </c>
      <c r="C168" s="5">
        <f t="shared" si="72"/>
        <v>1000</v>
      </c>
      <c r="D168" s="64">
        <f t="shared" si="73"/>
        <v>4946.5</v>
      </c>
      <c r="E168" s="11">
        <f>IF(K168=1,VLOOKUP(A168,[1]Plan1!$AY$80:$BA$314,3),E167)</f>
        <v>4950.95</v>
      </c>
      <c r="F168" s="72">
        <f t="shared" si="74"/>
        <v>43175</v>
      </c>
      <c r="G168" s="9">
        <f t="shared" si="61"/>
        <v>8.9962599818038669E-4</v>
      </c>
      <c r="H168" s="72">
        <f t="shared" si="75"/>
        <v>43206</v>
      </c>
      <c r="I168" s="72">
        <f t="shared" si="62"/>
        <v>43206</v>
      </c>
      <c r="J168" s="1">
        <f t="shared" si="76"/>
        <v>21</v>
      </c>
      <c r="K168" s="1">
        <f t="shared" si="53"/>
        <v>5</v>
      </c>
      <c r="L168" s="5">
        <f t="shared" si="63"/>
        <v>1.0002141200000001</v>
      </c>
      <c r="M168" s="12">
        <f t="shared" si="54"/>
        <v>1.00320034</v>
      </c>
      <c r="N168" s="12">
        <f t="shared" si="79"/>
        <v>1.0164064171582676</v>
      </c>
      <c r="O168" s="5">
        <f t="shared" si="52"/>
        <v>1.0166240499999999</v>
      </c>
      <c r="P168" s="5">
        <f t="shared" si="64"/>
        <v>1016.62405</v>
      </c>
      <c r="Q168" s="10">
        <f t="shared" si="65"/>
        <v>0</v>
      </c>
      <c r="R168" s="39">
        <f t="shared" si="66"/>
        <v>0</v>
      </c>
      <c r="S168" s="5">
        <f t="shared" si="67"/>
        <v>0</v>
      </c>
      <c r="T168" s="6">
        <f t="shared" si="77"/>
        <v>4.641E-2</v>
      </c>
      <c r="U168" s="10">
        <f t="shared" si="80"/>
        <v>101</v>
      </c>
      <c r="V168" s="10">
        <v>252</v>
      </c>
      <c r="W168" s="12">
        <f t="shared" si="68"/>
        <v>1.018348408</v>
      </c>
      <c r="X168" s="5">
        <f t="shared" si="69"/>
        <v>18.653432850000002</v>
      </c>
      <c r="Y168" s="11">
        <f t="shared" si="70"/>
        <v>0</v>
      </c>
      <c r="Z168" s="2" t="s">
        <v>68</v>
      </c>
      <c r="AA168" s="72">
        <f t="shared" si="78"/>
        <v>43388</v>
      </c>
      <c r="AB168" s="2"/>
      <c r="AC168" s="43"/>
      <c r="AD168" s="47">
        <f>[2]Plan1!$A244</f>
        <v>44243</v>
      </c>
      <c r="AE168" s="34" t="str">
        <f>[2]Plan1!$C244</f>
        <v>Carnaval</v>
      </c>
      <c r="AG168" s="13"/>
      <c r="AH168" s="17">
        <f t="shared" si="59"/>
        <v>44545</v>
      </c>
      <c r="AI168" s="17">
        <f t="shared" si="55"/>
        <v>44544</v>
      </c>
      <c r="AJ168" s="17">
        <f t="shared" si="56"/>
        <v>44545</v>
      </c>
      <c r="AK168" s="17">
        <f t="shared" si="57"/>
        <v>44578</v>
      </c>
      <c r="AL168" s="19">
        <f t="shared" si="58"/>
        <v>23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30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4"/>
      <c r="BX168" s="1"/>
      <c r="BY168" s="1"/>
      <c r="BZ168" s="1"/>
      <c r="CA168" s="1"/>
      <c r="CB168" s="1"/>
      <c r="CC168" s="1"/>
      <c r="CD168" s="1"/>
      <c r="CE168" s="1"/>
      <c r="CF168" s="1"/>
      <c r="CG168" s="2"/>
      <c r="CH168" s="50"/>
      <c r="CI168" s="49"/>
      <c r="CJ168" s="23"/>
      <c r="CK168" s="19"/>
      <c r="CL168" s="1"/>
      <c r="CM168" s="19"/>
    </row>
    <row r="169" spans="1:91" x14ac:dyDescent="0.2">
      <c r="A169" s="105">
        <f t="shared" si="71"/>
        <v>43182</v>
      </c>
      <c r="B169" s="5">
        <f t="shared" si="60"/>
        <v>1035.5082084000001</v>
      </c>
      <c r="C169" s="5">
        <f t="shared" si="72"/>
        <v>1000</v>
      </c>
      <c r="D169" s="64">
        <f t="shared" si="73"/>
        <v>4946.5</v>
      </c>
      <c r="E169" s="11">
        <f>IF(K169=1,VLOOKUP(A169,[1]Plan1!$AY$80:$BA$314,3),E168)</f>
        <v>4950.95</v>
      </c>
      <c r="F169" s="72">
        <f t="shared" si="74"/>
        <v>43175</v>
      </c>
      <c r="G169" s="9">
        <f t="shared" si="61"/>
        <v>8.9962599818038669E-4</v>
      </c>
      <c r="H169" s="72">
        <f t="shared" si="75"/>
        <v>43206</v>
      </c>
      <c r="I169" s="72">
        <f t="shared" si="62"/>
        <v>43206</v>
      </c>
      <c r="J169" s="1">
        <f t="shared" si="76"/>
        <v>21</v>
      </c>
      <c r="K169" s="1">
        <f t="shared" si="53"/>
        <v>6</v>
      </c>
      <c r="L169" s="5">
        <f t="shared" si="63"/>
        <v>1.00025695</v>
      </c>
      <c r="M169" s="12">
        <f t="shared" si="54"/>
        <v>1.00320034</v>
      </c>
      <c r="N169" s="12">
        <f t="shared" si="79"/>
        <v>1.0164064171582676</v>
      </c>
      <c r="O169" s="5">
        <f t="shared" ref="O169:O232" si="81">TRUNC(TRUNC((L169*N169),15),8)</f>
        <v>1.01666758</v>
      </c>
      <c r="P169" s="5">
        <f t="shared" si="64"/>
        <v>1016.66758</v>
      </c>
      <c r="Q169" s="10">
        <f t="shared" si="65"/>
        <v>0</v>
      </c>
      <c r="R169" s="39">
        <f t="shared" si="66"/>
        <v>0</v>
      </c>
      <c r="S169" s="5">
        <f t="shared" si="67"/>
        <v>0</v>
      </c>
      <c r="T169" s="6">
        <f t="shared" si="77"/>
        <v>4.641E-2</v>
      </c>
      <c r="U169" s="10">
        <f t="shared" si="80"/>
        <v>102</v>
      </c>
      <c r="V169" s="10">
        <v>252</v>
      </c>
      <c r="W169" s="12">
        <f t="shared" si="68"/>
        <v>1.0185317490000001</v>
      </c>
      <c r="X169" s="5">
        <f t="shared" si="69"/>
        <v>18.8406284</v>
      </c>
      <c r="Y169" s="11">
        <f t="shared" si="70"/>
        <v>0</v>
      </c>
      <c r="Z169" s="2" t="s">
        <v>68</v>
      </c>
      <c r="AA169" s="72">
        <f t="shared" si="78"/>
        <v>43388</v>
      </c>
      <c r="AB169" s="2"/>
      <c r="AC169" s="43"/>
      <c r="AD169" s="47">
        <f>[2]Plan1!$A245</f>
        <v>44288</v>
      </c>
      <c r="AE169" s="34" t="str">
        <f>[2]Plan1!$C245</f>
        <v>Paixão de Cristo</v>
      </c>
      <c r="AG169" s="13"/>
      <c r="AH169" s="17">
        <f t="shared" si="59"/>
        <v>44576</v>
      </c>
      <c r="AI169" s="17">
        <f t="shared" si="55"/>
        <v>44575</v>
      </c>
      <c r="AJ169" s="17">
        <f t="shared" si="56"/>
        <v>44578</v>
      </c>
      <c r="AK169" s="17">
        <f t="shared" si="57"/>
        <v>44607</v>
      </c>
      <c r="AL169" s="19">
        <f t="shared" si="58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30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4"/>
      <c r="BX169" s="1"/>
      <c r="BY169" s="1"/>
      <c r="BZ169" s="1"/>
      <c r="CA169" s="1"/>
      <c r="CB169" s="1"/>
      <c r="CC169" s="1"/>
      <c r="CD169" s="1"/>
      <c r="CE169" s="1"/>
      <c r="CF169" s="1"/>
      <c r="CG169" s="2"/>
      <c r="CH169" s="50"/>
      <c r="CI169" s="49"/>
      <c r="CJ169" s="23"/>
      <c r="CK169" s="19"/>
      <c r="CL169" s="1"/>
      <c r="CM169" s="19"/>
    </row>
    <row r="170" spans="1:91" x14ac:dyDescent="0.2">
      <c r="A170" s="105">
        <f t="shared" si="71"/>
        <v>43183</v>
      </c>
      <c r="B170" s="5">
        <f t="shared" si="60"/>
        <v>1035.73898246</v>
      </c>
      <c r="C170" s="5">
        <f t="shared" si="72"/>
        <v>1000</v>
      </c>
      <c r="D170" s="64">
        <f t="shared" si="73"/>
        <v>4946.5</v>
      </c>
      <c r="E170" s="11">
        <f>IF(K170=1,VLOOKUP(A170,[1]Plan1!$AY$80:$BA$314,3),E169)</f>
        <v>4950.95</v>
      </c>
      <c r="F170" s="72">
        <f t="shared" si="74"/>
        <v>43175</v>
      </c>
      <c r="G170" s="9">
        <f t="shared" si="61"/>
        <v>8.9962599818038669E-4</v>
      </c>
      <c r="H170" s="72">
        <f t="shared" si="75"/>
        <v>43206</v>
      </c>
      <c r="I170" s="72">
        <f t="shared" si="62"/>
        <v>43206</v>
      </c>
      <c r="J170" s="1">
        <f t="shared" si="76"/>
        <v>21</v>
      </c>
      <c r="K170" s="1">
        <f t="shared" ref="K170:K233" si="82">(J170-(NETWORKDAYS(A170,I170,AD$118:AD$502)-1))</f>
        <v>7</v>
      </c>
      <c r="L170" s="5">
        <f t="shared" si="63"/>
        <v>1.00029978</v>
      </c>
      <c r="M170" s="12">
        <f t="shared" ref="M170:M233" si="83">IF(I170&gt;I169,L169,M169)</f>
        <v>1.00320034</v>
      </c>
      <c r="N170" s="12">
        <f t="shared" si="79"/>
        <v>1.0164064171582676</v>
      </c>
      <c r="O170" s="5">
        <f t="shared" si="81"/>
        <v>1.0167111099999999</v>
      </c>
      <c r="P170" s="5">
        <f t="shared" si="64"/>
        <v>1016.71111</v>
      </c>
      <c r="Q170" s="10">
        <f t="shared" si="65"/>
        <v>0</v>
      </c>
      <c r="R170" s="39">
        <f t="shared" si="66"/>
        <v>0</v>
      </c>
      <c r="S170" s="5">
        <f t="shared" si="67"/>
        <v>0</v>
      </c>
      <c r="T170" s="6">
        <f t="shared" si="77"/>
        <v>4.641E-2</v>
      </c>
      <c r="U170" s="10">
        <f t="shared" si="80"/>
        <v>103</v>
      </c>
      <c r="V170" s="10">
        <v>252</v>
      </c>
      <c r="W170" s="12">
        <f t="shared" si="68"/>
        <v>1.0187151219999999</v>
      </c>
      <c r="X170" s="5">
        <f t="shared" si="69"/>
        <v>19.027872460000001</v>
      </c>
      <c r="Y170" s="11">
        <f t="shared" si="70"/>
        <v>0</v>
      </c>
      <c r="Z170" s="2" t="s">
        <v>68</v>
      </c>
      <c r="AA170" s="72">
        <f t="shared" si="78"/>
        <v>43388</v>
      </c>
      <c r="AB170" s="2"/>
      <c r="AC170" s="43"/>
      <c r="AD170" s="47">
        <f>[2]Plan1!$A246</f>
        <v>44307</v>
      </c>
      <c r="AE170" s="34" t="str">
        <f>[2]Plan1!$C246</f>
        <v>Tiradentes</v>
      </c>
      <c r="AG170" s="4"/>
      <c r="AH170" s="17">
        <f t="shared" si="59"/>
        <v>44607</v>
      </c>
      <c r="AI170" s="17">
        <f t="shared" si="55"/>
        <v>44606</v>
      </c>
      <c r="AJ170" s="17">
        <f t="shared" si="56"/>
        <v>44607</v>
      </c>
      <c r="AK170" s="17">
        <f t="shared" si="57"/>
        <v>44635</v>
      </c>
      <c r="AL170" s="19">
        <f t="shared" si="58"/>
        <v>18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30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4"/>
      <c r="BX170" s="1"/>
      <c r="BY170" s="1"/>
      <c r="BZ170" s="1"/>
      <c r="CA170" s="1"/>
      <c r="CB170" s="1"/>
      <c r="CC170" s="1"/>
      <c r="CD170" s="1"/>
      <c r="CE170" s="1"/>
      <c r="CF170" s="1"/>
      <c r="CG170" s="2"/>
      <c r="CI170" s="49"/>
      <c r="CJ170" s="23"/>
      <c r="CM170" s="19"/>
    </row>
    <row r="171" spans="1:91" x14ac:dyDescent="0.2">
      <c r="A171" s="105">
        <f t="shared" si="71"/>
        <v>43184</v>
      </c>
      <c r="B171" s="5">
        <f t="shared" si="60"/>
        <v>1035.73898246</v>
      </c>
      <c r="C171" s="5">
        <f t="shared" si="72"/>
        <v>1000</v>
      </c>
      <c r="D171" s="64">
        <f t="shared" si="73"/>
        <v>4946.5</v>
      </c>
      <c r="E171" s="11">
        <f>IF(K171=1,VLOOKUP(A171,[1]Plan1!$AY$80:$BA$314,3),E170)</f>
        <v>4950.95</v>
      </c>
      <c r="F171" s="72">
        <f t="shared" si="74"/>
        <v>43175</v>
      </c>
      <c r="G171" s="9">
        <f t="shared" si="61"/>
        <v>8.9962599818038669E-4</v>
      </c>
      <c r="H171" s="72">
        <f t="shared" si="75"/>
        <v>43206</v>
      </c>
      <c r="I171" s="72">
        <f t="shared" si="62"/>
        <v>43206</v>
      </c>
      <c r="J171" s="1">
        <f t="shared" si="76"/>
        <v>21</v>
      </c>
      <c r="K171" s="1">
        <f t="shared" si="82"/>
        <v>7</v>
      </c>
      <c r="L171" s="5">
        <f t="shared" si="63"/>
        <v>1.00029978</v>
      </c>
      <c r="M171" s="12">
        <f t="shared" si="83"/>
        <v>1.00320034</v>
      </c>
      <c r="N171" s="12">
        <f t="shared" si="79"/>
        <v>1.0164064171582676</v>
      </c>
      <c r="O171" s="5">
        <f t="shared" si="81"/>
        <v>1.0167111099999999</v>
      </c>
      <c r="P171" s="5">
        <f t="shared" si="64"/>
        <v>1016.71111</v>
      </c>
      <c r="Q171" s="10">
        <f t="shared" si="65"/>
        <v>0</v>
      </c>
      <c r="R171" s="39">
        <f t="shared" si="66"/>
        <v>0</v>
      </c>
      <c r="S171" s="5">
        <f t="shared" si="67"/>
        <v>0</v>
      </c>
      <c r="T171" s="6">
        <f t="shared" si="77"/>
        <v>4.641E-2</v>
      </c>
      <c r="U171" s="10">
        <f t="shared" si="80"/>
        <v>103</v>
      </c>
      <c r="V171" s="10">
        <v>252</v>
      </c>
      <c r="W171" s="12">
        <f t="shared" si="68"/>
        <v>1.0187151219999999</v>
      </c>
      <c r="X171" s="5">
        <f t="shared" si="69"/>
        <v>19.027872460000001</v>
      </c>
      <c r="Y171" s="11">
        <f t="shared" si="70"/>
        <v>0</v>
      </c>
      <c r="Z171" s="2" t="s">
        <v>68</v>
      </c>
      <c r="AA171" s="72">
        <f t="shared" si="78"/>
        <v>43388</v>
      </c>
      <c r="AB171" s="2"/>
      <c r="AC171" s="43"/>
      <c r="AD171" s="47">
        <f>[2]Plan1!$A247</f>
        <v>44317</v>
      </c>
      <c r="AE171" s="34" t="str">
        <f>[2]Plan1!$C247</f>
        <v>Dia do Trabalho</v>
      </c>
      <c r="AG171" s="1"/>
      <c r="AH171" s="17">
        <f t="shared" si="59"/>
        <v>44635</v>
      </c>
      <c r="AI171" s="17">
        <f t="shared" si="55"/>
        <v>44634</v>
      </c>
      <c r="AJ171" s="17">
        <f t="shared" si="56"/>
        <v>44635</v>
      </c>
      <c r="AK171" s="17">
        <f t="shared" si="57"/>
        <v>44669</v>
      </c>
      <c r="AL171" s="19">
        <f t="shared" si="58"/>
        <v>23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30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4"/>
      <c r="BX171" s="1"/>
      <c r="BY171" s="1"/>
      <c r="BZ171" s="1"/>
      <c r="CA171" s="1"/>
      <c r="CB171" s="1"/>
      <c r="CC171" s="1"/>
      <c r="CD171" s="1"/>
      <c r="CE171" s="1"/>
      <c r="CF171" s="1"/>
      <c r="CG171" s="2"/>
      <c r="CI171" s="49"/>
      <c r="CJ171" s="23"/>
      <c r="CM171" s="19"/>
    </row>
    <row r="172" spans="1:91" x14ac:dyDescent="0.2">
      <c r="A172" s="105">
        <f t="shared" si="71"/>
        <v>43185</v>
      </c>
      <c r="B172" s="5">
        <f t="shared" si="60"/>
        <v>1035.73898246</v>
      </c>
      <c r="C172" s="5">
        <f t="shared" si="72"/>
        <v>1000</v>
      </c>
      <c r="D172" s="64">
        <f t="shared" si="73"/>
        <v>4946.5</v>
      </c>
      <c r="E172" s="11">
        <f>IF(K172=1,VLOOKUP(A172,[1]Plan1!$AY$80:$BA$314,3),E171)</f>
        <v>4950.95</v>
      </c>
      <c r="F172" s="72">
        <f t="shared" si="74"/>
        <v>43175</v>
      </c>
      <c r="G172" s="9">
        <f t="shared" si="61"/>
        <v>8.9962599818038669E-4</v>
      </c>
      <c r="H172" s="72">
        <f t="shared" si="75"/>
        <v>43206</v>
      </c>
      <c r="I172" s="72">
        <f t="shared" si="62"/>
        <v>43206</v>
      </c>
      <c r="J172" s="1">
        <f t="shared" si="76"/>
        <v>21</v>
      </c>
      <c r="K172" s="1">
        <f t="shared" si="82"/>
        <v>7</v>
      </c>
      <c r="L172" s="5">
        <f t="shared" si="63"/>
        <v>1.00029978</v>
      </c>
      <c r="M172" s="12">
        <f t="shared" si="83"/>
        <v>1.00320034</v>
      </c>
      <c r="N172" s="12">
        <f t="shared" si="79"/>
        <v>1.0164064171582676</v>
      </c>
      <c r="O172" s="5">
        <f t="shared" si="81"/>
        <v>1.0167111099999999</v>
      </c>
      <c r="P172" s="5">
        <f t="shared" si="64"/>
        <v>1016.71111</v>
      </c>
      <c r="Q172" s="10">
        <f t="shared" si="65"/>
        <v>0</v>
      </c>
      <c r="R172" s="39">
        <f t="shared" si="66"/>
        <v>0</v>
      </c>
      <c r="S172" s="5">
        <f t="shared" si="67"/>
        <v>0</v>
      </c>
      <c r="T172" s="6">
        <f t="shared" si="77"/>
        <v>4.641E-2</v>
      </c>
      <c r="U172" s="10">
        <f t="shared" si="80"/>
        <v>103</v>
      </c>
      <c r="V172" s="10">
        <v>252</v>
      </c>
      <c r="W172" s="12">
        <f t="shared" si="68"/>
        <v>1.0187151219999999</v>
      </c>
      <c r="X172" s="5">
        <f t="shared" si="69"/>
        <v>19.027872460000001</v>
      </c>
      <c r="Y172" s="11">
        <f t="shared" si="70"/>
        <v>0</v>
      </c>
      <c r="Z172" s="2" t="s">
        <v>68</v>
      </c>
      <c r="AA172" s="72">
        <f t="shared" si="78"/>
        <v>43388</v>
      </c>
      <c r="AB172" s="2"/>
      <c r="AC172" s="43"/>
      <c r="AD172" s="47">
        <f>[2]Plan1!$A248</f>
        <v>44350</v>
      </c>
      <c r="AE172" s="34" t="str">
        <f>[2]Plan1!$C248</f>
        <v>Corpus Christi</v>
      </c>
      <c r="AG172" s="1"/>
      <c r="AH172" s="17">
        <f t="shared" si="59"/>
        <v>44666</v>
      </c>
      <c r="AI172" s="17">
        <f t="shared" si="55"/>
        <v>44665</v>
      </c>
      <c r="AJ172" s="17">
        <f t="shared" si="56"/>
        <v>44669</v>
      </c>
      <c r="AK172" s="17">
        <f t="shared" si="57"/>
        <v>44697</v>
      </c>
      <c r="AL172" s="19">
        <f t="shared" si="58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30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4"/>
      <c r="BX172" s="1"/>
      <c r="BY172" s="1"/>
      <c r="BZ172" s="1"/>
      <c r="CA172" s="1"/>
      <c r="CB172" s="1"/>
      <c r="CC172" s="1"/>
      <c r="CD172" s="1"/>
      <c r="CE172" s="1"/>
      <c r="CF172" s="1"/>
      <c r="CG172" s="2"/>
      <c r="CI172" s="49"/>
      <c r="CJ172" s="23"/>
      <c r="CM172" s="19"/>
    </row>
    <row r="173" spans="1:91" x14ac:dyDescent="0.2">
      <c r="A173" s="105">
        <f t="shared" si="71"/>
        <v>43186</v>
      </c>
      <c r="B173" s="5">
        <f t="shared" si="60"/>
        <v>1035.96980704</v>
      </c>
      <c r="C173" s="5">
        <f t="shared" si="72"/>
        <v>1000</v>
      </c>
      <c r="D173" s="64">
        <f t="shared" si="73"/>
        <v>4946.5</v>
      </c>
      <c r="E173" s="11">
        <f>IF(K173=1,VLOOKUP(A173,[1]Plan1!$AY$80:$BA$314,3),E172)</f>
        <v>4950.95</v>
      </c>
      <c r="F173" s="72">
        <f t="shared" si="74"/>
        <v>43175</v>
      </c>
      <c r="G173" s="9">
        <f t="shared" si="61"/>
        <v>8.9962599818038669E-4</v>
      </c>
      <c r="H173" s="72">
        <f t="shared" si="75"/>
        <v>43206</v>
      </c>
      <c r="I173" s="72">
        <f t="shared" si="62"/>
        <v>43206</v>
      </c>
      <c r="J173" s="1">
        <f t="shared" si="76"/>
        <v>21</v>
      </c>
      <c r="K173" s="1">
        <f t="shared" si="82"/>
        <v>8</v>
      </c>
      <c r="L173" s="5">
        <f t="shared" si="63"/>
        <v>1.0003426099999999</v>
      </c>
      <c r="M173" s="12">
        <f t="shared" si="83"/>
        <v>1.00320034</v>
      </c>
      <c r="N173" s="12">
        <f t="shared" si="79"/>
        <v>1.0164064171582676</v>
      </c>
      <c r="O173" s="5">
        <f t="shared" si="81"/>
        <v>1.01675464</v>
      </c>
      <c r="P173" s="5">
        <f t="shared" si="64"/>
        <v>1016.75464</v>
      </c>
      <c r="Q173" s="10">
        <f t="shared" si="65"/>
        <v>0</v>
      </c>
      <c r="R173" s="39">
        <f t="shared" si="66"/>
        <v>0</v>
      </c>
      <c r="S173" s="5">
        <f t="shared" si="67"/>
        <v>0</v>
      </c>
      <c r="T173" s="6">
        <f t="shared" si="77"/>
        <v>4.641E-2</v>
      </c>
      <c r="U173" s="10">
        <f t="shared" si="80"/>
        <v>104</v>
      </c>
      <c r="V173" s="10">
        <v>252</v>
      </c>
      <c r="W173" s="12">
        <f t="shared" si="68"/>
        <v>1.0188985290000001</v>
      </c>
      <c r="X173" s="5">
        <f t="shared" si="69"/>
        <v>19.215167040000001</v>
      </c>
      <c r="Y173" s="11">
        <f t="shared" si="70"/>
        <v>0</v>
      </c>
      <c r="Z173" s="2" t="s">
        <v>68</v>
      </c>
      <c r="AA173" s="72">
        <f t="shared" si="78"/>
        <v>43388</v>
      </c>
      <c r="AB173" s="2"/>
      <c r="AC173" s="43"/>
      <c r="AD173" s="47">
        <f>[2]Plan1!$A249</f>
        <v>44446</v>
      </c>
      <c r="AE173" s="34" t="str">
        <f>[2]Plan1!$C249</f>
        <v>Independência do Brasil</v>
      </c>
      <c r="AG173" s="1"/>
      <c r="AH173" s="17">
        <f t="shared" si="59"/>
        <v>44696</v>
      </c>
      <c r="AI173" s="17">
        <f t="shared" si="55"/>
        <v>44694</v>
      </c>
      <c r="AJ173" s="17">
        <f t="shared" si="56"/>
        <v>44697</v>
      </c>
      <c r="AK173" s="17">
        <f t="shared" si="57"/>
        <v>44727</v>
      </c>
      <c r="AL173" s="19">
        <f t="shared" si="58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30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4"/>
      <c r="BX173" s="1"/>
      <c r="BY173" s="1"/>
      <c r="BZ173" s="1"/>
      <c r="CA173" s="1"/>
      <c r="CB173" s="1"/>
      <c r="CC173" s="1"/>
      <c r="CD173" s="1"/>
      <c r="CE173" s="1"/>
      <c r="CF173" s="1"/>
      <c r="CG173" s="2"/>
      <c r="CI173" s="49"/>
      <c r="CJ173" s="23"/>
      <c r="CM173" s="19"/>
    </row>
    <row r="174" spans="1:91" x14ac:dyDescent="0.2">
      <c r="A174" s="105">
        <f t="shared" si="71"/>
        <v>43187</v>
      </c>
      <c r="B174" s="5">
        <f t="shared" si="60"/>
        <v>1036.2007005200001</v>
      </c>
      <c r="C174" s="5">
        <f t="shared" si="72"/>
        <v>1000</v>
      </c>
      <c r="D174" s="64">
        <f t="shared" si="73"/>
        <v>4946.5</v>
      </c>
      <c r="E174" s="11">
        <f>IF(K174=1,VLOOKUP(A174,[1]Plan1!$AY$80:$BA$314,3),E173)</f>
        <v>4950.95</v>
      </c>
      <c r="F174" s="72">
        <f t="shared" si="74"/>
        <v>43175</v>
      </c>
      <c r="G174" s="9">
        <f t="shared" si="61"/>
        <v>8.9962599818038669E-4</v>
      </c>
      <c r="H174" s="72">
        <f t="shared" si="75"/>
        <v>43206</v>
      </c>
      <c r="I174" s="72">
        <f t="shared" si="62"/>
        <v>43206</v>
      </c>
      <c r="J174" s="1">
        <f t="shared" si="76"/>
        <v>21</v>
      </c>
      <c r="K174" s="1">
        <f t="shared" si="82"/>
        <v>9</v>
      </c>
      <c r="L174" s="5">
        <f t="shared" si="63"/>
        <v>1.00038545</v>
      </c>
      <c r="M174" s="12">
        <f t="shared" si="83"/>
        <v>1.00320034</v>
      </c>
      <c r="N174" s="12">
        <f t="shared" si="79"/>
        <v>1.0164064171582676</v>
      </c>
      <c r="O174" s="5">
        <f t="shared" si="81"/>
        <v>1.01679819</v>
      </c>
      <c r="P174" s="5">
        <f t="shared" si="64"/>
        <v>1016.79819</v>
      </c>
      <c r="Q174" s="10">
        <f t="shared" si="65"/>
        <v>0</v>
      </c>
      <c r="R174" s="39">
        <f t="shared" si="66"/>
        <v>0</v>
      </c>
      <c r="S174" s="5">
        <f t="shared" si="67"/>
        <v>0</v>
      </c>
      <c r="T174" s="6">
        <f t="shared" si="77"/>
        <v>4.641E-2</v>
      </c>
      <c r="U174" s="10">
        <f t="shared" si="80"/>
        <v>105</v>
      </c>
      <c r="V174" s="10">
        <v>252</v>
      </c>
      <c r="W174" s="12">
        <f t="shared" si="68"/>
        <v>1.0190819680000001</v>
      </c>
      <c r="X174" s="5">
        <f t="shared" si="69"/>
        <v>19.40251052</v>
      </c>
      <c r="Y174" s="11">
        <f t="shared" si="70"/>
        <v>0</v>
      </c>
      <c r="Z174" s="2" t="s">
        <v>68</v>
      </c>
      <c r="AA174" s="72">
        <f t="shared" si="78"/>
        <v>43388</v>
      </c>
      <c r="AB174" s="2"/>
      <c r="AC174" s="43"/>
      <c r="AD174" s="47">
        <f>[2]Plan1!$A250</f>
        <v>44481</v>
      </c>
      <c r="AE174" s="34" t="str">
        <f>[2]Plan1!$C250</f>
        <v>Nossa Sr.a Aparecida - Padroeira do Brasil</v>
      </c>
      <c r="AG174" s="1"/>
      <c r="AH174" s="17">
        <f t="shared" si="59"/>
        <v>44727</v>
      </c>
      <c r="AI174" s="17">
        <f t="shared" si="55"/>
        <v>44726</v>
      </c>
      <c r="AJ174" s="17">
        <f t="shared" si="56"/>
        <v>44727</v>
      </c>
      <c r="AK174" s="17">
        <f t="shared" si="57"/>
        <v>44757</v>
      </c>
      <c r="AL174" s="19">
        <f t="shared" si="58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30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4"/>
      <c r="BX174" s="1"/>
      <c r="BY174" s="1"/>
      <c r="BZ174" s="1"/>
      <c r="CA174" s="1"/>
      <c r="CB174" s="1"/>
      <c r="CC174" s="1"/>
      <c r="CD174" s="1"/>
      <c r="CE174" s="1"/>
      <c r="CF174" s="1"/>
      <c r="CG174" s="2"/>
      <c r="CI174" s="49"/>
      <c r="CJ174" s="23"/>
      <c r="CM174" s="19"/>
    </row>
    <row r="175" spans="1:91" x14ac:dyDescent="0.2">
      <c r="A175" s="105">
        <f t="shared" si="71"/>
        <v>43188</v>
      </c>
      <c r="B175" s="5">
        <f t="shared" si="60"/>
        <v>1036.43163435</v>
      </c>
      <c r="C175" s="5">
        <f t="shared" si="72"/>
        <v>1000</v>
      </c>
      <c r="D175" s="64">
        <f t="shared" si="73"/>
        <v>4946.5</v>
      </c>
      <c r="E175" s="11">
        <f>IF(K175=1,VLOOKUP(A175,[1]Plan1!$AY$80:$BA$314,3),E174)</f>
        <v>4950.95</v>
      </c>
      <c r="F175" s="72">
        <f t="shared" si="74"/>
        <v>43175</v>
      </c>
      <c r="G175" s="9">
        <f t="shared" si="61"/>
        <v>8.9962599818038669E-4</v>
      </c>
      <c r="H175" s="72">
        <f t="shared" si="75"/>
        <v>43206</v>
      </c>
      <c r="I175" s="72">
        <f t="shared" si="62"/>
        <v>43206</v>
      </c>
      <c r="J175" s="1">
        <f t="shared" si="76"/>
        <v>21</v>
      </c>
      <c r="K175" s="1">
        <f t="shared" si="82"/>
        <v>10</v>
      </c>
      <c r="L175" s="5">
        <f t="shared" si="63"/>
        <v>1.0004282900000001</v>
      </c>
      <c r="M175" s="12">
        <f t="shared" si="83"/>
        <v>1.00320034</v>
      </c>
      <c r="N175" s="12">
        <f t="shared" si="79"/>
        <v>1.0164064171582676</v>
      </c>
      <c r="O175" s="5">
        <f t="shared" si="81"/>
        <v>1.0168417300000001</v>
      </c>
      <c r="P175" s="5">
        <f t="shared" si="64"/>
        <v>1016.84173</v>
      </c>
      <c r="Q175" s="10">
        <f t="shared" si="65"/>
        <v>0</v>
      </c>
      <c r="R175" s="39">
        <f t="shared" si="66"/>
        <v>0</v>
      </c>
      <c r="S175" s="5">
        <f t="shared" si="67"/>
        <v>0</v>
      </c>
      <c r="T175" s="6">
        <f t="shared" si="77"/>
        <v>4.641E-2</v>
      </c>
      <c r="U175" s="10">
        <f t="shared" si="80"/>
        <v>106</v>
      </c>
      <c r="V175" s="10">
        <v>252</v>
      </c>
      <c r="W175" s="12">
        <f t="shared" si="68"/>
        <v>1.0192654409999999</v>
      </c>
      <c r="X175" s="5">
        <f t="shared" si="69"/>
        <v>19.589904350000001</v>
      </c>
      <c r="Y175" s="11">
        <f t="shared" si="70"/>
        <v>0</v>
      </c>
      <c r="Z175" s="2" t="s">
        <v>68</v>
      </c>
      <c r="AA175" s="72">
        <f t="shared" si="78"/>
        <v>43388</v>
      </c>
      <c r="AB175" s="2"/>
      <c r="AC175" s="43"/>
      <c r="AD175" s="47">
        <f>[2]Plan1!$A251</f>
        <v>44502</v>
      </c>
      <c r="AE175" s="34" t="str">
        <f>[2]Plan1!$C251</f>
        <v>Finados</v>
      </c>
      <c r="AG175" s="1"/>
      <c r="AH175" s="17">
        <f t="shared" si="59"/>
        <v>44757</v>
      </c>
      <c r="AI175" s="17">
        <f t="shared" si="55"/>
        <v>44756</v>
      </c>
      <c r="AJ175" s="17">
        <f t="shared" si="56"/>
        <v>44757</v>
      </c>
      <c r="AK175" s="17">
        <f t="shared" si="57"/>
        <v>44788</v>
      </c>
      <c r="AL175" s="19">
        <f t="shared" si="58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30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4"/>
      <c r="BX175" s="1"/>
      <c r="BY175" s="1"/>
      <c r="BZ175" s="1"/>
      <c r="CA175" s="1"/>
      <c r="CB175" s="1"/>
      <c r="CC175" s="1"/>
      <c r="CD175" s="1"/>
      <c r="CE175" s="1"/>
      <c r="CF175" s="1"/>
      <c r="CG175" s="2"/>
      <c r="CI175" s="49"/>
      <c r="CJ175" s="23"/>
      <c r="CM175" s="19"/>
    </row>
    <row r="176" spans="1:91" x14ac:dyDescent="0.2">
      <c r="A176" s="105">
        <f t="shared" si="71"/>
        <v>43189</v>
      </c>
      <c r="B176" s="5">
        <f t="shared" si="60"/>
        <v>1036.6626166999999</v>
      </c>
      <c r="C176" s="5">
        <f t="shared" si="72"/>
        <v>1000</v>
      </c>
      <c r="D176" s="64">
        <f t="shared" si="73"/>
        <v>4946.5</v>
      </c>
      <c r="E176" s="11">
        <f>IF(K176=1,VLOOKUP(A176,[1]Plan1!$AY$80:$BA$314,3),E175)</f>
        <v>4950.95</v>
      </c>
      <c r="F176" s="72">
        <f t="shared" si="74"/>
        <v>43175</v>
      </c>
      <c r="G176" s="9">
        <f t="shared" si="61"/>
        <v>8.9962599818038669E-4</v>
      </c>
      <c r="H176" s="72">
        <f t="shared" si="75"/>
        <v>43206</v>
      </c>
      <c r="I176" s="72">
        <f t="shared" si="62"/>
        <v>43206</v>
      </c>
      <c r="J176" s="1">
        <f t="shared" si="76"/>
        <v>21</v>
      </c>
      <c r="K176" s="1">
        <f t="shared" si="82"/>
        <v>11</v>
      </c>
      <c r="L176" s="5">
        <f t="shared" si="63"/>
        <v>1.00047113</v>
      </c>
      <c r="M176" s="12">
        <f t="shared" si="83"/>
        <v>1.00320034</v>
      </c>
      <c r="N176" s="12">
        <f t="shared" si="79"/>
        <v>1.0164064171582676</v>
      </c>
      <c r="O176" s="5">
        <f t="shared" si="81"/>
        <v>1.01688527</v>
      </c>
      <c r="P176" s="5">
        <f t="shared" si="64"/>
        <v>1016.88527</v>
      </c>
      <c r="Q176" s="10">
        <f t="shared" si="65"/>
        <v>0</v>
      </c>
      <c r="R176" s="39">
        <f t="shared" si="66"/>
        <v>0</v>
      </c>
      <c r="S176" s="5">
        <f t="shared" si="67"/>
        <v>0</v>
      </c>
      <c r="T176" s="6">
        <f t="shared" si="77"/>
        <v>4.641E-2</v>
      </c>
      <c r="U176" s="10">
        <f t="shared" si="80"/>
        <v>107</v>
      </c>
      <c r="V176" s="10">
        <v>252</v>
      </c>
      <c r="W176" s="12">
        <f t="shared" si="68"/>
        <v>1.019448946</v>
      </c>
      <c r="X176" s="5">
        <f t="shared" si="69"/>
        <v>19.777346699999999</v>
      </c>
      <c r="Y176" s="11">
        <f t="shared" si="70"/>
        <v>0</v>
      </c>
      <c r="Z176" s="2" t="s">
        <v>68</v>
      </c>
      <c r="AA176" s="72">
        <f t="shared" si="78"/>
        <v>43388</v>
      </c>
      <c r="AB176" s="2"/>
      <c r="AC176" s="43"/>
      <c r="AD176" s="47">
        <f>[2]Plan1!$A252</f>
        <v>44515</v>
      </c>
      <c r="AE176" s="34" t="str">
        <f>[2]Plan1!$C252</f>
        <v>Proclamação da República</v>
      </c>
      <c r="AG176" s="1"/>
      <c r="AH176" s="17">
        <f t="shared" si="59"/>
        <v>44788</v>
      </c>
      <c r="AI176" s="17">
        <f t="shared" si="55"/>
        <v>44785</v>
      </c>
      <c r="AJ176" s="17">
        <f t="shared" si="56"/>
        <v>44788</v>
      </c>
      <c r="AK176" s="17">
        <f t="shared" si="57"/>
        <v>44819</v>
      </c>
      <c r="AL176" s="19">
        <f t="shared" si="58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30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4"/>
      <c r="BX176" s="1"/>
      <c r="BY176" s="1"/>
      <c r="BZ176" s="1"/>
      <c r="CA176" s="1"/>
      <c r="CB176" s="1"/>
      <c r="CC176" s="1"/>
      <c r="CD176" s="1"/>
      <c r="CE176" s="1"/>
      <c r="CF176" s="1"/>
      <c r="CG176" s="2"/>
      <c r="CI176" s="49"/>
      <c r="CJ176" s="23"/>
      <c r="CM176" s="19"/>
    </row>
    <row r="177" spans="1:88" x14ac:dyDescent="0.2">
      <c r="A177" s="105">
        <f t="shared" si="71"/>
        <v>43190</v>
      </c>
      <c r="B177" s="5">
        <f t="shared" si="60"/>
        <v>1036.6626166999999</v>
      </c>
      <c r="C177" s="5">
        <f t="shared" si="72"/>
        <v>1000</v>
      </c>
      <c r="D177" s="64">
        <f t="shared" si="73"/>
        <v>4946.5</v>
      </c>
      <c r="E177" s="11">
        <f>IF(K177=1,VLOOKUP(A177,[1]Plan1!$AY$80:$BA$314,3),E176)</f>
        <v>4950.95</v>
      </c>
      <c r="F177" s="72">
        <f t="shared" si="74"/>
        <v>43175</v>
      </c>
      <c r="G177" s="9">
        <f t="shared" si="61"/>
        <v>8.9962599818038669E-4</v>
      </c>
      <c r="H177" s="72">
        <f t="shared" si="75"/>
        <v>43206</v>
      </c>
      <c r="I177" s="72">
        <f t="shared" si="62"/>
        <v>43206</v>
      </c>
      <c r="J177" s="1">
        <f t="shared" si="76"/>
        <v>21</v>
      </c>
      <c r="K177" s="1">
        <f t="shared" si="82"/>
        <v>11</v>
      </c>
      <c r="L177" s="5">
        <f t="shared" si="63"/>
        <v>1.00047113</v>
      </c>
      <c r="M177" s="12">
        <f t="shared" si="83"/>
        <v>1.00320034</v>
      </c>
      <c r="N177" s="12">
        <f t="shared" si="79"/>
        <v>1.0164064171582676</v>
      </c>
      <c r="O177" s="5">
        <f t="shared" si="81"/>
        <v>1.01688527</v>
      </c>
      <c r="P177" s="5">
        <f t="shared" si="64"/>
        <v>1016.88527</v>
      </c>
      <c r="Q177" s="10">
        <f t="shared" si="65"/>
        <v>0</v>
      </c>
      <c r="R177" s="39">
        <f t="shared" si="66"/>
        <v>0</v>
      </c>
      <c r="S177" s="5">
        <f t="shared" si="67"/>
        <v>0</v>
      </c>
      <c r="T177" s="6">
        <f t="shared" si="77"/>
        <v>4.641E-2</v>
      </c>
      <c r="U177" s="10">
        <f t="shared" si="80"/>
        <v>107</v>
      </c>
      <c r="V177" s="10">
        <v>252</v>
      </c>
      <c r="W177" s="12">
        <f t="shared" si="68"/>
        <v>1.019448946</v>
      </c>
      <c r="X177" s="5">
        <f t="shared" si="69"/>
        <v>19.777346699999999</v>
      </c>
      <c r="Y177" s="11">
        <f t="shared" si="70"/>
        <v>0</v>
      </c>
      <c r="Z177" s="2" t="s">
        <v>68</v>
      </c>
      <c r="AA177" s="72">
        <f t="shared" si="78"/>
        <v>43388</v>
      </c>
      <c r="AB177" s="2"/>
      <c r="AC177" s="43"/>
      <c r="AD177" s="47">
        <f>[2]Plan1!$A253</f>
        <v>44555</v>
      </c>
      <c r="AE177" s="34" t="str">
        <f>[2]Plan1!$C253</f>
        <v>Natal</v>
      </c>
      <c r="AG177" s="1"/>
      <c r="AH177" s="17">
        <f t="shared" si="59"/>
        <v>44819</v>
      </c>
      <c r="AI177" s="17">
        <f t="shared" si="55"/>
        <v>44818</v>
      </c>
      <c r="AJ177" s="17">
        <f t="shared" si="56"/>
        <v>44819</v>
      </c>
      <c r="AK177" s="17">
        <f t="shared" si="57"/>
        <v>44851</v>
      </c>
      <c r="AL177" s="19">
        <f t="shared" si="58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30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4"/>
      <c r="BX177" s="1"/>
      <c r="BY177" s="1"/>
      <c r="BZ177" s="1"/>
      <c r="CA177" s="1"/>
      <c r="CB177" s="1"/>
      <c r="CC177" s="1"/>
      <c r="CD177" s="1"/>
      <c r="CE177" s="1"/>
      <c r="CF177" s="1"/>
      <c r="CG177" s="2"/>
      <c r="CI177" s="49"/>
      <c r="CJ177" s="23"/>
    </row>
    <row r="178" spans="1:88" x14ac:dyDescent="0.2">
      <c r="A178" s="105">
        <f t="shared" si="71"/>
        <v>43191</v>
      </c>
      <c r="B178" s="5">
        <f t="shared" si="60"/>
        <v>1036.6626166999999</v>
      </c>
      <c r="C178" s="5">
        <f t="shared" si="72"/>
        <v>1000</v>
      </c>
      <c r="D178" s="64">
        <f t="shared" si="73"/>
        <v>4946.5</v>
      </c>
      <c r="E178" s="11">
        <f>IF(K178=1,VLOOKUP(A178,[1]Plan1!$AY$80:$BA$314,3),E177)</f>
        <v>4950.95</v>
      </c>
      <c r="F178" s="72">
        <f t="shared" si="74"/>
        <v>43175</v>
      </c>
      <c r="G178" s="9">
        <f t="shared" si="61"/>
        <v>8.9962599818038669E-4</v>
      </c>
      <c r="H178" s="72">
        <f t="shared" si="75"/>
        <v>43206</v>
      </c>
      <c r="I178" s="72">
        <f t="shared" si="62"/>
        <v>43206</v>
      </c>
      <c r="J178" s="1">
        <f t="shared" si="76"/>
        <v>21</v>
      </c>
      <c r="K178" s="1">
        <f t="shared" si="82"/>
        <v>11</v>
      </c>
      <c r="L178" s="5">
        <f t="shared" si="63"/>
        <v>1.00047113</v>
      </c>
      <c r="M178" s="12">
        <f t="shared" si="83"/>
        <v>1.00320034</v>
      </c>
      <c r="N178" s="12">
        <f t="shared" si="79"/>
        <v>1.0164064171582676</v>
      </c>
      <c r="O178" s="5">
        <f t="shared" si="81"/>
        <v>1.01688527</v>
      </c>
      <c r="P178" s="5">
        <f t="shared" si="64"/>
        <v>1016.88527</v>
      </c>
      <c r="Q178" s="10">
        <f t="shared" si="65"/>
        <v>0</v>
      </c>
      <c r="R178" s="39">
        <f t="shared" si="66"/>
        <v>0</v>
      </c>
      <c r="S178" s="5">
        <f t="shared" si="67"/>
        <v>0</v>
      </c>
      <c r="T178" s="6">
        <f t="shared" si="77"/>
        <v>4.641E-2</v>
      </c>
      <c r="U178" s="10">
        <f t="shared" si="80"/>
        <v>107</v>
      </c>
      <c r="V178" s="10">
        <v>252</v>
      </c>
      <c r="W178" s="12">
        <f t="shared" si="68"/>
        <v>1.019448946</v>
      </c>
      <c r="X178" s="5">
        <f t="shared" si="69"/>
        <v>19.777346699999999</v>
      </c>
      <c r="Y178" s="11">
        <f t="shared" si="70"/>
        <v>0</v>
      </c>
      <c r="Z178" s="2" t="s">
        <v>68</v>
      </c>
      <c r="AA178" s="72">
        <f t="shared" si="78"/>
        <v>43388</v>
      </c>
      <c r="AB178" s="2"/>
      <c r="AC178" s="43"/>
      <c r="AD178" s="47">
        <f>[2]Plan1!$A254</f>
        <v>44562</v>
      </c>
      <c r="AE178" s="34" t="str">
        <f>[2]Plan1!$C254</f>
        <v>Confraternização Universal</v>
      </c>
      <c r="AG178" s="1"/>
      <c r="AH178" s="17">
        <f t="shared" si="59"/>
        <v>44849</v>
      </c>
      <c r="AI178" s="17">
        <f t="shared" si="55"/>
        <v>44848</v>
      </c>
      <c r="AJ178" s="17">
        <f t="shared" si="56"/>
        <v>44851</v>
      </c>
      <c r="AK178" s="17">
        <f t="shared" si="57"/>
        <v>44881</v>
      </c>
      <c r="AL178" s="19">
        <f t="shared" si="58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30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4"/>
      <c r="BX178" s="1"/>
      <c r="BY178" s="1"/>
      <c r="BZ178" s="1"/>
      <c r="CA178" s="1"/>
      <c r="CB178" s="1"/>
      <c r="CC178" s="1"/>
      <c r="CD178" s="1"/>
      <c r="CE178" s="1"/>
      <c r="CF178" s="1"/>
      <c r="CG178" s="2"/>
      <c r="CI178" s="49"/>
      <c r="CJ178" s="23"/>
    </row>
    <row r="179" spans="1:88" x14ac:dyDescent="0.2">
      <c r="A179" s="105">
        <f t="shared" si="71"/>
        <v>43192</v>
      </c>
      <c r="B179" s="5">
        <f t="shared" si="60"/>
        <v>1036.6626166999999</v>
      </c>
      <c r="C179" s="5">
        <f t="shared" si="72"/>
        <v>1000</v>
      </c>
      <c r="D179" s="64">
        <f t="shared" si="73"/>
        <v>4946.5</v>
      </c>
      <c r="E179" s="11">
        <f>IF(K179=1,VLOOKUP(A179,[1]Plan1!$AY$80:$BA$314,3),E178)</f>
        <v>4950.95</v>
      </c>
      <c r="F179" s="72">
        <f t="shared" si="74"/>
        <v>43175</v>
      </c>
      <c r="G179" s="9">
        <f t="shared" si="61"/>
        <v>8.9962599818038669E-4</v>
      </c>
      <c r="H179" s="72">
        <f t="shared" si="75"/>
        <v>43206</v>
      </c>
      <c r="I179" s="72">
        <f t="shared" si="62"/>
        <v>43206</v>
      </c>
      <c r="J179" s="1">
        <f t="shared" si="76"/>
        <v>21</v>
      </c>
      <c r="K179" s="1">
        <f t="shared" si="82"/>
        <v>11</v>
      </c>
      <c r="L179" s="5">
        <f t="shared" si="63"/>
        <v>1.00047113</v>
      </c>
      <c r="M179" s="12">
        <f t="shared" si="83"/>
        <v>1.00320034</v>
      </c>
      <c r="N179" s="12">
        <f t="shared" si="79"/>
        <v>1.0164064171582676</v>
      </c>
      <c r="O179" s="5">
        <f t="shared" si="81"/>
        <v>1.01688527</v>
      </c>
      <c r="P179" s="5">
        <f t="shared" si="64"/>
        <v>1016.88527</v>
      </c>
      <c r="Q179" s="10">
        <f t="shared" si="65"/>
        <v>0</v>
      </c>
      <c r="R179" s="39">
        <f t="shared" si="66"/>
        <v>0</v>
      </c>
      <c r="S179" s="5">
        <f t="shared" si="67"/>
        <v>0</v>
      </c>
      <c r="T179" s="6">
        <f t="shared" si="77"/>
        <v>4.641E-2</v>
      </c>
      <c r="U179" s="10">
        <f t="shared" si="80"/>
        <v>107</v>
      </c>
      <c r="V179" s="10">
        <v>252</v>
      </c>
      <c r="W179" s="12">
        <f t="shared" si="68"/>
        <v>1.019448946</v>
      </c>
      <c r="X179" s="5">
        <f t="shared" si="69"/>
        <v>19.777346699999999</v>
      </c>
      <c r="Y179" s="11">
        <f t="shared" si="70"/>
        <v>0</v>
      </c>
      <c r="Z179" s="2" t="s">
        <v>68</v>
      </c>
      <c r="AA179" s="72">
        <f t="shared" si="78"/>
        <v>43388</v>
      </c>
      <c r="AB179" s="2"/>
      <c r="AC179" s="43"/>
      <c r="AD179" s="47">
        <f>[2]Plan1!$A255</f>
        <v>44620</v>
      </c>
      <c r="AE179" s="34" t="str">
        <f>[2]Plan1!$C255</f>
        <v>Carnaval</v>
      </c>
      <c r="AG179" s="1"/>
      <c r="AH179" s="17">
        <f t="shared" si="59"/>
        <v>44880</v>
      </c>
      <c r="AI179" s="17">
        <f t="shared" si="55"/>
        <v>44879</v>
      </c>
      <c r="AJ179" s="17">
        <f t="shared" si="56"/>
        <v>44881</v>
      </c>
      <c r="AK179" s="17">
        <f t="shared" si="57"/>
        <v>44910</v>
      </c>
      <c r="AL179" s="19">
        <f t="shared" si="58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30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4"/>
      <c r="BX179" s="1"/>
      <c r="BY179" s="1"/>
      <c r="BZ179" s="1"/>
      <c r="CA179" s="1"/>
      <c r="CB179" s="1"/>
      <c r="CC179" s="1"/>
      <c r="CD179" s="1"/>
      <c r="CE179" s="1"/>
      <c r="CF179" s="1"/>
      <c r="CG179" s="2"/>
      <c r="CI179" s="49"/>
      <c r="CJ179" s="23"/>
    </row>
    <row r="180" spans="1:88" x14ac:dyDescent="0.2">
      <c r="A180" s="105">
        <f t="shared" si="71"/>
        <v>43193</v>
      </c>
      <c r="B180" s="5">
        <f t="shared" si="60"/>
        <v>1036.8936495999999</v>
      </c>
      <c r="C180" s="5">
        <f t="shared" si="72"/>
        <v>1000</v>
      </c>
      <c r="D180" s="64">
        <f t="shared" si="73"/>
        <v>4946.5</v>
      </c>
      <c r="E180" s="11">
        <f>IF(K180=1,VLOOKUP(A180,[1]Plan1!$AY$80:$BA$314,3),E179)</f>
        <v>4950.95</v>
      </c>
      <c r="F180" s="72">
        <f t="shared" si="74"/>
        <v>43175</v>
      </c>
      <c r="G180" s="9">
        <f t="shared" si="61"/>
        <v>8.9962599818038669E-4</v>
      </c>
      <c r="H180" s="72">
        <f t="shared" si="75"/>
        <v>43206</v>
      </c>
      <c r="I180" s="72">
        <f t="shared" si="62"/>
        <v>43206</v>
      </c>
      <c r="J180" s="1">
        <f t="shared" si="76"/>
        <v>21</v>
      </c>
      <c r="K180" s="1">
        <f t="shared" si="82"/>
        <v>12</v>
      </c>
      <c r="L180" s="5">
        <f t="shared" si="63"/>
        <v>1.0005139700000001</v>
      </c>
      <c r="M180" s="12">
        <f t="shared" si="83"/>
        <v>1.00320034</v>
      </c>
      <c r="N180" s="12">
        <f t="shared" si="79"/>
        <v>1.0164064171582676</v>
      </c>
      <c r="O180" s="5">
        <f t="shared" si="81"/>
        <v>1.01692881</v>
      </c>
      <c r="P180" s="5">
        <f t="shared" si="64"/>
        <v>1016.92881</v>
      </c>
      <c r="Q180" s="10">
        <f t="shared" si="65"/>
        <v>0</v>
      </c>
      <c r="R180" s="39">
        <f t="shared" si="66"/>
        <v>0</v>
      </c>
      <c r="S180" s="5">
        <f t="shared" si="67"/>
        <v>0</v>
      </c>
      <c r="T180" s="6">
        <f t="shared" si="77"/>
        <v>4.641E-2</v>
      </c>
      <c r="U180" s="10">
        <f t="shared" si="80"/>
        <v>108</v>
      </c>
      <c r="V180" s="10">
        <v>252</v>
      </c>
      <c r="W180" s="12">
        <f t="shared" si="68"/>
        <v>1.019632485</v>
      </c>
      <c r="X180" s="5">
        <f t="shared" si="69"/>
        <v>19.964839600000001</v>
      </c>
      <c r="Y180" s="11">
        <f t="shared" si="70"/>
        <v>0</v>
      </c>
      <c r="Z180" s="2" t="s">
        <v>68</v>
      </c>
      <c r="AA180" s="72">
        <f t="shared" si="78"/>
        <v>43388</v>
      </c>
      <c r="AB180" s="2"/>
      <c r="AC180" s="43"/>
      <c r="AD180" s="47">
        <f>[2]Plan1!$A256</f>
        <v>44621</v>
      </c>
      <c r="AE180" s="34" t="str">
        <f>[2]Plan1!$C256</f>
        <v>Carnaval</v>
      </c>
      <c r="AG180" s="1"/>
      <c r="AH180" s="17">
        <f t="shared" si="59"/>
        <v>44910</v>
      </c>
      <c r="AI180" s="17">
        <f t="shared" si="55"/>
        <v>44909</v>
      </c>
      <c r="AJ180" s="17">
        <f t="shared" si="56"/>
        <v>44910</v>
      </c>
      <c r="AK180" s="17">
        <f t="shared" si="57"/>
        <v>44942</v>
      </c>
      <c r="AL180" s="19">
        <f t="shared" si="58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30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4"/>
      <c r="BX180" s="1"/>
      <c r="BY180" s="1"/>
      <c r="BZ180" s="1"/>
      <c r="CA180" s="1"/>
      <c r="CB180" s="1"/>
      <c r="CC180" s="1"/>
      <c r="CD180" s="1"/>
      <c r="CE180" s="1"/>
      <c r="CF180" s="1"/>
      <c r="CG180" s="2"/>
      <c r="CI180" s="49"/>
      <c r="CJ180" s="23"/>
    </row>
    <row r="181" spans="1:88" x14ac:dyDescent="0.2">
      <c r="A181" s="105">
        <f t="shared" si="71"/>
        <v>43194</v>
      </c>
      <c r="B181" s="5">
        <f t="shared" si="60"/>
        <v>1037.1247422500001</v>
      </c>
      <c r="C181" s="5">
        <f t="shared" si="72"/>
        <v>1000</v>
      </c>
      <c r="D181" s="64">
        <f t="shared" si="73"/>
        <v>4946.5</v>
      </c>
      <c r="E181" s="11">
        <f>IF(K181=1,VLOOKUP(A181,[1]Plan1!$AY$80:$BA$314,3),E180)</f>
        <v>4950.95</v>
      </c>
      <c r="F181" s="72">
        <f t="shared" si="74"/>
        <v>43175</v>
      </c>
      <c r="G181" s="9">
        <f t="shared" si="61"/>
        <v>8.9962599818038669E-4</v>
      </c>
      <c r="H181" s="72">
        <f t="shared" si="75"/>
        <v>43206</v>
      </c>
      <c r="I181" s="72">
        <f t="shared" si="62"/>
        <v>43206</v>
      </c>
      <c r="J181" s="1">
        <f t="shared" si="76"/>
        <v>21</v>
      </c>
      <c r="K181" s="1">
        <f t="shared" si="82"/>
        <v>13</v>
      </c>
      <c r="L181" s="5">
        <f t="shared" si="63"/>
        <v>1.00055681</v>
      </c>
      <c r="M181" s="12">
        <f t="shared" si="83"/>
        <v>1.00320034</v>
      </c>
      <c r="N181" s="12">
        <f t="shared" si="79"/>
        <v>1.0164064171582676</v>
      </c>
      <c r="O181" s="5">
        <f t="shared" si="81"/>
        <v>1.01697236</v>
      </c>
      <c r="P181" s="5">
        <f t="shared" si="64"/>
        <v>1016.97236</v>
      </c>
      <c r="Q181" s="10">
        <f t="shared" si="65"/>
        <v>0</v>
      </c>
      <c r="R181" s="39">
        <f t="shared" si="66"/>
        <v>0</v>
      </c>
      <c r="S181" s="5">
        <f t="shared" si="67"/>
        <v>0</v>
      </c>
      <c r="T181" s="6">
        <f t="shared" si="77"/>
        <v>4.641E-2</v>
      </c>
      <c r="U181" s="10">
        <f t="shared" si="80"/>
        <v>109</v>
      </c>
      <c r="V181" s="10">
        <v>252</v>
      </c>
      <c r="W181" s="12">
        <f t="shared" si="68"/>
        <v>1.0198160570000001</v>
      </c>
      <c r="X181" s="5">
        <f t="shared" si="69"/>
        <v>20.152382249999999</v>
      </c>
      <c r="Y181" s="11">
        <f t="shared" si="70"/>
        <v>0</v>
      </c>
      <c r="Z181" s="2" t="s">
        <v>68</v>
      </c>
      <c r="AA181" s="72">
        <f t="shared" si="78"/>
        <v>43388</v>
      </c>
      <c r="AB181" s="2"/>
      <c r="AC181" s="43"/>
      <c r="AD181" s="47">
        <f>[2]Plan1!$A257</f>
        <v>44666</v>
      </c>
      <c r="AE181" s="34" t="str">
        <f>[2]Plan1!$C257</f>
        <v>Paixão de Cristo</v>
      </c>
      <c r="AG181" s="1"/>
      <c r="AH181" s="17">
        <f t="shared" si="59"/>
        <v>44941</v>
      </c>
      <c r="AI181" s="17">
        <f t="shared" si="55"/>
        <v>44939</v>
      </c>
      <c r="AJ181" s="17">
        <f t="shared" si="56"/>
        <v>44942</v>
      </c>
      <c r="AK181" s="17">
        <f t="shared" si="57"/>
        <v>44972</v>
      </c>
      <c r="AL181" s="19">
        <f t="shared" si="58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30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4"/>
      <c r="BX181" s="1"/>
      <c r="BY181" s="1"/>
      <c r="BZ181" s="1"/>
      <c r="CA181" s="1"/>
      <c r="CB181" s="1"/>
      <c r="CC181" s="1"/>
      <c r="CD181" s="1"/>
      <c r="CE181" s="1"/>
      <c r="CF181" s="1"/>
      <c r="CG181" s="2"/>
      <c r="CI181" s="49"/>
      <c r="CJ181" s="23"/>
    </row>
    <row r="182" spans="1:88" x14ac:dyDescent="0.2">
      <c r="A182" s="105">
        <f t="shared" si="71"/>
        <v>43195</v>
      </c>
      <c r="B182" s="5">
        <f t="shared" si="60"/>
        <v>1037.3558834299999</v>
      </c>
      <c r="C182" s="5">
        <f t="shared" si="72"/>
        <v>1000</v>
      </c>
      <c r="D182" s="64">
        <f t="shared" si="73"/>
        <v>4946.5</v>
      </c>
      <c r="E182" s="11">
        <f>IF(K182=1,VLOOKUP(A182,[1]Plan1!$AY$80:$BA$314,3),E181)</f>
        <v>4950.95</v>
      </c>
      <c r="F182" s="72">
        <f t="shared" si="74"/>
        <v>43175</v>
      </c>
      <c r="G182" s="9">
        <f t="shared" si="61"/>
        <v>8.9962599818038669E-4</v>
      </c>
      <c r="H182" s="72">
        <f t="shared" si="75"/>
        <v>43206</v>
      </c>
      <c r="I182" s="72">
        <f t="shared" si="62"/>
        <v>43206</v>
      </c>
      <c r="J182" s="1">
        <f t="shared" si="76"/>
        <v>21</v>
      </c>
      <c r="K182" s="1">
        <f t="shared" si="82"/>
        <v>14</v>
      </c>
      <c r="L182" s="5">
        <f t="shared" si="63"/>
        <v>1.00059966</v>
      </c>
      <c r="M182" s="12">
        <f t="shared" si="83"/>
        <v>1.00320034</v>
      </c>
      <c r="N182" s="12">
        <f t="shared" si="79"/>
        <v>1.0164064171582676</v>
      </c>
      <c r="O182" s="5">
        <f t="shared" si="81"/>
        <v>1.01701591</v>
      </c>
      <c r="P182" s="5">
        <f t="shared" si="64"/>
        <v>1017.01591</v>
      </c>
      <c r="Q182" s="10">
        <f t="shared" si="65"/>
        <v>0</v>
      </c>
      <c r="R182" s="39">
        <f t="shared" si="66"/>
        <v>0</v>
      </c>
      <c r="S182" s="5">
        <f t="shared" si="67"/>
        <v>0</v>
      </c>
      <c r="T182" s="6">
        <f t="shared" si="77"/>
        <v>4.641E-2</v>
      </c>
      <c r="U182" s="10">
        <f t="shared" si="80"/>
        <v>110</v>
      </c>
      <c r="V182" s="10">
        <v>252</v>
      </c>
      <c r="W182" s="12">
        <f t="shared" si="68"/>
        <v>1.0199996609999999</v>
      </c>
      <c r="X182" s="5">
        <f t="shared" si="69"/>
        <v>20.339973430000001</v>
      </c>
      <c r="Y182" s="11">
        <f t="shared" si="70"/>
        <v>0</v>
      </c>
      <c r="Z182" s="2" t="s">
        <v>68</v>
      </c>
      <c r="AA182" s="72">
        <f t="shared" si="78"/>
        <v>43388</v>
      </c>
      <c r="AB182" s="2"/>
      <c r="AC182" s="43"/>
      <c r="AD182" s="47">
        <f>[2]Plan1!$A258</f>
        <v>44672</v>
      </c>
      <c r="AE182" s="34" t="str">
        <f>[2]Plan1!$C258</f>
        <v>Tiradentes</v>
      </c>
      <c r="AG182" s="1"/>
      <c r="AH182" s="17">
        <f t="shared" si="59"/>
        <v>44972</v>
      </c>
      <c r="AI182" s="17">
        <f t="shared" ref="AI182:AI238" si="84">WORKDAY(AH182,-1,AD$118:AD$502)</f>
        <v>44971</v>
      </c>
      <c r="AJ182" s="17">
        <f t="shared" ref="AJ182:AJ238" si="85">WORKDAY(AI182,1,AD$118:AD$502)</f>
        <v>44972</v>
      </c>
      <c r="AK182" s="17">
        <f t="shared" ref="AK182:AK237" si="86">AJ183</f>
        <v>45000</v>
      </c>
      <c r="AL182" s="19">
        <f t="shared" ref="AL182:AL237" si="87">NETWORKDAYS(AJ182,AJ183,$AD$118:$AD$502)-1</f>
        <v>18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30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4"/>
      <c r="BX182" s="1"/>
      <c r="BY182" s="1"/>
      <c r="BZ182" s="1"/>
      <c r="CA182" s="1"/>
      <c r="CB182" s="1"/>
      <c r="CC182" s="1"/>
      <c r="CD182" s="1"/>
      <c r="CE182" s="1"/>
      <c r="CF182" s="1"/>
      <c r="CG182" s="2"/>
      <c r="CI182" s="49"/>
      <c r="CJ182" s="23"/>
    </row>
    <row r="183" spans="1:88" x14ac:dyDescent="0.2">
      <c r="A183" s="105">
        <f t="shared" si="71"/>
        <v>43196</v>
      </c>
      <c r="B183" s="5">
        <f t="shared" si="60"/>
        <v>1037.5870649799999</v>
      </c>
      <c r="C183" s="5">
        <f t="shared" si="72"/>
        <v>1000</v>
      </c>
      <c r="D183" s="64">
        <f t="shared" si="73"/>
        <v>4946.5</v>
      </c>
      <c r="E183" s="11">
        <f>IF(K183=1,VLOOKUP(A183,[1]Plan1!$AY$80:$BA$314,3),E182)</f>
        <v>4950.95</v>
      </c>
      <c r="F183" s="72">
        <f t="shared" si="74"/>
        <v>43175</v>
      </c>
      <c r="G183" s="9">
        <f t="shared" si="61"/>
        <v>8.9962599818038669E-4</v>
      </c>
      <c r="H183" s="72">
        <f t="shared" si="75"/>
        <v>43206</v>
      </c>
      <c r="I183" s="72">
        <f t="shared" si="62"/>
        <v>43206</v>
      </c>
      <c r="J183" s="1">
        <f t="shared" si="76"/>
        <v>21</v>
      </c>
      <c r="K183" s="1">
        <f t="shared" si="82"/>
        <v>15</v>
      </c>
      <c r="L183" s="5">
        <f t="shared" si="63"/>
        <v>1.0006425000000001</v>
      </c>
      <c r="M183" s="12">
        <f t="shared" si="83"/>
        <v>1.00320034</v>
      </c>
      <c r="N183" s="12">
        <f t="shared" si="79"/>
        <v>1.0164064171582676</v>
      </c>
      <c r="O183" s="5">
        <f t="shared" si="81"/>
        <v>1.0170594500000001</v>
      </c>
      <c r="P183" s="5">
        <f t="shared" si="64"/>
        <v>1017.05945</v>
      </c>
      <c r="Q183" s="10">
        <f t="shared" si="65"/>
        <v>0</v>
      </c>
      <c r="R183" s="39">
        <f t="shared" si="66"/>
        <v>0</v>
      </c>
      <c r="S183" s="5">
        <f t="shared" si="67"/>
        <v>0</v>
      </c>
      <c r="T183" s="6">
        <f t="shared" si="77"/>
        <v>4.641E-2</v>
      </c>
      <c r="U183" s="10">
        <f t="shared" si="80"/>
        <v>111</v>
      </c>
      <c r="V183" s="10">
        <v>252</v>
      </c>
      <c r="W183" s="12">
        <f t="shared" si="68"/>
        <v>1.0201832989999999</v>
      </c>
      <c r="X183" s="5">
        <f t="shared" si="69"/>
        <v>20.527614979999999</v>
      </c>
      <c r="Y183" s="11">
        <f t="shared" si="70"/>
        <v>0</v>
      </c>
      <c r="Z183" s="2" t="s">
        <v>68</v>
      </c>
      <c r="AA183" s="72">
        <f t="shared" si="78"/>
        <v>43388</v>
      </c>
      <c r="AB183" s="2"/>
      <c r="AC183" s="43"/>
      <c r="AD183" s="47">
        <f>[2]Plan1!$A259</f>
        <v>44682</v>
      </c>
      <c r="AE183" s="34" t="str">
        <f>[2]Plan1!$C259</f>
        <v>Dia do Trabalho</v>
      </c>
      <c r="AG183" s="1"/>
      <c r="AH183" s="17">
        <f t="shared" ref="AH183:AH238" si="88">EDATE(AH182,1)</f>
        <v>45000</v>
      </c>
      <c r="AI183" s="17">
        <f t="shared" si="84"/>
        <v>44999</v>
      </c>
      <c r="AJ183" s="17">
        <f t="shared" si="85"/>
        <v>45000</v>
      </c>
      <c r="AK183" s="17">
        <f t="shared" si="86"/>
        <v>45033</v>
      </c>
      <c r="AL183" s="19">
        <f t="shared" si="87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30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4"/>
      <c r="BX183" s="1"/>
      <c r="BY183" s="1"/>
      <c r="BZ183" s="1"/>
      <c r="CA183" s="1"/>
      <c r="CB183" s="1"/>
      <c r="CC183" s="1"/>
      <c r="CD183" s="1"/>
      <c r="CE183" s="1"/>
      <c r="CF183" s="1"/>
      <c r="CG183" s="2"/>
      <c r="CI183" s="49"/>
      <c r="CJ183" s="23"/>
    </row>
    <row r="184" spans="1:88" x14ac:dyDescent="0.2">
      <c r="A184" s="105">
        <f t="shared" si="71"/>
        <v>43197</v>
      </c>
      <c r="B184" s="5">
        <f t="shared" si="60"/>
        <v>1037.8183164900001</v>
      </c>
      <c r="C184" s="5">
        <f t="shared" si="72"/>
        <v>1000</v>
      </c>
      <c r="D184" s="64">
        <f t="shared" si="73"/>
        <v>4946.5</v>
      </c>
      <c r="E184" s="11">
        <f>IF(K184=1,VLOOKUP(A184,[1]Plan1!$AY$80:$BA$314,3),E183)</f>
        <v>4950.95</v>
      </c>
      <c r="F184" s="72">
        <f t="shared" si="74"/>
        <v>43175</v>
      </c>
      <c r="G184" s="9">
        <f t="shared" si="61"/>
        <v>8.9962599818038669E-4</v>
      </c>
      <c r="H184" s="72">
        <f t="shared" si="75"/>
        <v>43206</v>
      </c>
      <c r="I184" s="72">
        <f t="shared" si="62"/>
        <v>43206</v>
      </c>
      <c r="J184" s="1">
        <f t="shared" si="76"/>
        <v>21</v>
      </c>
      <c r="K184" s="1">
        <f t="shared" si="82"/>
        <v>16</v>
      </c>
      <c r="L184" s="5">
        <f t="shared" si="63"/>
        <v>1.0006853499999999</v>
      </c>
      <c r="M184" s="12">
        <f t="shared" si="83"/>
        <v>1.00320034</v>
      </c>
      <c r="N184" s="12">
        <f t="shared" si="79"/>
        <v>1.0164064171582676</v>
      </c>
      <c r="O184" s="5">
        <f t="shared" si="81"/>
        <v>1.01710301</v>
      </c>
      <c r="P184" s="5">
        <f t="shared" si="64"/>
        <v>1017.10301</v>
      </c>
      <c r="Q184" s="10">
        <f t="shared" si="65"/>
        <v>0</v>
      </c>
      <c r="R184" s="39">
        <f t="shared" si="66"/>
        <v>0</v>
      </c>
      <c r="S184" s="5">
        <f t="shared" si="67"/>
        <v>0</v>
      </c>
      <c r="T184" s="6">
        <f t="shared" si="77"/>
        <v>4.641E-2</v>
      </c>
      <c r="U184" s="10">
        <f t="shared" si="80"/>
        <v>112</v>
      </c>
      <c r="V184" s="10">
        <v>252</v>
      </c>
      <c r="W184" s="12">
        <f t="shared" si="68"/>
        <v>1.02036697</v>
      </c>
      <c r="X184" s="5">
        <f t="shared" si="69"/>
        <v>20.71530649</v>
      </c>
      <c r="Y184" s="11">
        <f t="shared" si="70"/>
        <v>0</v>
      </c>
      <c r="Z184" s="2" t="s">
        <v>68</v>
      </c>
      <c r="AA184" s="72">
        <f t="shared" si="78"/>
        <v>43388</v>
      </c>
      <c r="AB184" s="2"/>
      <c r="AC184" s="43"/>
      <c r="AD184" s="47">
        <f>[2]Plan1!$A260</f>
        <v>44728</v>
      </c>
      <c r="AE184" s="34" t="str">
        <f>[2]Plan1!$C260</f>
        <v>Corpus Christi</v>
      </c>
      <c r="AG184" s="1"/>
      <c r="AH184" s="17">
        <f t="shared" si="88"/>
        <v>45031</v>
      </c>
      <c r="AI184" s="17">
        <f t="shared" si="84"/>
        <v>45030</v>
      </c>
      <c r="AJ184" s="17">
        <f t="shared" si="85"/>
        <v>45033</v>
      </c>
      <c r="AK184" s="17">
        <f t="shared" si="86"/>
        <v>45061</v>
      </c>
      <c r="AL184" s="19">
        <f t="shared" si="87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30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4"/>
      <c r="BX184" s="1"/>
      <c r="BY184" s="1"/>
      <c r="BZ184" s="1"/>
      <c r="CA184" s="1"/>
      <c r="CB184" s="1"/>
      <c r="CC184" s="1"/>
      <c r="CD184" s="1"/>
      <c r="CE184" s="1"/>
      <c r="CF184" s="1"/>
      <c r="CG184" s="2"/>
      <c r="CI184" s="49"/>
      <c r="CJ184" s="23"/>
    </row>
    <row r="185" spans="1:88" x14ac:dyDescent="0.2">
      <c r="A185" s="105">
        <f t="shared" si="71"/>
        <v>43198</v>
      </c>
      <c r="B185" s="5">
        <f t="shared" si="60"/>
        <v>1037.8183164900001</v>
      </c>
      <c r="C185" s="5">
        <f t="shared" si="72"/>
        <v>1000</v>
      </c>
      <c r="D185" s="64">
        <f t="shared" si="73"/>
        <v>4946.5</v>
      </c>
      <c r="E185" s="11">
        <f>IF(K185=1,VLOOKUP(A185,[1]Plan1!$AY$80:$BA$314,3),E184)</f>
        <v>4950.95</v>
      </c>
      <c r="F185" s="72">
        <f t="shared" si="74"/>
        <v>43175</v>
      </c>
      <c r="G185" s="9">
        <f t="shared" si="61"/>
        <v>8.9962599818038669E-4</v>
      </c>
      <c r="H185" s="72">
        <f t="shared" si="75"/>
        <v>43206</v>
      </c>
      <c r="I185" s="72">
        <f t="shared" si="62"/>
        <v>43206</v>
      </c>
      <c r="J185" s="1">
        <f t="shared" si="76"/>
        <v>21</v>
      </c>
      <c r="K185" s="1">
        <f t="shared" si="82"/>
        <v>16</v>
      </c>
      <c r="L185" s="5">
        <f t="shared" si="63"/>
        <v>1.0006853499999999</v>
      </c>
      <c r="M185" s="12">
        <f t="shared" si="83"/>
        <v>1.00320034</v>
      </c>
      <c r="N185" s="12">
        <f t="shared" si="79"/>
        <v>1.0164064171582676</v>
      </c>
      <c r="O185" s="5">
        <f t="shared" si="81"/>
        <v>1.01710301</v>
      </c>
      <c r="P185" s="5">
        <f t="shared" si="64"/>
        <v>1017.10301</v>
      </c>
      <c r="Q185" s="10">
        <f t="shared" si="65"/>
        <v>0</v>
      </c>
      <c r="R185" s="39">
        <f t="shared" si="66"/>
        <v>0</v>
      </c>
      <c r="S185" s="5">
        <f t="shared" si="67"/>
        <v>0</v>
      </c>
      <c r="T185" s="6">
        <f t="shared" si="77"/>
        <v>4.641E-2</v>
      </c>
      <c r="U185" s="10">
        <f t="shared" si="80"/>
        <v>112</v>
      </c>
      <c r="V185" s="10">
        <v>252</v>
      </c>
      <c r="W185" s="12">
        <f t="shared" si="68"/>
        <v>1.02036697</v>
      </c>
      <c r="X185" s="5">
        <f t="shared" si="69"/>
        <v>20.71530649</v>
      </c>
      <c r="Y185" s="11">
        <f t="shared" si="70"/>
        <v>0</v>
      </c>
      <c r="Z185" s="2" t="s">
        <v>68</v>
      </c>
      <c r="AA185" s="72">
        <f t="shared" si="78"/>
        <v>43388</v>
      </c>
      <c r="AB185" s="2"/>
      <c r="AC185" s="43"/>
      <c r="AD185" s="47">
        <f>[2]Plan1!$A261</f>
        <v>44811</v>
      </c>
      <c r="AE185" s="34" t="str">
        <f>[2]Plan1!$C261</f>
        <v>Independência do Brasil</v>
      </c>
      <c r="AG185" s="1"/>
      <c r="AH185" s="17">
        <f t="shared" si="88"/>
        <v>45061</v>
      </c>
      <c r="AI185" s="17">
        <f t="shared" si="84"/>
        <v>45058</v>
      </c>
      <c r="AJ185" s="17">
        <f t="shared" si="85"/>
        <v>45061</v>
      </c>
      <c r="AK185" s="17">
        <f t="shared" si="86"/>
        <v>45092</v>
      </c>
      <c r="AL185" s="19">
        <f t="shared" si="87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30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4"/>
      <c r="BX185" s="1"/>
      <c r="BY185" s="1"/>
      <c r="BZ185" s="1"/>
      <c r="CA185" s="1"/>
      <c r="CB185" s="1"/>
      <c r="CC185" s="1"/>
      <c r="CD185" s="1"/>
      <c r="CE185" s="1"/>
      <c r="CF185" s="1"/>
      <c r="CG185" s="2"/>
      <c r="CI185" s="49"/>
      <c r="CJ185" s="23"/>
    </row>
    <row r="186" spans="1:88" x14ac:dyDescent="0.2">
      <c r="A186" s="105">
        <f t="shared" si="71"/>
        <v>43199</v>
      </c>
      <c r="B186" s="5">
        <f t="shared" si="60"/>
        <v>1037.8183164900001</v>
      </c>
      <c r="C186" s="5">
        <f t="shared" si="72"/>
        <v>1000</v>
      </c>
      <c r="D186" s="64">
        <f t="shared" si="73"/>
        <v>4946.5</v>
      </c>
      <c r="E186" s="11">
        <f>IF(K186=1,VLOOKUP(A186,[1]Plan1!$AY$80:$BA$314,3),E185)</f>
        <v>4950.95</v>
      </c>
      <c r="F186" s="72">
        <f t="shared" si="74"/>
        <v>43175</v>
      </c>
      <c r="G186" s="9">
        <f t="shared" si="61"/>
        <v>8.9962599818038669E-4</v>
      </c>
      <c r="H186" s="72">
        <f t="shared" si="75"/>
        <v>43206</v>
      </c>
      <c r="I186" s="72">
        <f t="shared" si="62"/>
        <v>43206</v>
      </c>
      <c r="J186" s="1">
        <f t="shared" si="76"/>
        <v>21</v>
      </c>
      <c r="K186" s="1">
        <f t="shared" si="82"/>
        <v>16</v>
      </c>
      <c r="L186" s="5">
        <f t="shared" si="63"/>
        <v>1.0006853499999999</v>
      </c>
      <c r="M186" s="12">
        <f t="shared" si="83"/>
        <v>1.00320034</v>
      </c>
      <c r="N186" s="12">
        <f t="shared" si="79"/>
        <v>1.0164064171582676</v>
      </c>
      <c r="O186" s="5">
        <f t="shared" si="81"/>
        <v>1.01710301</v>
      </c>
      <c r="P186" s="5">
        <f t="shared" si="64"/>
        <v>1017.10301</v>
      </c>
      <c r="Q186" s="10">
        <f t="shared" si="65"/>
        <v>0</v>
      </c>
      <c r="R186" s="39">
        <f t="shared" si="66"/>
        <v>0</v>
      </c>
      <c r="S186" s="5">
        <f t="shared" si="67"/>
        <v>0</v>
      </c>
      <c r="T186" s="6">
        <f t="shared" si="77"/>
        <v>4.641E-2</v>
      </c>
      <c r="U186" s="10">
        <f t="shared" si="80"/>
        <v>112</v>
      </c>
      <c r="V186" s="10">
        <v>252</v>
      </c>
      <c r="W186" s="12">
        <f t="shared" si="68"/>
        <v>1.02036697</v>
      </c>
      <c r="X186" s="5">
        <f t="shared" si="69"/>
        <v>20.71530649</v>
      </c>
      <c r="Y186" s="11">
        <f t="shared" si="70"/>
        <v>0</v>
      </c>
      <c r="Z186" s="2" t="s">
        <v>68</v>
      </c>
      <c r="AA186" s="72">
        <f t="shared" si="78"/>
        <v>43388</v>
      </c>
      <c r="AB186" s="2"/>
      <c r="AC186" s="43"/>
      <c r="AD186" s="47">
        <f>[2]Plan1!$A262</f>
        <v>44846</v>
      </c>
      <c r="AE186" s="34" t="str">
        <f>[2]Plan1!$C262</f>
        <v>Nossa Sr.a Aparecida - Padroeira do Brasil</v>
      </c>
      <c r="AG186" s="1"/>
      <c r="AH186" s="17">
        <f t="shared" si="88"/>
        <v>45092</v>
      </c>
      <c r="AI186" s="17">
        <f t="shared" si="84"/>
        <v>45091</v>
      </c>
      <c r="AJ186" s="17">
        <f t="shared" si="85"/>
        <v>45092</v>
      </c>
      <c r="AK186" s="17">
        <f t="shared" si="86"/>
        <v>45124</v>
      </c>
      <c r="AL186" s="19">
        <f t="shared" si="87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30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4"/>
      <c r="BX186" s="1"/>
      <c r="BY186" s="1"/>
      <c r="BZ186" s="1"/>
      <c r="CA186" s="1"/>
      <c r="CB186" s="1"/>
      <c r="CC186" s="1"/>
      <c r="CD186" s="1"/>
      <c r="CE186" s="1"/>
      <c r="CF186" s="1"/>
      <c r="CG186" s="2"/>
      <c r="CI186" s="49"/>
      <c r="CJ186" s="23"/>
    </row>
    <row r="187" spans="1:88" x14ac:dyDescent="0.2">
      <c r="A187" s="105">
        <f t="shared" si="71"/>
        <v>43200</v>
      </c>
      <c r="B187" s="5">
        <f t="shared" si="60"/>
        <v>1038.04960736</v>
      </c>
      <c r="C187" s="5">
        <f t="shared" si="72"/>
        <v>1000</v>
      </c>
      <c r="D187" s="64">
        <f t="shared" si="73"/>
        <v>4946.5</v>
      </c>
      <c r="E187" s="11">
        <f>IF(K187=1,VLOOKUP(A187,[1]Plan1!$AY$80:$BA$314,3),E186)</f>
        <v>4950.95</v>
      </c>
      <c r="F187" s="72">
        <f t="shared" si="74"/>
        <v>43175</v>
      </c>
      <c r="G187" s="9">
        <f t="shared" si="61"/>
        <v>8.9962599818038669E-4</v>
      </c>
      <c r="H187" s="72">
        <f t="shared" si="75"/>
        <v>43206</v>
      </c>
      <c r="I187" s="72">
        <f t="shared" si="62"/>
        <v>43206</v>
      </c>
      <c r="J187" s="1">
        <f t="shared" si="76"/>
        <v>21</v>
      </c>
      <c r="K187" s="1">
        <f t="shared" si="82"/>
        <v>17</v>
      </c>
      <c r="L187" s="5">
        <f t="shared" si="63"/>
        <v>1.0007282</v>
      </c>
      <c r="M187" s="12">
        <f t="shared" si="83"/>
        <v>1.00320034</v>
      </c>
      <c r="N187" s="12">
        <f t="shared" si="79"/>
        <v>1.0164064171582676</v>
      </c>
      <c r="O187" s="5">
        <f t="shared" si="81"/>
        <v>1.01714656</v>
      </c>
      <c r="P187" s="5">
        <f t="shared" si="64"/>
        <v>1017.14656</v>
      </c>
      <c r="Q187" s="10">
        <f t="shared" si="65"/>
        <v>0</v>
      </c>
      <c r="R187" s="39">
        <f t="shared" si="66"/>
        <v>0</v>
      </c>
      <c r="S187" s="5">
        <f t="shared" si="67"/>
        <v>0</v>
      </c>
      <c r="T187" s="6">
        <f t="shared" si="77"/>
        <v>4.641E-2</v>
      </c>
      <c r="U187" s="10">
        <f t="shared" si="80"/>
        <v>113</v>
      </c>
      <c r="V187" s="10">
        <v>252</v>
      </c>
      <c r="W187" s="12">
        <f t="shared" si="68"/>
        <v>1.0205506740000001</v>
      </c>
      <c r="X187" s="5">
        <f t="shared" si="69"/>
        <v>20.903047359999999</v>
      </c>
      <c r="Y187" s="11">
        <f t="shared" si="70"/>
        <v>0</v>
      </c>
      <c r="Z187" s="2" t="s">
        <v>68</v>
      </c>
      <c r="AA187" s="72">
        <f t="shared" si="78"/>
        <v>43388</v>
      </c>
      <c r="AB187" s="2"/>
      <c r="AC187" s="43"/>
      <c r="AD187" s="47">
        <f>[2]Plan1!$A263</f>
        <v>44867</v>
      </c>
      <c r="AE187" s="34" t="str">
        <f>[2]Plan1!$C263</f>
        <v>Finados</v>
      </c>
      <c r="AG187" s="1"/>
      <c r="AH187" s="17">
        <f t="shared" si="88"/>
        <v>45122</v>
      </c>
      <c r="AI187" s="17">
        <f t="shared" si="84"/>
        <v>45121</v>
      </c>
      <c r="AJ187" s="17">
        <f t="shared" si="85"/>
        <v>45124</v>
      </c>
      <c r="AK187" s="17">
        <f t="shared" si="86"/>
        <v>45153</v>
      </c>
      <c r="AL187" s="19">
        <f t="shared" si="87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30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4"/>
      <c r="BX187" s="1"/>
      <c r="BY187" s="1"/>
      <c r="BZ187" s="1"/>
      <c r="CA187" s="1"/>
      <c r="CB187" s="1"/>
      <c r="CC187" s="1"/>
      <c r="CD187" s="1"/>
      <c r="CE187" s="1"/>
      <c r="CF187" s="1"/>
      <c r="CG187" s="2"/>
      <c r="CI187" s="49"/>
      <c r="CJ187" s="23"/>
    </row>
    <row r="188" spans="1:88" x14ac:dyDescent="0.2">
      <c r="A188" s="105">
        <f t="shared" si="71"/>
        <v>43201</v>
      </c>
      <c r="B188" s="5">
        <f t="shared" si="60"/>
        <v>1038.2809477999999</v>
      </c>
      <c r="C188" s="5">
        <f t="shared" si="72"/>
        <v>1000</v>
      </c>
      <c r="D188" s="64">
        <f t="shared" si="73"/>
        <v>4946.5</v>
      </c>
      <c r="E188" s="11">
        <f>IF(K188=1,VLOOKUP(A188,[1]Plan1!$AY$80:$BA$314,3),E187)</f>
        <v>4950.95</v>
      </c>
      <c r="F188" s="72">
        <f t="shared" si="74"/>
        <v>43175</v>
      </c>
      <c r="G188" s="9">
        <f t="shared" si="61"/>
        <v>8.9962599818038669E-4</v>
      </c>
      <c r="H188" s="72">
        <f t="shared" si="75"/>
        <v>43206</v>
      </c>
      <c r="I188" s="72">
        <f t="shared" si="62"/>
        <v>43206</v>
      </c>
      <c r="J188" s="1">
        <f t="shared" si="76"/>
        <v>21</v>
      </c>
      <c r="K188" s="1">
        <f t="shared" si="82"/>
        <v>18</v>
      </c>
      <c r="L188" s="5">
        <f t="shared" si="63"/>
        <v>1.00077105</v>
      </c>
      <c r="M188" s="12">
        <f t="shared" si="83"/>
        <v>1.00320034</v>
      </c>
      <c r="N188" s="12">
        <f t="shared" si="79"/>
        <v>1.0164064171582676</v>
      </c>
      <c r="O188" s="5">
        <f t="shared" si="81"/>
        <v>1.01719011</v>
      </c>
      <c r="P188" s="5">
        <f t="shared" si="64"/>
        <v>1017.19011</v>
      </c>
      <c r="Q188" s="10">
        <f t="shared" si="65"/>
        <v>0</v>
      </c>
      <c r="R188" s="39">
        <f t="shared" si="66"/>
        <v>0</v>
      </c>
      <c r="S188" s="5">
        <f t="shared" si="67"/>
        <v>0</v>
      </c>
      <c r="T188" s="6">
        <f t="shared" si="77"/>
        <v>4.641E-2</v>
      </c>
      <c r="U188" s="10">
        <f t="shared" si="80"/>
        <v>114</v>
      </c>
      <c r="V188" s="10">
        <v>252</v>
      </c>
      <c r="W188" s="12">
        <f t="shared" si="68"/>
        <v>1.0207344110000001</v>
      </c>
      <c r="X188" s="5">
        <f t="shared" si="69"/>
        <v>21.090837799999999</v>
      </c>
      <c r="Y188" s="11">
        <f t="shared" si="70"/>
        <v>0</v>
      </c>
      <c r="Z188" s="2" t="s">
        <v>68</v>
      </c>
      <c r="AA188" s="72">
        <f t="shared" si="78"/>
        <v>43388</v>
      </c>
      <c r="AB188" s="2"/>
      <c r="AC188" s="43"/>
      <c r="AD188" s="47">
        <f>[2]Plan1!$A264</f>
        <v>44880</v>
      </c>
      <c r="AE188" s="34" t="str">
        <f>[2]Plan1!$C264</f>
        <v>Proclamação da República</v>
      </c>
      <c r="AG188" s="1"/>
      <c r="AH188" s="17">
        <f t="shared" si="88"/>
        <v>45153</v>
      </c>
      <c r="AI188" s="17">
        <f t="shared" si="84"/>
        <v>45152</v>
      </c>
      <c r="AJ188" s="17">
        <f t="shared" si="85"/>
        <v>45153</v>
      </c>
      <c r="AK188" s="17">
        <f t="shared" si="86"/>
        <v>45184</v>
      </c>
      <c r="AL188" s="19">
        <f t="shared" si="87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30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4"/>
      <c r="BX188" s="1"/>
      <c r="BY188" s="1"/>
      <c r="BZ188" s="1"/>
      <c r="CA188" s="1"/>
      <c r="CB188" s="1"/>
      <c r="CC188" s="1"/>
      <c r="CD188" s="1"/>
      <c r="CE188" s="1"/>
      <c r="CF188" s="1"/>
      <c r="CG188" s="2"/>
      <c r="CI188" s="49"/>
      <c r="CJ188" s="23"/>
    </row>
    <row r="189" spans="1:88" x14ac:dyDescent="0.2">
      <c r="A189" s="105">
        <f t="shared" si="71"/>
        <v>43202</v>
      </c>
      <c r="B189" s="5">
        <f t="shared" si="60"/>
        <v>1038.51235823</v>
      </c>
      <c r="C189" s="5">
        <f t="shared" si="72"/>
        <v>1000</v>
      </c>
      <c r="D189" s="64">
        <f t="shared" si="73"/>
        <v>4946.5</v>
      </c>
      <c r="E189" s="11">
        <f>IF(K189=1,VLOOKUP(A189,[1]Plan1!$AY$80:$BA$314,3),E188)</f>
        <v>4950.95</v>
      </c>
      <c r="F189" s="72">
        <f t="shared" si="74"/>
        <v>43175</v>
      </c>
      <c r="G189" s="9">
        <f t="shared" si="61"/>
        <v>8.9962599818038669E-4</v>
      </c>
      <c r="H189" s="72">
        <f t="shared" si="75"/>
        <v>43206</v>
      </c>
      <c r="I189" s="72">
        <f t="shared" si="62"/>
        <v>43206</v>
      </c>
      <c r="J189" s="1">
        <f t="shared" si="76"/>
        <v>21</v>
      </c>
      <c r="K189" s="1">
        <f t="shared" si="82"/>
        <v>19</v>
      </c>
      <c r="L189" s="5">
        <f t="shared" si="63"/>
        <v>1.00081391</v>
      </c>
      <c r="M189" s="12">
        <f t="shared" si="83"/>
        <v>1.00320034</v>
      </c>
      <c r="N189" s="12">
        <f t="shared" si="79"/>
        <v>1.0164064171582676</v>
      </c>
      <c r="O189" s="5">
        <f t="shared" si="81"/>
        <v>1.0172336799999999</v>
      </c>
      <c r="P189" s="5">
        <f t="shared" si="64"/>
        <v>1017.23368</v>
      </c>
      <c r="Q189" s="10">
        <f t="shared" si="65"/>
        <v>0</v>
      </c>
      <c r="R189" s="39">
        <f t="shared" si="66"/>
        <v>0</v>
      </c>
      <c r="S189" s="5">
        <f t="shared" si="67"/>
        <v>0</v>
      </c>
      <c r="T189" s="6">
        <f t="shared" si="77"/>
        <v>4.641E-2</v>
      </c>
      <c r="U189" s="10">
        <f t="shared" si="80"/>
        <v>115</v>
      </c>
      <c r="V189" s="10">
        <v>252</v>
      </c>
      <c r="W189" s="12">
        <f t="shared" si="68"/>
        <v>1.0209181810000001</v>
      </c>
      <c r="X189" s="5">
        <f t="shared" si="69"/>
        <v>21.278678230000001</v>
      </c>
      <c r="Y189" s="11">
        <f t="shared" si="70"/>
        <v>0</v>
      </c>
      <c r="Z189" s="2" t="s">
        <v>68</v>
      </c>
      <c r="AA189" s="72">
        <f t="shared" si="78"/>
        <v>43388</v>
      </c>
      <c r="AB189" s="2"/>
      <c r="AC189" s="43"/>
      <c r="AD189" s="47">
        <f>[2]Plan1!$A265</f>
        <v>44920</v>
      </c>
      <c r="AE189" s="34" t="str">
        <f>[2]Plan1!$C265</f>
        <v>Natal</v>
      </c>
      <c r="AG189" s="1"/>
      <c r="AH189" s="17">
        <f t="shared" si="88"/>
        <v>45184</v>
      </c>
      <c r="AI189" s="17">
        <f t="shared" si="84"/>
        <v>45183</v>
      </c>
      <c r="AJ189" s="17">
        <f t="shared" si="85"/>
        <v>45184</v>
      </c>
      <c r="AK189" s="17">
        <f t="shared" si="86"/>
        <v>45215</v>
      </c>
      <c r="AL189" s="19">
        <f t="shared" si="87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30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4"/>
      <c r="BX189" s="1"/>
      <c r="BY189" s="1"/>
      <c r="BZ189" s="1"/>
      <c r="CA189" s="1"/>
      <c r="CB189" s="1"/>
      <c r="CC189" s="1"/>
      <c r="CD189" s="1"/>
      <c r="CE189" s="1"/>
      <c r="CF189" s="1"/>
      <c r="CG189" s="2"/>
      <c r="CI189" s="49"/>
      <c r="CJ189" s="23"/>
    </row>
    <row r="190" spans="1:88" x14ac:dyDescent="0.2">
      <c r="A190" s="105">
        <f t="shared" si="71"/>
        <v>43203</v>
      </c>
      <c r="B190" s="5">
        <f t="shared" si="60"/>
        <v>1038.7437978299999</v>
      </c>
      <c r="C190" s="5">
        <f t="shared" si="72"/>
        <v>1000</v>
      </c>
      <c r="D190" s="64">
        <f t="shared" si="73"/>
        <v>4946.5</v>
      </c>
      <c r="E190" s="11">
        <f>IF(K190=1,VLOOKUP(A190,[1]Plan1!$AY$80:$BA$314,3),E189)</f>
        <v>4950.95</v>
      </c>
      <c r="F190" s="72">
        <f t="shared" si="74"/>
        <v>43175</v>
      </c>
      <c r="G190" s="9">
        <f t="shared" si="61"/>
        <v>8.9962599818038669E-4</v>
      </c>
      <c r="H190" s="72">
        <f t="shared" si="75"/>
        <v>43206</v>
      </c>
      <c r="I190" s="72">
        <f t="shared" si="62"/>
        <v>43206</v>
      </c>
      <c r="J190" s="1">
        <f t="shared" si="76"/>
        <v>21</v>
      </c>
      <c r="K190" s="1">
        <f t="shared" si="82"/>
        <v>20</v>
      </c>
      <c r="L190" s="5">
        <f t="shared" si="63"/>
        <v>1.00085676</v>
      </c>
      <c r="M190" s="12">
        <f t="shared" si="83"/>
        <v>1.00320034</v>
      </c>
      <c r="N190" s="12">
        <f t="shared" si="79"/>
        <v>1.0164064171582676</v>
      </c>
      <c r="O190" s="5">
        <f t="shared" si="81"/>
        <v>1.0172772299999999</v>
      </c>
      <c r="P190" s="5">
        <f t="shared" si="64"/>
        <v>1017.27723</v>
      </c>
      <c r="Q190" s="10">
        <f t="shared" si="65"/>
        <v>0</v>
      </c>
      <c r="R190" s="39">
        <f t="shared" si="66"/>
        <v>0</v>
      </c>
      <c r="S190" s="5">
        <f t="shared" si="67"/>
        <v>0</v>
      </c>
      <c r="T190" s="6">
        <f t="shared" si="77"/>
        <v>4.641E-2</v>
      </c>
      <c r="U190" s="10">
        <f t="shared" si="80"/>
        <v>116</v>
      </c>
      <c r="V190" s="10">
        <v>252</v>
      </c>
      <c r="W190" s="12">
        <f t="shared" si="68"/>
        <v>1.021101984</v>
      </c>
      <c r="X190" s="5">
        <f t="shared" si="69"/>
        <v>21.466567829999999</v>
      </c>
      <c r="Y190" s="11">
        <f t="shared" si="70"/>
        <v>0</v>
      </c>
      <c r="Z190" s="2" t="s">
        <v>68</v>
      </c>
      <c r="AA190" s="72">
        <f t="shared" si="78"/>
        <v>43388</v>
      </c>
      <c r="AB190" s="2"/>
      <c r="AC190" s="43"/>
      <c r="AD190" s="47">
        <f>[2]Plan1!$A266</f>
        <v>44927</v>
      </c>
      <c r="AE190" s="34" t="str">
        <f>[2]Plan1!$C266</f>
        <v>Confraternização Universal</v>
      </c>
      <c r="AG190" s="1"/>
      <c r="AH190" s="17">
        <f t="shared" si="88"/>
        <v>45214</v>
      </c>
      <c r="AI190" s="17">
        <f t="shared" si="84"/>
        <v>45212</v>
      </c>
      <c r="AJ190" s="17">
        <f t="shared" si="85"/>
        <v>45215</v>
      </c>
      <c r="AK190" s="17">
        <f t="shared" si="86"/>
        <v>45246</v>
      </c>
      <c r="AL190" s="19">
        <f t="shared" si="87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30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4"/>
      <c r="BX190" s="1"/>
      <c r="BY190" s="1"/>
      <c r="BZ190" s="1"/>
      <c r="CA190" s="1"/>
      <c r="CB190" s="1"/>
      <c r="CC190" s="1"/>
      <c r="CD190" s="1"/>
      <c r="CE190" s="1"/>
      <c r="CF190" s="1"/>
      <c r="CG190" s="2"/>
      <c r="CI190" s="49"/>
      <c r="CJ190" s="23"/>
    </row>
    <row r="191" spans="1:88" x14ac:dyDescent="0.2">
      <c r="A191" s="105">
        <f t="shared" si="71"/>
        <v>43204</v>
      </c>
      <c r="B191" s="5">
        <f t="shared" si="60"/>
        <v>1038.97529721</v>
      </c>
      <c r="C191" s="5">
        <f t="shared" si="72"/>
        <v>1000</v>
      </c>
      <c r="D191" s="64">
        <f t="shared" si="73"/>
        <v>4946.5</v>
      </c>
      <c r="E191" s="11">
        <f>IF(K191=1,VLOOKUP(A191,[1]Plan1!$AY$80:$BA$314,3),E190)</f>
        <v>4950.95</v>
      </c>
      <c r="F191" s="72">
        <f t="shared" si="74"/>
        <v>43175</v>
      </c>
      <c r="G191" s="9">
        <f t="shared" si="61"/>
        <v>8.9962599818038669E-4</v>
      </c>
      <c r="H191" s="72">
        <f t="shared" si="75"/>
        <v>43206</v>
      </c>
      <c r="I191" s="72">
        <f t="shared" si="62"/>
        <v>43206</v>
      </c>
      <c r="J191" s="1">
        <f t="shared" si="76"/>
        <v>21</v>
      </c>
      <c r="K191" s="1">
        <f t="shared" si="82"/>
        <v>21</v>
      </c>
      <c r="L191" s="5">
        <f t="shared" si="63"/>
        <v>1.00089962</v>
      </c>
      <c r="M191" s="12">
        <f t="shared" si="83"/>
        <v>1.00320034</v>
      </c>
      <c r="N191" s="12">
        <f t="shared" si="79"/>
        <v>1.0164064171582676</v>
      </c>
      <c r="O191" s="5">
        <f t="shared" si="81"/>
        <v>1.0173207900000001</v>
      </c>
      <c r="P191" s="5">
        <f t="shared" si="64"/>
        <v>1017.32079</v>
      </c>
      <c r="Q191" s="10">
        <f t="shared" si="65"/>
        <v>0</v>
      </c>
      <c r="R191" s="39">
        <f t="shared" si="66"/>
        <v>0</v>
      </c>
      <c r="S191" s="5">
        <f t="shared" si="67"/>
        <v>0</v>
      </c>
      <c r="T191" s="6">
        <f t="shared" si="77"/>
        <v>4.641E-2</v>
      </c>
      <c r="U191" s="10">
        <f t="shared" si="80"/>
        <v>117</v>
      </c>
      <c r="V191" s="10">
        <v>252</v>
      </c>
      <c r="W191" s="12">
        <f t="shared" si="68"/>
        <v>1.0212858199999999</v>
      </c>
      <c r="X191" s="5">
        <f t="shared" si="69"/>
        <v>21.654507209999998</v>
      </c>
      <c r="Y191" s="11">
        <f t="shared" si="70"/>
        <v>0</v>
      </c>
      <c r="Z191" s="2" t="s">
        <v>68</v>
      </c>
      <c r="AA191" s="72">
        <f t="shared" si="78"/>
        <v>43388</v>
      </c>
      <c r="AB191" s="2"/>
      <c r="AC191" s="43"/>
      <c r="AD191" s="47">
        <f>[2]Plan1!$A267</f>
        <v>44977</v>
      </c>
      <c r="AE191" s="34" t="str">
        <f>[2]Plan1!$C267</f>
        <v>Carnaval</v>
      </c>
      <c r="AG191" s="1"/>
      <c r="AH191" s="17">
        <f t="shared" si="88"/>
        <v>45245</v>
      </c>
      <c r="AI191" s="17">
        <f t="shared" si="84"/>
        <v>45244</v>
      </c>
      <c r="AJ191" s="17">
        <f t="shared" si="85"/>
        <v>45246</v>
      </c>
      <c r="AK191" s="17">
        <f t="shared" si="86"/>
        <v>45275</v>
      </c>
      <c r="AL191" s="19">
        <f t="shared" si="87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30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4"/>
      <c r="BX191" s="1"/>
      <c r="BY191" s="1"/>
      <c r="BZ191" s="1"/>
      <c r="CA191" s="1"/>
      <c r="CB191" s="1"/>
      <c r="CC191" s="1"/>
      <c r="CD191" s="1"/>
      <c r="CE191" s="1"/>
      <c r="CF191" s="1"/>
      <c r="CG191" s="2"/>
      <c r="CI191" s="49"/>
      <c r="CJ191" s="23"/>
    </row>
    <row r="192" spans="1:88" x14ac:dyDescent="0.2">
      <c r="A192" s="105">
        <f t="shared" si="71"/>
        <v>43205</v>
      </c>
      <c r="B192" s="5">
        <f t="shared" si="60"/>
        <v>1038.97529721</v>
      </c>
      <c r="C192" s="5">
        <f t="shared" si="72"/>
        <v>1000</v>
      </c>
      <c r="D192" s="64">
        <f t="shared" si="73"/>
        <v>4946.5</v>
      </c>
      <c r="E192" s="11">
        <f>IF(K192=1,VLOOKUP(A192,[1]Plan1!$AY$80:$BA$314,3),E191)</f>
        <v>4950.95</v>
      </c>
      <c r="F192" s="72">
        <f t="shared" si="74"/>
        <v>43175</v>
      </c>
      <c r="G192" s="9">
        <f t="shared" si="61"/>
        <v>8.9962599818038669E-4</v>
      </c>
      <c r="H192" s="72">
        <f t="shared" si="75"/>
        <v>43235</v>
      </c>
      <c r="I192" s="72">
        <f t="shared" si="62"/>
        <v>43206</v>
      </c>
      <c r="J192" s="1">
        <f t="shared" si="76"/>
        <v>21</v>
      </c>
      <c r="K192" s="1">
        <f t="shared" si="82"/>
        <v>21</v>
      </c>
      <c r="L192" s="5">
        <f t="shared" si="63"/>
        <v>1.00089962</v>
      </c>
      <c r="M192" s="12">
        <f t="shared" si="83"/>
        <v>1.00320034</v>
      </c>
      <c r="N192" s="12">
        <f t="shared" si="79"/>
        <v>1.0164064171582676</v>
      </c>
      <c r="O192" s="5">
        <f t="shared" si="81"/>
        <v>1.0173207900000001</v>
      </c>
      <c r="P192" s="5">
        <f t="shared" si="64"/>
        <v>1017.32079</v>
      </c>
      <c r="Q192" s="10">
        <f t="shared" si="65"/>
        <v>0</v>
      </c>
      <c r="R192" s="39">
        <f t="shared" si="66"/>
        <v>0</v>
      </c>
      <c r="S192" s="5">
        <f t="shared" si="67"/>
        <v>0</v>
      </c>
      <c r="T192" s="6">
        <f t="shared" si="77"/>
        <v>4.641E-2</v>
      </c>
      <c r="U192" s="10">
        <f t="shared" si="80"/>
        <v>117</v>
      </c>
      <c r="V192" s="10">
        <v>252</v>
      </c>
      <c r="W192" s="12">
        <f t="shared" si="68"/>
        <v>1.0212858199999999</v>
      </c>
      <c r="X192" s="5">
        <f t="shared" si="69"/>
        <v>21.654507209999998</v>
      </c>
      <c r="Y192" s="11">
        <f t="shared" si="70"/>
        <v>0</v>
      </c>
      <c r="Z192" s="2" t="s">
        <v>68</v>
      </c>
      <c r="AA192" s="72">
        <f t="shared" si="78"/>
        <v>43388</v>
      </c>
      <c r="AB192" s="2"/>
      <c r="AC192" s="43"/>
      <c r="AD192" s="47">
        <f>[2]Plan1!$A268</f>
        <v>44978</v>
      </c>
      <c r="AE192" s="34" t="str">
        <f>[2]Plan1!$C268</f>
        <v>Carnaval</v>
      </c>
      <c r="AG192" s="1"/>
      <c r="AH192" s="17">
        <f t="shared" si="88"/>
        <v>45275</v>
      </c>
      <c r="AI192" s="17">
        <f t="shared" si="84"/>
        <v>45274</v>
      </c>
      <c r="AJ192" s="17">
        <f t="shared" si="85"/>
        <v>45275</v>
      </c>
      <c r="AK192" s="17">
        <f t="shared" si="86"/>
        <v>45306</v>
      </c>
      <c r="AL192" s="19">
        <f t="shared" si="87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30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4"/>
      <c r="BX192" s="1"/>
      <c r="BY192" s="1"/>
      <c r="BZ192" s="1"/>
      <c r="CA192" s="1"/>
      <c r="CB192" s="1"/>
      <c r="CC192" s="1"/>
      <c r="CD192" s="1"/>
      <c r="CE192" s="1"/>
      <c r="CF192" s="1"/>
      <c r="CG192" s="2"/>
      <c r="CI192" s="49"/>
      <c r="CJ192" s="23"/>
    </row>
    <row r="193" spans="1:88" x14ac:dyDescent="0.2">
      <c r="A193" s="105">
        <f t="shared" si="71"/>
        <v>43206</v>
      </c>
      <c r="B193" s="5">
        <f t="shared" si="60"/>
        <v>1038.97529721</v>
      </c>
      <c r="C193" s="5">
        <f t="shared" si="72"/>
        <v>1000</v>
      </c>
      <c r="D193" s="64">
        <f t="shared" si="73"/>
        <v>4946.5</v>
      </c>
      <c r="E193" s="11">
        <f>IF(K193=1,VLOOKUP(A193,[1]Plan1!$AY$80:$BA$314,3),E192)</f>
        <v>4950.95</v>
      </c>
      <c r="F193" s="72">
        <f t="shared" si="74"/>
        <v>43175</v>
      </c>
      <c r="G193" s="9">
        <f t="shared" si="61"/>
        <v>8.9962599818038669E-4</v>
      </c>
      <c r="H193" s="72">
        <f t="shared" si="75"/>
        <v>43235</v>
      </c>
      <c r="I193" s="72">
        <f t="shared" si="62"/>
        <v>43206</v>
      </c>
      <c r="J193" s="1">
        <f t="shared" si="76"/>
        <v>21</v>
      </c>
      <c r="K193" s="1">
        <f t="shared" si="82"/>
        <v>21</v>
      </c>
      <c r="L193" s="5">
        <f t="shared" si="63"/>
        <v>1.00089962</v>
      </c>
      <c r="M193" s="12">
        <f t="shared" si="83"/>
        <v>1.00320034</v>
      </c>
      <c r="N193" s="12">
        <f t="shared" si="79"/>
        <v>1.0164064171582676</v>
      </c>
      <c r="O193" s="5">
        <f t="shared" si="81"/>
        <v>1.0173207900000001</v>
      </c>
      <c r="P193" s="5">
        <f t="shared" si="64"/>
        <v>1017.32079</v>
      </c>
      <c r="Q193" s="10">
        <f t="shared" si="65"/>
        <v>0</v>
      </c>
      <c r="R193" s="39">
        <f t="shared" si="66"/>
        <v>0</v>
      </c>
      <c r="S193" s="5">
        <f t="shared" si="67"/>
        <v>0</v>
      </c>
      <c r="T193" s="6">
        <f t="shared" si="77"/>
        <v>4.641E-2</v>
      </c>
      <c r="U193" s="10">
        <f t="shared" si="80"/>
        <v>117</v>
      </c>
      <c r="V193" s="10">
        <v>252</v>
      </c>
      <c r="W193" s="12">
        <f t="shared" si="68"/>
        <v>1.0212858199999999</v>
      </c>
      <c r="X193" s="5">
        <f t="shared" si="69"/>
        <v>21.654507209999998</v>
      </c>
      <c r="Y193" s="11">
        <f t="shared" si="70"/>
        <v>0</v>
      </c>
      <c r="Z193" s="2" t="s">
        <v>68</v>
      </c>
      <c r="AA193" s="72">
        <f t="shared" si="78"/>
        <v>43388</v>
      </c>
      <c r="AB193" s="2"/>
      <c r="AC193" s="43"/>
      <c r="AD193" s="47">
        <f>[2]Plan1!$A269</f>
        <v>45023</v>
      </c>
      <c r="AE193" s="34" t="str">
        <f>[2]Plan1!$C269</f>
        <v>Paixão de Cristo</v>
      </c>
      <c r="AG193" s="1"/>
      <c r="AH193" s="17">
        <f t="shared" si="88"/>
        <v>45306</v>
      </c>
      <c r="AI193" s="17">
        <f t="shared" si="84"/>
        <v>45303</v>
      </c>
      <c r="AJ193" s="17">
        <f t="shared" si="85"/>
        <v>45306</v>
      </c>
      <c r="AK193" s="17">
        <f t="shared" si="86"/>
        <v>45337</v>
      </c>
      <c r="AL193" s="19">
        <f t="shared" si="87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30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4"/>
      <c r="BX193" s="1"/>
      <c r="BY193" s="1"/>
      <c r="BZ193" s="1"/>
      <c r="CA193" s="1"/>
      <c r="CB193" s="1"/>
      <c r="CC193" s="1"/>
      <c r="CD193" s="1"/>
      <c r="CE193" s="1"/>
      <c r="CF193" s="1"/>
      <c r="CG193" s="2"/>
      <c r="CI193" s="49"/>
      <c r="CJ193" s="23"/>
    </row>
    <row r="194" spans="1:88" x14ac:dyDescent="0.2">
      <c r="A194" s="105">
        <f t="shared" si="71"/>
        <v>43207</v>
      </c>
      <c r="B194" s="5">
        <f t="shared" si="60"/>
        <v>1039.27651042</v>
      </c>
      <c r="C194" s="5">
        <f t="shared" si="72"/>
        <v>1000</v>
      </c>
      <c r="D194" s="64">
        <f t="shared" si="73"/>
        <v>4950.95</v>
      </c>
      <c r="E194" s="11">
        <f>IF(K194=1,VLOOKUP(A194,[1]Plan1!$AY$80:$BA$314,3),E193)</f>
        <v>4961.84</v>
      </c>
      <c r="F194" s="72">
        <f t="shared" si="74"/>
        <v>43207</v>
      </c>
      <c r="G194" s="9">
        <f t="shared" si="61"/>
        <v>2.1995778587948767E-3</v>
      </c>
      <c r="H194" s="72">
        <f t="shared" si="75"/>
        <v>43235</v>
      </c>
      <c r="I194" s="72">
        <f t="shared" si="62"/>
        <v>43235</v>
      </c>
      <c r="J194" s="1">
        <f t="shared" si="76"/>
        <v>20</v>
      </c>
      <c r="K194" s="1">
        <f t="shared" si="82"/>
        <v>1</v>
      </c>
      <c r="L194" s="5">
        <f t="shared" si="63"/>
        <v>1.00010986</v>
      </c>
      <c r="M194" s="12">
        <f t="shared" si="83"/>
        <v>1.00089962</v>
      </c>
      <c r="N194" s="12">
        <f t="shared" si="79"/>
        <v>1.0173207966992714</v>
      </c>
      <c r="O194" s="5">
        <f t="shared" si="81"/>
        <v>1.0174325500000001</v>
      </c>
      <c r="P194" s="5">
        <f t="shared" si="64"/>
        <v>1017.43255</v>
      </c>
      <c r="Q194" s="10">
        <f t="shared" si="65"/>
        <v>0</v>
      </c>
      <c r="R194" s="39">
        <f t="shared" si="66"/>
        <v>0</v>
      </c>
      <c r="S194" s="5">
        <f t="shared" si="67"/>
        <v>0</v>
      </c>
      <c r="T194" s="6">
        <f t="shared" si="77"/>
        <v>4.641E-2</v>
      </c>
      <c r="U194" s="10">
        <f t="shared" si="80"/>
        <v>118</v>
      </c>
      <c r="V194" s="10">
        <v>252</v>
      </c>
      <c r="W194" s="12">
        <f t="shared" si="68"/>
        <v>1.0214696889999999</v>
      </c>
      <c r="X194" s="5">
        <f t="shared" si="69"/>
        <v>21.843960419999998</v>
      </c>
      <c r="Y194" s="11">
        <f t="shared" si="70"/>
        <v>0</v>
      </c>
      <c r="Z194" s="2" t="s">
        <v>68</v>
      </c>
      <c r="AA194" s="72">
        <f t="shared" si="78"/>
        <v>43388</v>
      </c>
      <c r="AB194" s="37"/>
      <c r="AC194" s="43"/>
      <c r="AD194" s="47">
        <f>[2]Plan1!$A270</f>
        <v>45037</v>
      </c>
      <c r="AE194" s="34" t="str">
        <f>[2]Plan1!$C270</f>
        <v>Tiradentes</v>
      </c>
      <c r="AG194" s="1"/>
      <c r="AH194" s="17">
        <f t="shared" si="88"/>
        <v>45337</v>
      </c>
      <c r="AI194" s="17">
        <f t="shared" si="84"/>
        <v>45336</v>
      </c>
      <c r="AJ194" s="17">
        <f t="shared" si="85"/>
        <v>45337</v>
      </c>
      <c r="AK194" s="17">
        <f t="shared" si="86"/>
        <v>45366</v>
      </c>
      <c r="AL194" s="19">
        <f t="shared" si="87"/>
        <v>21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1"/>
      <c r="BG194" s="1"/>
      <c r="BH194" s="30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4"/>
      <c r="BX194" s="1"/>
      <c r="BY194" s="1"/>
      <c r="BZ194" s="1"/>
      <c r="CA194" s="1"/>
      <c r="CB194" s="1"/>
      <c r="CC194" s="1"/>
      <c r="CD194" s="1"/>
      <c r="CE194" s="1"/>
      <c r="CF194" s="1"/>
      <c r="CG194" s="37"/>
      <c r="CI194" s="49"/>
      <c r="CJ194" s="23"/>
    </row>
    <row r="195" spans="1:88" x14ac:dyDescent="0.2">
      <c r="A195" s="105">
        <f t="shared" si="71"/>
        <v>43208</v>
      </c>
      <c r="B195" s="5">
        <f t="shared" si="60"/>
        <v>1039.5778299799999</v>
      </c>
      <c r="C195" s="5">
        <f t="shared" si="72"/>
        <v>1000</v>
      </c>
      <c r="D195" s="64">
        <f t="shared" si="73"/>
        <v>4950.95</v>
      </c>
      <c r="E195" s="11">
        <f>IF(K195=1,VLOOKUP(A195,[1]Plan1!$AY$80:$BA$314,3),E194)</f>
        <v>4961.84</v>
      </c>
      <c r="F195" s="72">
        <f t="shared" si="74"/>
        <v>43207</v>
      </c>
      <c r="G195" s="9">
        <f t="shared" si="61"/>
        <v>2.1995778587948767E-3</v>
      </c>
      <c r="H195" s="72">
        <f t="shared" si="75"/>
        <v>43235</v>
      </c>
      <c r="I195" s="72">
        <f t="shared" si="62"/>
        <v>43235</v>
      </c>
      <c r="J195" s="1">
        <f t="shared" si="76"/>
        <v>20</v>
      </c>
      <c r="K195" s="1">
        <f t="shared" si="82"/>
        <v>2</v>
      </c>
      <c r="L195" s="5">
        <f t="shared" si="63"/>
        <v>1.0002197399999999</v>
      </c>
      <c r="M195" s="12">
        <f t="shared" si="83"/>
        <v>1.00089962</v>
      </c>
      <c r="N195" s="12">
        <f t="shared" si="79"/>
        <v>1.0173207966992714</v>
      </c>
      <c r="O195" s="5">
        <f t="shared" si="81"/>
        <v>1.0175443399999999</v>
      </c>
      <c r="P195" s="5">
        <f t="shared" si="64"/>
        <v>1017.54434</v>
      </c>
      <c r="Q195" s="10">
        <f t="shared" si="65"/>
        <v>0</v>
      </c>
      <c r="R195" s="39">
        <f t="shared" si="66"/>
        <v>0</v>
      </c>
      <c r="S195" s="5">
        <f t="shared" si="67"/>
        <v>0</v>
      </c>
      <c r="T195" s="6">
        <f t="shared" si="77"/>
        <v>4.641E-2</v>
      </c>
      <c r="U195" s="10">
        <f t="shared" si="80"/>
        <v>119</v>
      </c>
      <c r="V195" s="10">
        <v>252</v>
      </c>
      <c r="W195" s="12">
        <f t="shared" si="68"/>
        <v>1.0216535920000001</v>
      </c>
      <c r="X195" s="5">
        <f t="shared" si="69"/>
        <v>22.033489979999999</v>
      </c>
      <c r="Y195" s="11">
        <f t="shared" si="70"/>
        <v>0</v>
      </c>
      <c r="Z195" s="2" t="s">
        <v>68</v>
      </c>
      <c r="AA195" s="72">
        <f t="shared" si="78"/>
        <v>43388</v>
      </c>
      <c r="AB195" s="2"/>
      <c r="AC195" s="43"/>
      <c r="AD195" s="47">
        <f>[2]Plan1!$A271</f>
        <v>45047</v>
      </c>
      <c r="AE195" s="34" t="str">
        <f>[2]Plan1!$C271</f>
        <v>Dia do Trabalho</v>
      </c>
      <c r="AG195" s="1"/>
      <c r="AH195" s="17">
        <f t="shared" si="88"/>
        <v>45366</v>
      </c>
      <c r="AI195" s="17">
        <f t="shared" si="84"/>
        <v>45365</v>
      </c>
      <c r="AJ195" s="17">
        <f t="shared" si="85"/>
        <v>45366</v>
      </c>
      <c r="AK195" s="17">
        <f t="shared" si="86"/>
        <v>45397</v>
      </c>
      <c r="AL195" s="19">
        <f t="shared" si="87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30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4"/>
      <c r="BX195" s="1"/>
      <c r="BY195" s="1"/>
      <c r="BZ195" s="1"/>
      <c r="CA195" s="1"/>
      <c r="CB195" s="1"/>
      <c r="CC195" s="1"/>
      <c r="CD195" s="1"/>
      <c r="CE195" s="1"/>
      <c r="CF195" s="1"/>
      <c r="CG195" s="2"/>
      <c r="CI195" s="49"/>
      <c r="CJ195" s="23"/>
    </row>
    <row r="196" spans="1:88" x14ac:dyDescent="0.2">
      <c r="A196" s="105">
        <f t="shared" si="71"/>
        <v>43209</v>
      </c>
      <c r="B196" s="5">
        <f t="shared" si="60"/>
        <v>1039.87921299</v>
      </c>
      <c r="C196" s="5">
        <f t="shared" si="72"/>
        <v>1000</v>
      </c>
      <c r="D196" s="64">
        <f t="shared" si="73"/>
        <v>4950.95</v>
      </c>
      <c r="E196" s="11">
        <f>IF(K196=1,VLOOKUP(A196,[1]Plan1!$AY$80:$BA$314,3),E195)</f>
        <v>4961.84</v>
      </c>
      <c r="F196" s="72">
        <f t="shared" si="74"/>
        <v>43207</v>
      </c>
      <c r="G196" s="9">
        <f t="shared" si="61"/>
        <v>2.1995778587948767E-3</v>
      </c>
      <c r="H196" s="72">
        <f t="shared" si="75"/>
        <v>43235</v>
      </c>
      <c r="I196" s="72">
        <f t="shared" si="62"/>
        <v>43235</v>
      </c>
      <c r="J196" s="1">
        <f t="shared" si="76"/>
        <v>20</v>
      </c>
      <c r="K196" s="1">
        <f t="shared" si="82"/>
        <v>3</v>
      </c>
      <c r="L196" s="5">
        <f t="shared" si="63"/>
        <v>1.00032962</v>
      </c>
      <c r="M196" s="12">
        <f t="shared" si="83"/>
        <v>1.00089962</v>
      </c>
      <c r="N196" s="12">
        <f t="shared" si="79"/>
        <v>1.0173207966992714</v>
      </c>
      <c r="O196" s="5">
        <f t="shared" si="81"/>
        <v>1.0176561200000001</v>
      </c>
      <c r="P196" s="5">
        <f t="shared" si="64"/>
        <v>1017.65612</v>
      </c>
      <c r="Q196" s="10">
        <f t="shared" si="65"/>
        <v>0</v>
      </c>
      <c r="R196" s="39">
        <f t="shared" si="66"/>
        <v>0</v>
      </c>
      <c r="S196" s="5">
        <f t="shared" si="67"/>
        <v>0</v>
      </c>
      <c r="T196" s="6">
        <f t="shared" si="77"/>
        <v>4.641E-2</v>
      </c>
      <c r="U196" s="10">
        <f t="shared" si="80"/>
        <v>120</v>
      </c>
      <c r="V196" s="10">
        <v>252</v>
      </c>
      <c r="W196" s="12">
        <f t="shared" si="68"/>
        <v>1.021837527</v>
      </c>
      <c r="X196" s="5">
        <f t="shared" si="69"/>
        <v>22.223092990000001</v>
      </c>
      <c r="Y196" s="11">
        <f t="shared" si="70"/>
        <v>0</v>
      </c>
      <c r="Z196" s="2" t="s">
        <v>68</v>
      </c>
      <c r="AA196" s="72">
        <f t="shared" si="78"/>
        <v>43388</v>
      </c>
      <c r="AB196" s="2"/>
      <c r="AC196" s="43"/>
      <c r="AD196" s="47">
        <f>[2]Plan1!$A272</f>
        <v>45085</v>
      </c>
      <c r="AE196" s="34" t="str">
        <f>[2]Plan1!$C272</f>
        <v>Corpus Christi</v>
      </c>
      <c r="AG196" s="1"/>
      <c r="AH196" s="17">
        <f t="shared" si="88"/>
        <v>45397</v>
      </c>
      <c r="AI196" s="17">
        <f t="shared" si="84"/>
        <v>45394</v>
      </c>
      <c r="AJ196" s="17">
        <f t="shared" si="85"/>
        <v>45397</v>
      </c>
      <c r="AK196" s="17">
        <f t="shared" si="86"/>
        <v>45427</v>
      </c>
      <c r="AL196" s="19">
        <f t="shared" si="87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30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4"/>
      <c r="BX196" s="1"/>
      <c r="BY196" s="1"/>
      <c r="BZ196" s="1"/>
      <c r="CA196" s="1"/>
      <c r="CB196" s="1"/>
      <c r="CC196" s="1"/>
      <c r="CD196" s="1"/>
      <c r="CE196" s="1"/>
      <c r="CF196" s="1"/>
      <c r="CG196" s="2"/>
      <c r="CI196" s="49"/>
      <c r="CJ196" s="23"/>
    </row>
    <row r="197" spans="1:88" x14ac:dyDescent="0.2">
      <c r="A197" s="105">
        <f t="shared" si="71"/>
        <v>43210</v>
      </c>
      <c r="B197" s="5">
        <f t="shared" si="60"/>
        <v>1040.1806921699999</v>
      </c>
      <c r="C197" s="5">
        <f t="shared" si="72"/>
        <v>1000</v>
      </c>
      <c r="D197" s="64">
        <f t="shared" si="73"/>
        <v>4950.95</v>
      </c>
      <c r="E197" s="11">
        <f>IF(K197=1,VLOOKUP(A197,[1]Plan1!$AY$80:$BA$314,3),E196)</f>
        <v>4961.84</v>
      </c>
      <c r="F197" s="72">
        <f t="shared" si="74"/>
        <v>43207</v>
      </c>
      <c r="G197" s="9">
        <f t="shared" si="61"/>
        <v>2.1995778587948767E-3</v>
      </c>
      <c r="H197" s="72">
        <f t="shared" si="75"/>
        <v>43235</v>
      </c>
      <c r="I197" s="72">
        <f t="shared" si="62"/>
        <v>43235</v>
      </c>
      <c r="J197" s="1">
        <f t="shared" si="76"/>
        <v>20</v>
      </c>
      <c r="K197" s="1">
        <f t="shared" si="82"/>
        <v>4</v>
      </c>
      <c r="L197" s="5">
        <f t="shared" si="63"/>
        <v>1.00043952</v>
      </c>
      <c r="M197" s="12">
        <f t="shared" si="83"/>
        <v>1.00089962</v>
      </c>
      <c r="N197" s="12">
        <f t="shared" si="79"/>
        <v>1.0173207966992714</v>
      </c>
      <c r="O197" s="5">
        <f t="shared" si="81"/>
        <v>1.01776792</v>
      </c>
      <c r="P197" s="5">
        <f t="shared" si="64"/>
        <v>1017.76792</v>
      </c>
      <c r="Q197" s="10">
        <f t="shared" si="65"/>
        <v>0</v>
      </c>
      <c r="R197" s="39">
        <f t="shared" si="66"/>
        <v>0</v>
      </c>
      <c r="S197" s="5">
        <f t="shared" si="67"/>
        <v>0</v>
      </c>
      <c r="T197" s="6">
        <f t="shared" si="77"/>
        <v>4.641E-2</v>
      </c>
      <c r="U197" s="10">
        <f t="shared" si="80"/>
        <v>121</v>
      </c>
      <c r="V197" s="10">
        <v>252</v>
      </c>
      <c r="W197" s="12">
        <f t="shared" si="68"/>
        <v>1.022021496</v>
      </c>
      <c r="X197" s="5">
        <f t="shared" si="69"/>
        <v>22.41277217</v>
      </c>
      <c r="Y197" s="11">
        <f t="shared" si="70"/>
        <v>0</v>
      </c>
      <c r="Z197" s="2" t="s">
        <v>68</v>
      </c>
      <c r="AA197" s="72">
        <f t="shared" si="78"/>
        <v>43388</v>
      </c>
      <c r="AB197" s="2"/>
      <c r="AC197" s="43"/>
      <c r="AD197" s="47">
        <f>[2]Plan1!$A273</f>
        <v>45176</v>
      </c>
      <c r="AE197" s="34" t="str">
        <f>[2]Plan1!$C273</f>
        <v>Independência do Brasil</v>
      </c>
      <c r="AG197" s="1"/>
      <c r="AH197" s="17">
        <f t="shared" si="88"/>
        <v>45427</v>
      </c>
      <c r="AI197" s="17">
        <f t="shared" si="84"/>
        <v>45426</v>
      </c>
      <c r="AJ197" s="17">
        <f t="shared" si="85"/>
        <v>45427</v>
      </c>
      <c r="AK197" s="17">
        <f t="shared" si="86"/>
        <v>45460</v>
      </c>
      <c r="AL197" s="19">
        <f t="shared" si="87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30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4"/>
      <c r="BX197" s="1"/>
      <c r="BY197" s="1"/>
      <c r="BZ197" s="1"/>
      <c r="CA197" s="1"/>
      <c r="CB197" s="1"/>
      <c r="CC197" s="1"/>
      <c r="CD197" s="1"/>
      <c r="CE197" s="1"/>
      <c r="CF197" s="1"/>
      <c r="CG197" s="2"/>
      <c r="CI197" s="49"/>
      <c r="CJ197" s="23"/>
    </row>
    <row r="198" spans="1:88" x14ac:dyDescent="0.2">
      <c r="A198" s="105">
        <f t="shared" si="71"/>
        <v>43211</v>
      </c>
      <c r="B198" s="5">
        <f t="shared" si="60"/>
        <v>1040.48227675</v>
      </c>
      <c r="C198" s="5">
        <f t="shared" si="72"/>
        <v>1000</v>
      </c>
      <c r="D198" s="64">
        <f t="shared" si="73"/>
        <v>4950.95</v>
      </c>
      <c r="E198" s="11">
        <f>IF(K198=1,VLOOKUP(A198,[1]Plan1!$AY$80:$BA$314,3),E197)</f>
        <v>4961.84</v>
      </c>
      <c r="F198" s="72">
        <f t="shared" si="74"/>
        <v>43207</v>
      </c>
      <c r="G198" s="9">
        <f t="shared" si="61"/>
        <v>2.1995778587948767E-3</v>
      </c>
      <c r="H198" s="72">
        <f t="shared" si="75"/>
        <v>43235</v>
      </c>
      <c r="I198" s="72">
        <f t="shared" si="62"/>
        <v>43235</v>
      </c>
      <c r="J198" s="1">
        <f t="shared" si="76"/>
        <v>20</v>
      </c>
      <c r="K198" s="1">
        <f t="shared" si="82"/>
        <v>5</v>
      </c>
      <c r="L198" s="5">
        <f t="shared" si="63"/>
        <v>1.0005494399999999</v>
      </c>
      <c r="M198" s="12">
        <f t="shared" si="83"/>
        <v>1.00089962</v>
      </c>
      <c r="N198" s="12">
        <f t="shared" si="79"/>
        <v>1.0173207966992714</v>
      </c>
      <c r="O198" s="5">
        <f t="shared" si="81"/>
        <v>1.0178797500000001</v>
      </c>
      <c r="P198" s="5">
        <f t="shared" si="64"/>
        <v>1017.8797499999999</v>
      </c>
      <c r="Q198" s="10">
        <f t="shared" si="65"/>
        <v>0</v>
      </c>
      <c r="R198" s="39">
        <f t="shared" si="66"/>
        <v>0</v>
      </c>
      <c r="S198" s="5">
        <f t="shared" si="67"/>
        <v>0</v>
      </c>
      <c r="T198" s="6">
        <f t="shared" si="77"/>
        <v>4.641E-2</v>
      </c>
      <c r="U198" s="10">
        <f t="shared" si="80"/>
        <v>122</v>
      </c>
      <c r="V198" s="10">
        <v>252</v>
      </c>
      <c r="W198" s="12">
        <f t="shared" si="68"/>
        <v>1.0222054979999999</v>
      </c>
      <c r="X198" s="5">
        <f t="shared" si="69"/>
        <v>22.602526749999999</v>
      </c>
      <c r="Y198" s="11">
        <f t="shared" si="70"/>
        <v>0</v>
      </c>
      <c r="Z198" s="2" t="s">
        <v>68</v>
      </c>
      <c r="AA198" s="72">
        <f t="shared" si="78"/>
        <v>43388</v>
      </c>
      <c r="AB198" s="2"/>
      <c r="AC198" s="43"/>
      <c r="AD198" s="47">
        <f>[2]Plan1!$A274</f>
        <v>45211</v>
      </c>
      <c r="AE198" s="34" t="str">
        <f>[2]Plan1!$C274</f>
        <v>Nossa Sr.a Aparecida - Padroeira do Brasil</v>
      </c>
      <c r="AG198" s="1"/>
      <c r="AH198" s="17">
        <f t="shared" si="88"/>
        <v>45458</v>
      </c>
      <c r="AI198" s="17">
        <f t="shared" si="84"/>
        <v>45457</v>
      </c>
      <c r="AJ198" s="17">
        <f t="shared" si="85"/>
        <v>45460</v>
      </c>
      <c r="AK198" s="17">
        <f t="shared" si="86"/>
        <v>45488</v>
      </c>
      <c r="AL198" s="19">
        <f t="shared" si="87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30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4"/>
      <c r="BX198" s="1"/>
      <c r="BY198" s="1"/>
      <c r="BZ198" s="1"/>
      <c r="CA198" s="1"/>
      <c r="CB198" s="1"/>
      <c r="CC198" s="1"/>
      <c r="CD198" s="1"/>
      <c r="CE198" s="1"/>
      <c r="CF198" s="1"/>
      <c r="CG198" s="2"/>
      <c r="CI198" s="49"/>
      <c r="CJ198" s="23"/>
    </row>
    <row r="199" spans="1:88" x14ac:dyDescent="0.2">
      <c r="A199" s="105">
        <f t="shared" si="71"/>
        <v>43212</v>
      </c>
      <c r="B199" s="5">
        <f t="shared" si="60"/>
        <v>1040.48227675</v>
      </c>
      <c r="C199" s="5">
        <f t="shared" si="72"/>
        <v>1000</v>
      </c>
      <c r="D199" s="64">
        <f t="shared" si="73"/>
        <v>4950.95</v>
      </c>
      <c r="E199" s="11">
        <f>IF(K199=1,VLOOKUP(A199,[1]Plan1!$AY$80:$BA$314,3),E198)</f>
        <v>4961.84</v>
      </c>
      <c r="F199" s="72">
        <f t="shared" si="74"/>
        <v>43207</v>
      </c>
      <c r="G199" s="9">
        <f t="shared" si="61"/>
        <v>2.1995778587948767E-3</v>
      </c>
      <c r="H199" s="72">
        <f t="shared" si="75"/>
        <v>43235</v>
      </c>
      <c r="I199" s="72">
        <f t="shared" si="62"/>
        <v>43235</v>
      </c>
      <c r="J199" s="1">
        <f t="shared" si="76"/>
        <v>20</v>
      </c>
      <c r="K199" s="1">
        <f t="shared" si="82"/>
        <v>5</v>
      </c>
      <c r="L199" s="5">
        <f t="shared" si="63"/>
        <v>1.0005494399999999</v>
      </c>
      <c r="M199" s="12">
        <f t="shared" si="83"/>
        <v>1.00089962</v>
      </c>
      <c r="N199" s="12">
        <f t="shared" si="79"/>
        <v>1.0173207966992714</v>
      </c>
      <c r="O199" s="5">
        <f t="shared" si="81"/>
        <v>1.0178797500000001</v>
      </c>
      <c r="P199" s="5">
        <f t="shared" si="64"/>
        <v>1017.8797499999999</v>
      </c>
      <c r="Q199" s="10">
        <f t="shared" si="65"/>
        <v>0</v>
      </c>
      <c r="R199" s="39">
        <f t="shared" si="66"/>
        <v>0</v>
      </c>
      <c r="S199" s="5">
        <f t="shared" si="67"/>
        <v>0</v>
      </c>
      <c r="T199" s="6">
        <f t="shared" si="77"/>
        <v>4.641E-2</v>
      </c>
      <c r="U199" s="10">
        <f t="shared" si="80"/>
        <v>122</v>
      </c>
      <c r="V199" s="10">
        <v>252</v>
      </c>
      <c r="W199" s="12">
        <f t="shared" si="68"/>
        <v>1.0222054979999999</v>
      </c>
      <c r="X199" s="5">
        <f t="shared" si="69"/>
        <v>22.602526749999999</v>
      </c>
      <c r="Y199" s="11">
        <f t="shared" si="70"/>
        <v>0</v>
      </c>
      <c r="Z199" s="2" t="s">
        <v>68</v>
      </c>
      <c r="AA199" s="72">
        <f t="shared" si="78"/>
        <v>43388</v>
      </c>
      <c r="AB199" s="2"/>
      <c r="AC199" s="43"/>
      <c r="AD199" s="47">
        <f>[2]Plan1!$A275</f>
        <v>45232</v>
      </c>
      <c r="AE199" s="34" t="str">
        <f>[2]Plan1!$C275</f>
        <v>Finados</v>
      </c>
      <c r="AG199" s="1"/>
      <c r="AH199" s="17">
        <f t="shared" si="88"/>
        <v>45488</v>
      </c>
      <c r="AI199" s="17">
        <f t="shared" si="84"/>
        <v>45485</v>
      </c>
      <c r="AJ199" s="17">
        <f t="shared" si="85"/>
        <v>45488</v>
      </c>
      <c r="AK199" s="17">
        <f t="shared" si="86"/>
        <v>45519</v>
      </c>
      <c r="AL199" s="19">
        <f t="shared" si="87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30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4"/>
      <c r="BX199" s="1"/>
      <c r="BY199" s="1"/>
      <c r="BZ199" s="1"/>
      <c r="CA199" s="1"/>
      <c r="CB199" s="1"/>
      <c r="CC199" s="1"/>
      <c r="CD199" s="1"/>
      <c r="CE199" s="1"/>
      <c r="CF199" s="1"/>
      <c r="CG199" s="2"/>
      <c r="CI199" s="49"/>
      <c r="CJ199" s="23"/>
    </row>
    <row r="200" spans="1:88" x14ac:dyDescent="0.2">
      <c r="A200" s="105">
        <f t="shared" si="71"/>
        <v>43213</v>
      </c>
      <c r="B200" s="5">
        <f t="shared" si="60"/>
        <v>1040.48227675</v>
      </c>
      <c r="C200" s="5">
        <f t="shared" si="72"/>
        <v>1000</v>
      </c>
      <c r="D200" s="64">
        <f t="shared" si="73"/>
        <v>4950.95</v>
      </c>
      <c r="E200" s="11">
        <f>IF(K200=1,VLOOKUP(A200,[1]Plan1!$AY$80:$BA$314,3),E199)</f>
        <v>4961.84</v>
      </c>
      <c r="F200" s="72">
        <f t="shared" si="74"/>
        <v>43207</v>
      </c>
      <c r="G200" s="9">
        <f t="shared" si="61"/>
        <v>2.1995778587948767E-3</v>
      </c>
      <c r="H200" s="72">
        <f t="shared" si="75"/>
        <v>43235</v>
      </c>
      <c r="I200" s="72">
        <f t="shared" si="62"/>
        <v>43235</v>
      </c>
      <c r="J200" s="1">
        <f t="shared" si="76"/>
        <v>20</v>
      </c>
      <c r="K200" s="1">
        <f t="shared" si="82"/>
        <v>5</v>
      </c>
      <c r="L200" s="5">
        <f t="shared" si="63"/>
        <v>1.0005494399999999</v>
      </c>
      <c r="M200" s="12">
        <f t="shared" si="83"/>
        <v>1.00089962</v>
      </c>
      <c r="N200" s="12">
        <f t="shared" si="79"/>
        <v>1.0173207966992714</v>
      </c>
      <c r="O200" s="5">
        <f t="shared" si="81"/>
        <v>1.0178797500000001</v>
      </c>
      <c r="P200" s="5">
        <f t="shared" si="64"/>
        <v>1017.8797499999999</v>
      </c>
      <c r="Q200" s="10">
        <f t="shared" si="65"/>
        <v>0</v>
      </c>
      <c r="R200" s="39">
        <f t="shared" si="66"/>
        <v>0</v>
      </c>
      <c r="S200" s="5">
        <f t="shared" si="67"/>
        <v>0</v>
      </c>
      <c r="T200" s="6">
        <f t="shared" si="77"/>
        <v>4.641E-2</v>
      </c>
      <c r="U200" s="10">
        <f t="shared" si="80"/>
        <v>122</v>
      </c>
      <c r="V200" s="10">
        <v>252</v>
      </c>
      <c r="W200" s="12">
        <f t="shared" si="68"/>
        <v>1.0222054979999999</v>
      </c>
      <c r="X200" s="5">
        <f t="shared" si="69"/>
        <v>22.602526749999999</v>
      </c>
      <c r="Y200" s="11">
        <f t="shared" si="70"/>
        <v>0</v>
      </c>
      <c r="Z200" s="2" t="s">
        <v>68</v>
      </c>
      <c r="AA200" s="72">
        <f t="shared" si="78"/>
        <v>43388</v>
      </c>
      <c r="AB200" s="2"/>
      <c r="AC200" s="43"/>
      <c r="AD200" s="47">
        <f>[2]Plan1!$A276</f>
        <v>45245</v>
      </c>
      <c r="AE200" s="34" t="str">
        <f>[2]Plan1!$C276</f>
        <v>Proclamação da República</v>
      </c>
      <c r="AG200" s="1"/>
      <c r="AH200" s="17">
        <f t="shared" si="88"/>
        <v>45519</v>
      </c>
      <c r="AI200" s="17">
        <f t="shared" si="84"/>
        <v>45518</v>
      </c>
      <c r="AJ200" s="17">
        <f t="shared" si="85"/>
        <v>45519</v>
      </c>
      <c r="AK200" s="17">
        <f t="shared" si="86"/>
        <v>45551</v>
      </c>
      <c r="AL200" s="19">
        <f t="shared" si="87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30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4"/>
      <c r="BX200" s="1"/>
      <c r="BY200" s="1"/>
      <c r="BZ200" s="1"/>
      <c r="CA200" s="1"/>
      <c r="CB200" s="1"/>
      <c r="CC200" s="1"/>
      <c r="CD200" s="1"/>
      <c r="CE200" s="1"/>
      <c r="CF200" s="1"/>
      <c r="CG200" s="2"/>
      <c r="CI200" s="49"/>
      <c r="CJ200" s="23"/>
    </row>
    <row r="201" spans="1:88" x14ac:dyDescent="0.2">
      <c r="A201" s="105">
        <f t="shared" si="71"/>
        <v>43214</v>
      </c>
      <c r="B201" s="5">
        <f t="shared" si="60"/>
        <v>1040.7839258500001</v>
      </c>
      <c r="C201" s="5">
        <f t="shared" si="72"/>
        <v>1000</v>
      </c>
      <c r="D201" s="64">
        <f t="shared" si="73"/>
        <v>4950.95</v>
      </c>
      <c r="E201" s="11">
        <f>IF(K201=1,VLOOKUP(A201,[1]Plan1!$AY$80:$BA$314,3),E200)</f>
        <v>4961.84</v>
      </c>
      <c r="F201" s="72">
        <f t="shared" si="74"/>
        <v>43207</v>
      </c>
      <c r="G201" s="9">
        <f t="shared" si="61"/>
        <v>2.1995778587948767E-3</v>
      </c>
      <c r="H201" s="72">
        <f t="shared" si="75"/>
        <v>43235</v>
      </c>
      <c r="I201" s="72">
        <f t="shared" si="62"/>
        <v>43235</v>
      </c>
      <c r="J201" s="1">
        <f t="shared" si="76"/>
        <v>20</v>
      </c>
      <c r="K201" s="1">
        <f t="shared" si="82"/>
        <v>6</v>
      </c>
      <c r="L201" s="5">
        <f t="shared" si="63"/>
        <v>1.00065936</v>
      </c>
      <c r="M201" s="12">
        <f t="shared" si="83"/>
        <v>1.00089962</v>
      </c>
      <c r="N201" s="12">
        <f t="shared" si="79"/>
        <v>1.0173207966992714</v>
      </c>
      <c r="O201" s="5">
        <f t="shared" si="81"/>
        <v>1.01799157</v>
      </c>
      <c r="P201" s="5">
        <f t="shared" si="64"/>
        <v>1017.99157</v>
      </c>
      <c r="Q201" s="10">
        <f t="shared" si="65"/>
        <v>0</v>
      </c>
      <c r="R201" s="39">
        <f t="shared" si="66"/>
        <v>0</v>
      </c>
      <c r="S201" s="5">
        <f t="shared" si="67"/>
        <v>0</v>
      </c>
      <c r="T201" s="6">
        <f t="shared" si="77"/>
        <v>4.641E-2</v>
      </c>
      <c r="U201" s="10">
        <f t="shared" si="80"/>
        <v>123</v>
      </c>
      <c r="V201" s="10">
        <v>252</v>
      </c>
      <c r="W201" s="12">
        <f t="shared" si="68"/>
        <v>1.0223895329999999</v>
      </c>
      <c r="X201" s="5">
        <f t="shared" si="69"/>
        <v>22.79235585</v>
      </c>
      <c r="Y201" s="11">
        <f t="shared" si="70"/>
        <v>0</v>
      </c>
      <c r="Z201" s="2" t="s">
        <v>68</v>
      </c>
      <c r="AA201" s="72">
        <f t="shared" si="78"/>
        <v>43388</v>
      </c>
      <c r="AB201" s="2"/>
      <c r="AC201" s="43"/>
      <c r="AD201" s="47">
        <f>[2]Plan1!$A277</f>
        <v>45285</v>
      </c>
      <c r="AE201" s="34" t="str">
        <f>[2]Plan1!$C277</f>
        <v>Natal</v>
      </c>
      <c r="AG201" s="1"/>
      <c r="AH201" s="17">
        <f t="shared" si="88"/>
        <v>45550</v>
      </c>
      <c r="AI201" s="17">
        <f t="shared" si="84"/>
        <v>45548</v>
      </c>
      <c r="AJ201" s="17">
        <f t="shared" si="85"/>
        <v>45551</v>
      </c>
      <c r="AK201" s="17">
        <f t="shared" si="86"/>
        <v>45580</v>
      </c>
      <c r="AL201" s="19">
        <f t="shared" si="87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30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4"/>
      <c r="BX201" s="1"/>
      <c r="BY201" s="1"/>
      <c r="BZ201" s="1"/>
      <c r="CA201" s="1"/>
      <c r="CB201" s="1"/>
      <c r="CC201" s="1"/>
      <c r="CD201" s="1"/>
      <c r="CE201" s="1"/>
      <c r="CF201" s="1"/>
      <c r="CG201" s="2"/>
      <c r="CI201" s="49"/>
      <c r="CJ201" s="23"/>
    </row>
    <row r="202" spans="1:88" x14ac:dyDescent="0.2">
      <c r="A202" s="105">
        <f t="shared" si="71"/>
        <v>43215</v>
      </c>
      <c r="B202" s="5">
        <f t="shared" ref="B202:B265" si="89">(P202+X202)</f>
        <v>1041.0856803700001</v>
      </c>
      <c r="C202" s="5">
        <f t="shared" si="72"/>
        <v>1000</v>
      </c>
      <c r="D202" s="64">
        <f t="shared" si="73"/>
        <v>4950.95</v>
      </c>
      <c r="E202" s="11">
        <f>IF(K202=1,VLOOKUP(A202,[1]Plan1!$AY$80:$BA$314,3),E201)</f>
        <v>4961.84</v>
      </c>
      <c r="F202" s="72">
        <f t="shared" si="74"/>
        <v>43207</v>
      </c>
      <c r="G202" s="9">
        <f t="shared" ref="G202:G265" si="90">(E202/D202)-1</f>
        <v>2.1995778587948767E-3</v>
      </c>
      <c r="H202" s="72">
        <f t="shared" si="75"/>
        <v>43235</v>
      </c>
      <c r="I202" s="72">
        <f t="shared" ref="I202:I265" si="91">IF(A202&gt;I201,H202,I201)</f>
        <v>43235</v>
      </c>
      <c r="J202" s="1">
        <f t="shared" si="76"/>
        <v>20</v>
      </c>
      <c r="K202" s="1">
        <f t="shared" si="82"/>
        <v>7</v>
      </c>
      <c r="L202" s="5">
        <f t="shared" ref="L202:L265" si="92">TRUNC((E202/D202)^TRUNC((K202/J202),9),8)</f>
        <v>1.0007693</v>
      </c>
      <c r="M202" s="12">
        <f t="shared" si="83"/>
        <v>1.00089962</v>
      </c>
      <c r="N202" s="12">
        <f t="shared" si="79"/>
        <v>1.0173207966992714</v>
      </c>
      <c r="O202" s="5">
        <f t="shared" si="81"/>
        <v>1.0181034200000001</v>
      </c>
      <c r="P202" s="5">
        <f t="shared" ref="P202:P265" si="93">TRUNC(C202*O202,8)</f>
        <v>1018.10342</v>
      </c>
      <c r="Q202" s="10">
        <f t="shared" ref="Q202:Q265" si="94">IF(VLOOKUP(A202,AD$10:AK$114,8)=VLOOKUP(A201,AD$10:AK$114,8),0,VLOOKUP(A202,AD$10:AK$114,8))</f>
        <v>0</v>
      </c>
      <c r="R202" s="39">
        <f t="shared" ref="R202:R265" si="95">IF(Q202&gt;0,VLOOKUP($A202,$AD$10:$AI$114,6),0)</f>
        <v>0</v>
      </c>
      <c r="S202" s="5">
        <f t="shared" ref="S202:S265" si="96">IF(R202&gt;0,TRUNC(R202*P202,8),0)</f>
        <v>0</v>
      </c>
      <c r="T202" s="6">
        <f t="shared" si="77"/>
        <v>4.641E-2</v>
      </c>
      <c r="U202" s="10">
        <f t="shared" si="80"/>
        <v>124</v>
      </c>
      <c r="V202" s="10">
        <v>252</v>
      </c>
      <c r="W202" s="12">
        <f t="shared" ref="W202:W265" si="97">ROUND((1+T202)^TRUNC((U202/V202),9),9)</f>
        <v>1.0225736009999999</v>
      </c>
      <c r="X202" s="5">
        <f t="shared" ref="X202:X265" si="98">TRUNC((P202*(W202-1)),8)</f>
        <v>22.982260369999999</v>
      </c>
      <c r="Y202" s="11">
        <f t="shared" ref="Y202:Y265" si="99">IF(Q202&gt;0,S202+X202,0)</f>
        <v>0</v>
      </c>
      <c r="Z202" s="2" t="s">
        <v>68</v>
      </c>
      <c r="AA202" s="72">
        <f t="shared" si="78"/>
        <v>43388</v>
      </c>
      <c r="AB202" s="2"/>
      <c r="AC202" s="43"/>
      <c r="AD202" s="47">
        <f>[2]Plan1!$A278</f>
        <v>45292</v>
      </c>
      <c r="AE202" s="34" t="str">
        <f>[2]Plan1!$C278</f>
        <v>Confraternização Universal</v>
      </c>
      <c r="AG202" s="1"/>
      <c r="AH202" s="17">
        <f t="shared" si="88"/>
        <v>45580</v>
      </c>
      <c r="AI202" s="17">
        <f t="shared" si="84"/>
        <v>45579</v>
      </c>
      <c r="AJ202" s="17">
        <f t="shared" si="85"/>
        <v>45580</v>
      </c>
      <c r="AK202" s="17">
        <f t="shared" si="86"/>
        <v>45614</v>
      </c>
      <c r="AL202" s="19">
        <f t="shared" si="87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30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4"/>
      <c r="BX202" s="1"/>
      <c r="BY202" s="1"/>
      <c r="BZ202" s="1"/>
      <c r="CA202" s="1"/>
      <c r="CB202" s="1"/>
      <c r="CC202" s="1"/>
      <c r="CD202" s="1"/>
      <c r="CE202" s="1"/>
      <c r="CF202" s="1"/>
      <c r="CG202" s="2"/>
      <c r="CI202" s="49"/>
      <c r="CJ202" s="23"/>
    </row>
    <row r="203" spans="1:88" x14ac:dyDescent="0.2">
      <c r="A203" s="105">
        <f t="shared" ref="A203:A266" si="100">(A202+1)</f>
        <v>43216</v>
      </c>
      <c r="B203" s="5">
        <f t="shared" si="89"/>
        <v>1041.38750968</v>
      </c>
      <c r="C203" s="5">
        <f t="shared" ref="C203:C266" si="101">TRUNC(IF(Q202&gt;0,VLOOKUP(A202,$AD$12:$AE$114,2),C202),8)</f>
        <v>1000</v>
      </c>
      <c r="D203" s="64">
        <f t="shared" ref="D203:D266" si="102">IF(E203=E202,D202,E202)</f>
        <v>4950.95</v>
      </c>
      <c r="E203" s="11">
        <f>IF(K203=1,VLOOKUP(A203,[1]Plan1!$AY$80:$BA$314,3),E202)</f>
        <v>4961.84</v>
      </c>
      <c r="F203" s="72">
        <f t="shared" ref="F203:F266" si="103">IF(D203=D202,F202,A203)</f>
        <v>43207</v>
      </c>
      <c r="G203" s="9">
        <f t="shared" si="90"/>
        <v>2.1995778587948767E-3</v>
      </c>
      <c r="H203" s="72">
        <f t="shared" ref="H203:H266" si="104">IF(DAY(A203)=15,VLOOKUP(A203,AH$118:AM$450,4),H202)</f>
        <v>43235</v>
      </c>
      <c r="I203" s="72">
        <f t="shared" si="91"/>
        <v>43235</v>
      </c>
      <c r="J203" s="1">
        <f t="shared" ref="J203:J266" si="105">IF(I203=I202,J202,NETWORKDAYS(I202,I203,$AD$118:$AD$502)-1)</f>
        <v>20</v>
      </c>
      <c r="K203" s="1">
        <f t="shared" si="82"/>
        <v>8</v>
      </c>
      <c r="L203" s="5">
        <f t="shared" si="92"/>
        <v>1.0008792500000001</v>
      </c>
      <c r="M203" s="12">
        <f t="shared" si="83"/>
        <v>1.00089962</v>
      </c>
      <c r="N203" s="12">
        <f t="shared" si="79"/>
        <v>1.0173207966992714</v>
      </c>
      <c r="O203" s="5">
        <f t="shared" si="81"/>
        <v>1.01821527</v>
      </c>
      <c r="P203" s="5">
        <f t="shared" si="93"/>
        <v>1018.21527</v>
      </c>
      <c r="Q203" s="10">
        <f t="shared" si="94"/>
        <v>0</v>
      </c>
      <c r="R203" s="39">
        <f t="shared" si="95"/>
        <v>0</v>
      </c>
      <c r="S203" s="5">
        <f t="shared" si="96"/>
        <v>0</v>
      </c>
      <c r="T203" s="6">
        <f t="shared" ref="T203:T266" si="106">(T202)</f>
        <v>4.641E-2</v>
      </c>
      <c r="U203" s="10">
        <f t="shared" si="80"/>
        <v>125</v>
      </c>
      <c r="V203" s="10">
        <v>252</v>
      </c>
      <c r="W203" s="12">
        <f t="shared" si="97"/>
        <v>1.022757702</v>
      </c>
      <c r="X203" s="5">
        <f t="shared" si="98"/>
        <v>23.172239680000001</v>
      </c>
      <c r="Y203" s="11">
        <f t="shared" si="99"/>
        <v>0</v>
      </c>
      <c r="Z203" s="2" t="s">
        <v>68</v>
      </c>
      <c r="AA203" s="72">
        <f t="shared" ref="AA203:AA266" si="107">IF(Q202&gt;0,VLOOKUP(A202,$AD$10:$AL$114,9),AA202)</f>
        <v>43388</v>
      </c>
      <c r="AB203" s="2"/>
      <c r="AC203" s="43"/>
      <c r="AD203" s="47">
        <f>[2]Plan1!$A279</f>
        <v>45334</v>
      </c>
      <c r="AE203" s="34" t="str">
        <f>[2]Plan1!$C279</f>
        <v>Carnaval</v>
      </c>
      <c r="AG203" s="1"/>
      <c r="AH203" s="17">
        <f t="shared" si="88"/>
        <v>45611</v>
      </c>
      <c r="AI203" s="17">
        <f t="shared" si="84"/>
        <v>45610</v>
      </c>
      <c r="AJ203" s="17">
        <f t="shared" si="85"/>
        <v>45614</v>
      </c>
      <c r="AK203" s="17">
        <f t="shared" si="86"/>
        <v>45642</v>
      </c>
      <c r="AL203" s="19">
        <f t="shared" si="87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30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4"/>
      <c r="BX203" s="1"/>
      <c r="BY203" s="1"/>
      <c r="BZ203" s="1"/>
      <c r="CA203" s="1"/>
      <c r="CB203" s="1"/>
      <c r="CC203" s="1"/>
      <c r="CD203" s="1"/>
      <c r="CE203" s="1"/>
      <c r="CF203" s="1"/>
      <c r="CG203" s="2"/>
      <c r="CI203" s="49"/>
      <c r="CJ203" s="23"/>
    </row>
    <row r="204" spans="1:88" x14ac:dyDescent="0.2">
      <c r="A204" s="105">
        <f t="shared" si="100"/>
        <v>43217</v>
      </c>
      <c r="B204" s="5">
        <f t="shared" si="89"/>
        <v>1041.6894342400001</v>
      </c>
      <c r="C204" s="5">
        <f t="shared" si="101"/>
        <v>1000</v>
      </c>
      <c r="D204" s="64">
        <f t="shared" si="102"/>
        <v>4950.95</v>
      </c>
      <c r="E204" s="11">
        <f>IF(K204=1,VLOOKUP(A204,[1]Plan1!$AY$80:$BA$314,3),E203)</f>
        <v>4961.84</v>
      </c>
      <c r="F204" s="72">
        <f t="shared" si="103"/>
        <v>43207</v>
      </c>
      <c r="G204" s="9">
        <f t="shared" si="90"/>
        <v>2.1995778587948767E-3</v>
      </c>
      <c r="H204" s="72">
        <f t="shared" si="104"/>
        <v>43235</v>
      </c>
      <c r="I204" s="72">
        <f t="shared" si="91"/>
        <v>43235</v>
      </c>
      <c r="J204" s="1">
        <f t="shared" si="105"/>
        <v>20</v>
      </c>
      <c r="K204" s="1">
        <f t="shared" si="82"/>
        <v>9</v>
      </c>
      <c r="L204" s="5">
        <f t="shared" si="92"/>
        <v>1.00098921</v>
      </c>
      <c r="M204" s="12">
        <f t="shared" si="83"/>
        <v>1.00089962</v>
      </c>
      <c r="N204" s="12">
        <f t="shared" si="79"/>
        <v>1.0173207966992714</v>
      </c>
      <c r="O204" s="5">
        <f t="shared" si="81"/>
        <v>1.01832714</v>
      </c>
      <c r="P204" s="5">
        <f t="shared" si="93"/>
        <v>1018.32714</v>
      </c>
      <c r="Q204" s="10">
        <f t="shared" si="94"/>
        <v>0</v>
      </c>
      <c r="R204" s="39">
        <f t="shared" si="95"/>
        <v>0</v>
      </c>
      <c r="S204" s="5">
        <f t="shared" si="96"/>
        <v>0</v>
      </c>
      <c r="T204" s="6">
        <f t="shared" si="106"/>
        <v>4.641E-2</v>
      </c>
      <c r="U204" s="10">
        <f t="shared" si="80"/>
        <v>126</v>
      </c>
      <c r="V204" s="10">
        <v>252</v>
      </c>
      <c r="W204" s="12">
        <f t="shared" si="97"/>
        <v>1.022941836</v>
      </c>
      <c r="X204" s="5">
        <f t="shared" si="98"/>
        <v>23.362294240000001</v>
      </c>
      <c r="Y204" s="11">
        <f t="shared" si="99"/>
        <v>0</v>
      </c>
      <c r="Z204" s="2" t="s">
        <v>68</v>
      </c>
      <c r="AA204" s="72">
        <f t="shared" si="107"/>
        <v>43388</v>
      </c>
      <c r="AB204" s="2"/>
      <c r="AC204" s="43"/>
      <c r="AD204" s="47">
        <f>[2]Plan1!$A280</f>
        <v>45335</v>
      </c>
      <c r="AE204" s="34" t="str">
        <f>[2]Plan1!$C280</f>
        <v>Carnaval</v>
      </c>
      <c r="AG204" s="1"/>
      <c r="AH204" s="17">
        <f t="shared" si="88"/>
        <v>45641</v>
      </c>
      <c r="AI204" s="17">
        <f t="shared" si="84"/>
        <v>45639</v>
      </c>
      <c r="AJ204" s="17">
        <f t="shared" si="85"/>
        <v>45642</v>
      </c>
      <c r="AK204" s="17">
        <f t="shared" si="86"/>
        <v>45672</v>
      </c>
      <c r="AL204" s="19">
        <f t="shared" si="87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30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4"/>
      <c r="BX204" s="1"/>
      <c r="BY204" s="1"/>
      <c r="BZ204" s="1"/>
      <c r="CA204" s="1"/>
      <c r="CB204" s="1"/>
      <c r="CC204" s="1"/>
      <c r="CD204" s="1"/>
      <c r="CE204" s="1"/>
      <c r="CF204" s="1"/>
      <c r="CG204" s="2"/>
      <c r="CI204" s="49"/>
      <c r="CJ204" s="23"/>
    </row>
    <row r="205" spans="1:88" x14ac:dyDescent="0.2">
      <c r="A205" s="105">
        <f t="shared" si="100"/>
        <v>43218</v>
      </c>
      <c r="B205" s="5">
        <f t="shared" si="89"/>
        <v>1041.9914336000002</v>
      </c>
      <c r="C205" s="5">
        <f t="shared" si="101"/>
        <v>1000</v>
      </c>
      <c r="D205" s="64">
        <f t="shared" si="102"/>
        <v>4950.95</v>
      </c>
      <c r="E205" s="11">
        <f>IF(K205=1,VLOOKUP(A205,[1]Plan1!$AY$80:$BA$314,3),E204)</f>
        <v>4961.84</v>
      </c>
      <c r="F205" s="72">
        <f t="shared" si="103"/>
        <v>43207</v>
      </c>
      <c r="G205" s="9">
        <f t="shared" si="90"/>
        <v>2.1995778587948767E-3</v>
      </c>
      <c r="H205" s="72">
        <f t="shared" si="104"/>
        <v>43235</v>
      </c>
      <c r="I205" s="72">
        <f t="shared" si="91"/>
        <v>43235</v>
      </c>
      <c r="J205" s="1">
        <f t="shared" si="105"/>
        <v>20</v>
      </c>
      <c r="K205" s="1">
        <f t="shared" si="82"/>
        <v>10</v>
      </c>
      <c r="L205" s="5">
        <f t="shared" si="92"/>
        <v>1.00109918</v>
      </c>
      <c r="M205" s="12">
        <f t="shared" si="83"/>
        <v>1.00089962</v>
      </c>
      <c r="N205" s="12">
        <f t="shared" si="79"/>
        <v>1.0173207966992714</v>
      </c>
      <c r="O205" s="5">
        <f t="shared" si="81"/>
        <v>1.01843901</v>
      </c>
      <c r="P205" s="5">
        <f t="shared" si="93"/>
        <v>1018.4390100000001</v>
      </c>
      <c r="Q205" s="10">
        <f t="shared" si="94"/>
        <v>0</v>
      </c>
      <c r="R205" s="39">
        <f t="shared" si="95"/>
        <v>0</v>
      </c>
      <c r="S205" s="5">
        <f t="shared" si="96"/>
        <v>0</v>
      </c>
      <c r="T205" s="6">
        <f t="shared" si="106"/>
        <v>4.641E-2</v>
      </c>
      <c r="U205" s="10">
        <f t="shared" si="80"/>
        <v>127</v>
      </c>
      <c r="V205" s="10">
        <v>252</v>
      </c>
      <c r="W205" s="12">
        <f t="shared" si="97"/>
        <v>1.023126003</v>
      </c>
      <c r="X205" s="5">
        <f t="shared" si="98"/>
        <v>23.552423600000001</v>
      </c>
      <c r="Y205" s="11">
        <f t="shared" si="99"/>
        <v>0</v>
      </c>
      <c r="Z205" s="2" t="s">
        <v>68</v>
      </c>
      <c r="AA205" s="72">
        <f t="shared" si="107"/>
        <v>43388</v>
      </c>
      <c r="AB205" s="2"/>
      <c r="AC205" s="43"/>
      <c r="AD205" s="47">
        <f>[2]Plan1!$A281</f>
        <v>45380</v>
      </c>
      <c r="AE205" s="34" t="str">
        <f>[2]Plan1!$C281</f>
        <v>Paixão de Cristo</v>
      </c>
      <c r="AG205" s="1"/>
      <c r="AH205" s="17">
        <f t="shared" si="88"/>
        <v>45672</v>
      </c>
      <c r="AI205" s="17">
        <f t="shared" si="84"/>
        <v>45671</v>
      </c>
      <c r="AJ205" s="17">
        <f t="shared" si="85"/>
        <v>45672</v>
      </c>
      <c r="AK205" s="17">
        <f t="shared" si="86"/>
        <v>45705</v>
      </c>
      <c r="AL205" s="19">
        <f t="shared" si="87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30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4"/>
      <c r="BX205" s="1"/>
      <c r="BY205" s="1"/>
      <c r="BZ205" s="1"/>
      <c r="CA205" s="1"/>
      <c r="CB205" s="1"/>
      <c r="CC205" s="1"/>
      <c r="CD205" s="1"/>
      <c r="CE205" s="1"/>
      <c r="CF205" s="1"/>
      <c r="CG205" s="2"/>
      <c r="CI205" s="49"/>
      <c r="CJ205" s="23"/>
    </row>
    <row r="206" spans="1:88" x14ac:dyDescent="0.2">
      <c r="A206" s="105">
        <f t="shared" si="100"/>
        <v>43219</v>
      </c>
      <c r="B206" s="5">
        <f t="shared" si="89"/>
        <v>1041.9914336000002</v>
      </c>
      <c r="C206" s="5">
        <f t="shared" si="101"/>
        <v>1000</v>
      </c>
      <c r="D206" s="64">
        <f t="shared" si="102"/>
        <v>4950.95</v>
      </c>
      <c r="E206" s="11">
        <f>IF(K206=1,VLOOKUP(A206,[1]Plan1!$AY$80:$BA$314,3),E205)</f>
        <v>4961.84</v>
      </c>
      <c r="F206" s="72">
        <f t="shared" si="103"/>
        <v>43207</v>
      </c>
      <c r="G206" s="9">
        <f t="shared" si="90"/>
        <v>2.1995778587948767E-3</v>
      </c>
      <c r="H206" s="72">
        <f t="shared" si="104"/>
        <v>43235</v>
      </c>
      <c r="I206" s="72">
        <f t="shared" si="91"/>
        <v>43235</v>
      </c>
      <c r="J206" s="1">
        <f t="shared" si="105"/>
        <v>20</v>
      </c>
      <c r="K206" s="1">
        <f t="shared" si="82"/>
        <v>10</v>
      </c>
      <c r="L206" s="5">
        <f t="shared" si="92"/>
        <v>1.00109918</v>
      </c>
      <c r="M206" s="12">
        <f t="shared" si="83"/>
        <v>1.00089962</v>
      </c>
      <c r="N206" s="12">
        <f t="shared" si="79"/>
        <v>1.0173207966992714</v>
      </c>
      <c r="O206" s="5">
        <f t="shared" si="81"/>
        <v>1.01843901</v>
      </c>
      <c r="P206" s="5">
        <f t="shared" si="93"/>
        <v>1018.4390100000001</v>
      </c>
      <c r="Q206" s="10">
        <f t="shared" si="94"/>
        <v>0</v>
      </c>
      <c r="R206" s="39">
        <f t="shared" si="95"/>
        <v>0</v>
      </c>
      <c r="S206" s="5">
        <f t="shared" si="96"/>
        <v>0</v>
      </c>
      <c r="T206" s="6">
        <f t="shared" si="106"/>
        <v>4.641E-2</v>
      </c>
      <c r="U206" s="10">
        <f t="shared" si="80"/>
        <v>127</v>
      </c>
      <c r="V206" s="10">
        <v>252</v>
      </c>
      <c r="W206" s="12">
        <f t="shared" si="97"/>
        <v>1.023126003</v>
      </c>
      <c r="X206" s="5">
        <f t="shared" si="98"/>
        <v>23.552423600000001</v>
      </c>
      <c r="Y206" s="11">
        <f t="shared" si="99"/>
        <v>0</v>
      </c>
      <c r="Z206" s="2" t="s">
        <v>68</v>
      </c>
      <c r="AA206" s="72">
        <f t="shared" si="107"/>
        <v>43388</v>
      </c>
      <c r="AB206" s="2"/>
      <c r="AC206" s="43"/>
      <c r="AD206" s="47">
        <f>[2]Plan1!$A282</f>
        <v>45403</v>
      </c>
      <c r="AE206" s="34" t="str">
        <f>[2]Plan1!$C282</f>
        <v>Tiradentes</v>
      </c>
      <c r="AG206" s="1"/>
      <c r="AH206" s="17">
        <f t="shared" si="88"/>
        <v>45703</v>
      </c>
      <c r="AI206" s="17">
        <f t="shared" si="84"/>
        <v>45702</v>
      </c>
      <c r="AJ206" s="17">
        <f t="shared" si="85"/>
        <v>45705</v>
      </c>
      <c r="AK206" s="17">
        <f t="shared" si="86"/>
        <v>45733</v>
      </c>
      <c r="AL206" s="19">
        <f t="shared" si="87"/>
        <v>18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30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4"/>
      <c r="BX206" s="1"/>
      <c r="BY206" s="1"/>
      <c r="BZ206" s="1"/>
      <c r="CA206" s="1"/>
      <c r="CB206" s="1"/>
      <c r="CC206" s="1"/>
      <c r="CD206" s="1"/>
      <c r="CE206" s="1"/>
      <c r="CF206" s="1"/>
      <c r="CG206" s="2"/>
      <c r="CI206" s="49"/>
      <c r="CJ206" s="23"/>
    </row>
    <row r="207" spans="1:88" x14ac:dyDescent="0.2">
      <c r="A207" s="105">
        <f t="shared" si="100"/>
        <v>43220</v>
      </c>
      <c r="B207" s="5">
        <f t="shared" si="89"/>
        <v>1041.9914336000002</v>
      </c>
      <c r="C207" s="5">
        <f t="shared" si="101"/>
        <v>1000</v>
      </c>
      <c r="D207" s="64">
        <f t="shared" si="102"/>
        <v>4950.95</v>
      </c>
      <c r="E207" s="11">
        <f>IF(K207=1,VLOOKUP(A207,[1]Plan1!$AY$80:$BA$314,3),E206)</f>
        <v>4961.84</v>
      </c>
      <c r="F207" s="72">
        <f t="shared" si="103"/>
        <v>43207</v>
      </c>
      <c r="G207" s="9">
        <f t="shared" si="90"/>
        <v>2.1995778587948767E-3</v>
      </c>
      <c r="H207" s="72">
        <f t="shared" si="104"/>
        <v>43235</v>
      </c>
      <c r="I207" s="72">
        <f t="shared" si="91"/>
        <v>43235</v>
      </c>
      <c r="J207" s="1">
        <f t="shared" si="105"/>
        <v>20</v>
      </c>
      <c r="K207" s="1">
        <f t="shared" si="82"/>
        <v>10</v>
      </c>
      <c r="L207" s="5">
        <f t="shared" si="92"/>
        <v>1.00109918</v>
      </c>
      <c r="M207" s="12">
        <f t="shared" si="83"/>
        <v>1.00089962</v>
      </c>
      <c r="N207" s="12">
        <f t="shared" si="79"/>
        <v>1.0173207966992714</v>
      </c>
      <c r="O207" s="5">
        <f t="shared" si="81"/>
        <v>1.01843901</v>
      </c>
      <c r="P207" s="5">
        <f t="shared" si="93"/>
        <v>1018.4390100000001</v>
      </c>
      <c r="Q207" s="10">
        <f t="shared" si="94"/>
        <v>0</v>
      </c>
      <c r="R207" s="39">
        <f t="shared" si="95"/>
        <v>0</v>
      </c>
      <c r="S207" s="5">
        <f t="shared" si="96"/>
        <v>0</v>
      </c>
      <c r="T207" s="6">
        <f t="shared" si="106"/>
        <v>4.641E-2</v>
      </c>
      <c r="U207" s="10">
        <f t="shared" si="80"/>
        <v>127</v>
      </c>
      <c r="V207" s="10">
        <v>252</v>
      </c>
      <c r="W207" s="12">
        <f t="shared" si="97"/>
        <v>1.023126003</v>
      </c>
      <c r="X207" s="5">
        <f t="shared" si="98"/>
        <v>23.552423600000001</v>
      </c>
      <c r="Y207" s="11">
        <f t="shared" si="99"/>
        <v>0</v>
      </c>
      <c r="Z207" s="2" t="s">
        <v>68</v>
      </c>
      <c r="AA207" s="72">
        <f t="shared" si="107"/>
        <v>43388</v>
      </c>
      <c r="AB207" s="2"/>
      <c r="AC207" s="43"/>
      <c r="AD207" s="47">
        <f>[2]Plan1!$A283</f>
        <v>45413</v>
      </c>
      <c r="AE207" s="34" t="str">
        <f>[2]Plan1!$C283</f>
        <v>Dia do Trabalho</v>
      </c>
      <c r="AG207" s="1"/>
      <c r="AH207" s="17">
        <f t="shared" si="88"/>
        <v>45731</v>
      </c>
      <c r="AI207" s="17">
        <f t="shared" si="84"/>
        <v>45730</v>
      </c>
      <c r="AJ207" s="17">
        <f t="shared" si="85"/>
        <v>45733</v>
      </c>
      <c r="AK207" s="17">
        <f t="shared" si="86"/>
        <v>45762</v>
      </c>
      <c r="AL207" s="19">
        <f t="shared" si="87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30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4"/>
      <c r="BX207" s="1"/>
      <c r="BY207" s="1"/>
      <c r="BZ207" s="1"/>
      <c r="CA207" s="1"/>
      <c r="CB207" s="1"/>
      <c r="CC207" s="1"/>
      <c r="CD207" s="1"/>
      <c r="CE207" s="1"/>
      <c r="CF207" s="1"/>
      <c r="CG207" s="2"/>
      <c r="CI207" s="49"/>
      <c r="CJ207" s="23"/>
    </row>
    <row r="208" spans="1:88" x14ac:dyDescent="0.2">
      <c r="A208" s="105">
        <f t="shared" si="100"/>
        <v>43221</v>
      </c>
      <c r="B208" s="5">
        <f t="shared" si="89"/>
        <v>1042.29352926</v>
      </c>
      <c r="C208" s="5">
        <f t="shared" si="101"/>
        <v>1000</v>
      </c>
      <c r="D208" s="64">
        <f t="shared" si="102"/>
        <v>4950.95</v>
      </c>
      <c r="E208" s="11">
        <f>IF(K208=1,VLOOKUP(A208,[1]Plan1!$AY$80:$BA$314,3),E207)</f>
        <v>4961.84</v>
      </c>
      <c r="F208" s="72">
        <f t="shared" si="103"/>
        <v>43207</v>
      </c>
      <c r="G208" s="9">
        <f t="shared" si="90"/>
        <v>2.1995778587948767E-3</v>
      </c>
      <c r="H208" s="72">
        <f t="shared" si="104"/>
        <v>43235</v>
      </c>
      <c r="I208" s="72">
        <f t="shared" si="91"/>
        <v>43235</v>
      </c>
      <c r="J208" s="1">
        <f t="shared" si="105"/>
        <v>20</v>
      </c>
      <c r="K208" s="1">
        <f t="shared" si="82"/>
        <v>11</v>
      </c>
      <c r="L208" s="5">
        <f t="shared" si="92"/>
        <v>1.0012091599999999</v>
      </c>
      <c r="M208" s="12">
        <f t="shared" si="83"/>
        <v>1.00089962</v>
      </c>
      <c r="N208" s="12">
        <f t="shared" si="79"/>
        <v>1.0173207966992714</v>
      </c>
      <c r="O208" s="5">
        <f t="shared" si="81"/>
        <v>1.0185508999999999</v>
      </c>
      <c r="P208" s="5">
        <f t="shared" si="93"/>
        <v>1018.5509</v>
      </c>
      <c r="Q208" s="10">
        <f t="shared" si="94"/>
        <v>0</v>
      </c>
      <c r="R208" s="39">
        <f t="shared" si="95"/>
        <v>0</v>
      </c>
      <c r="S208" s="5">
        <f t="shared" si="96"/>
        <v>0</v>
      </c>
      <c r="T208" s="6">
        <f t="shared" si="106"/>
        <v>4.641E-2</v>
      </c>
      <c r="U208" s="10">
        <f t="shared" si="80"/>
        <v>128</v>
      </c>
      <c r="V208" s="10">
        <v>252</v>
      </c>
      <c r="W208" s="12">
        <f t="shared" si="97"/>
        <v>1.0233102039999999</v>
      </c>
      <c r="X208" s="5">
        <f t="shared" si="98"/>
        <v>23.742629260000001</v>
      </c>
      <c r="Y208" s="11">
        <f t="shared" si="99"/>
        <v>0</v>
      </c>
      <c r="Z208" s="2" t="s">
        <v>68</v>
      </c>
      <c r="AA208" s="72">
        <f t="shared" si="107"/>
        <v>43388</v>
      </c>
      <c r="AB208" s="2"/>
      <c r="AC208" s="43"/>
      <c r="AD208" s="47">
        <f>[2]Plan1!$A284</f>
        <v>45442</v>
      </c>
      <c r="AE208" s="34" t="str">
        <f>[2]Plan1!$C284</f>
        <v>Corpus Christi</v>
      </c>
      <c r="AG208" s="1"/>
      <c r="AH208" s="17">
        <f t="shared" si="88"/>
        <v>45762</v>
      </c>
      <c r="AI208" s="17">
        <f t="shared" si="84"/>
        <v>45761</v>
      </c>
      <c r="AJ208" s="17">
        <f t="shared" si="85"/>
        <v>45762</v>
      </c>
      <c r="AK208" s="17">
        <f t="shared" si="86"/>
        <v>45792</v>
      </c>
      <c r="AL208" s="19">
        <f t="shared" si="8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30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4"/>
      <c r="BX208" s="1"/>
      <c r="BY208" s="1"/>
      <c r="BZ208" s="1"/>
      <c r="CA208" s="1"/>
      <c r="CB208" s="1"/>
      <c r="CC208" s="1"/>
      <c r="CD208" s="1"/>
      <c r="CE208" s="1"/>
      <c r="CF208" s="1"/>
      <c r="CG208" s="2"/>
      <c r="CI208" s="49"/>
      <c r="CJ208" s="23"/>
    </row>
    <row r="209" spans="1:88" x14ac:dyDescent="0.2">
      <c r="A209" s="105">
        <f t="shared" si="100"/>
        <v>43222</v>
      </c>
      <c r="B209" s="5">
        <f t="shared" si="89"/>
        <v>1042.29352926</v>
      </c>
      <c r="C209" s="5">
        <f t="shared" si="101"/>
        <v>1000</v>
      </c>
      <c r="D209" s="64">
        <f t="shared" si="102"/>
        <v>4950.95</v>
      </c>
      <c r="E209" s="11">
        <f>IF(K209=1,VLOOKUP(A209,[1]Plan1!$AY$80:$BA$314,3),E208)</f>
        <v>4961.84</v>
      </c>
      <c r="F209" s="72">
        <f t="shared" si="103"/>
        <v>43207</v>
      </c>
      <c r="G209" s="9">
        <f t="shared" si="90"/>
        <v>2.1995778587948767E-3</v>
      </c>
      <c r="H209" s="72">
        <f t="shared" si="104"/>
        <v>43235</v>
      </c>
      <c r="I209" s="72">
        <f t="shared" si="91"/>
        <v>43235</v>
      </c>
      <c r="J209" s="1">
        <f t="shared" si="105"/>
        <v>20</v>
      </c>
      <c r="K209" s="1">
        <f t="shared" si="82"/>
        <v>11</v>
      </c>
      <c r="L209" s="5">
        <f t="shared" si="92"/>
        <v>1.0012091599999999</v>
      </c>
      <c r="M209" s="12">
        <f t="shared" si="83"/>
        <v>1.00089962</v>
      </c>
      <c r="N209" s="12">
        <f t="shared" si="79"/>
        <v>1.0173207966992714</v>
      </c>
      <c r="O209" s="5">
        <f t="shared" si="81"/>
        <v>1.0185508999999999</v>
      </c>
      <c r="P209" s="5">
        <f t="shared" si="93"/>
        <v>1018.5509</v>
      </c>
      <c r="Q209" s="10">
        <f t="shared" si="94"/>
        <v>0</v>
      </c>
      <c r="R209" s="39">
        <f t="shared" si="95"/>
        <v>0</v>
      </c>
      <c r="S209" s="5">
        <f t="shared" si="96"/>
        <v>0</v>
      </c>
      <c r="T209" s="6">
        <f t="shared" si="106"/>
        <v>4.641E-2</v>
      </c>
      <c r="U209" s="10">
        <f t="shared" si="80"/>
        <v>128</v>
      </c>
      <c r="V209" s="10">
        <v>252</v>
      </c>
      <c r="W209" s="12">
        <f t="shared" si="97"/>
        <v>1.0233102039999999</v>
      </c>
      <c r="X209" s="5">
        <f t="shared" si="98"/>
        <v>23.742629260000001</v>
      </c>
      <c r="Y209" s="11">
        <f t="shared" si="99"/>
        <v>0</v>
      </c>
      <c r="Z209" s="2" t="s">
        <v>68</v>
      </c>
      <c r="AA209" s="72">
        <f t="shared" si="107"/>
        <v>43388</v>
      </c>
      <c r="AB209" s="2"/>
      <c r="AC209" s="43"/>
      <c r="AD209" s="47">
        <f>[2]Plan1!$A285</f>
        <v>45542</v>
      </c>
      <c r="AE209" s="34" t="str">
        <f>[2]Plan1!$C285</f>
        <v>Independência do Brasil</v>
      </c>
      <c r="AG209" s="1"/>
      <c r="AH209" s="17">
        <f t="shared" si="88"/>
        <v>45792</v>
      </c>
      <c r="AI209" s="17">
        <f t="shared" si="84"/>
        <v>45791</v>
      </c>
      <c r="AJ209" s="17">
        <f t="shared" si="85"/>
        <v>45792</v>
      </c>
      <c r="AK209" s="17">
        <f t="shared" si="86"/>
        <v>45824</v>
      </c>
      <c r="AL209" s="19">
        <f t="shared" si="87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30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4"/>
      <c r="BX209" s="1"/>
      <c r="BY209" s="1"/>
      <c r="BZ209" s="1"/>
      <c r="CA209" s="1"/>
      <c r="CB209" s="1"/>
      <c r="CC209" s="1"/>
      <c r="CD209" s="1"/>
      <c r="CE209" s="1"/>
      <c r="CF209" s="1"/>
      <c r="CG209" s="2"/>
      <c r="CI209" s="49"/>
      <c r="CJ209" s="23"/>
    </row>
    <row r="210" spans="1:88" x14ac:dyDescent="0.2">
      <c r="A210" s="105">
        <f t="shared" si="100"/>
        <v>43223</v>
      </c>
      <c r="B210" s="5">
        <f t="shared" si="89"/>
        <v>1042.5957099899999</v>
      </c>
      <c r="C210" s="5">
        <f t="shared" si="101"/>
        <v>1000</v>
      </c>
      <c r="D210" s="64">
        <f t="shared" si="102"/>
        <v>4950.95</v>
      </c>
      <c r="E210" s="11">
        <f>IF(K210=1,VLOOKUP(A210,[1]Plan1!$AY$80:$BA$314,3),E209)</f>
        <v>4961.84</v>
      </c>
      <c r="F210" s="72">
        <f t="shared" si="103"/>
        <v>43207</v>
      </c>
      <c r="G210" s="9">
        <f t="shared" si="90"/>
        <v>2.1995778587948767E-3</v>
      </c>
      <c r="H210" s="72">
        <f t="shared" si="104"/>
        <v>43235</v>
      </c>
      <c r="I210" s="72">
        <f t="shared" si="91"/>
        <v>43235</v>
      </c>
      <c r="J210" s="1">
        <f t="shared" si="105"/>
        <v>20</v>
      </c>
      <c r="K210" s="1">
        <f t="shared" si="82"/>
        <v>12</v>
      </c>
      <c r="L210" s="5">
        <f t="shared" si="92"/>
        <v>1.00131916</v>
      </c>
      <c r="M210" s="12">
        <f t="shared" si="83"/>
        <v>1.00089962</v>
      </c>
      <c r="N210" s="12">
        <f t="shared" si="79"/>
        <v>1.0173207966992714</v>
      </c>
      <c r="O210" s="5">
        <f t="shared" si="81"/>
        <v>1.0186628</v>
      </c>
      <c r="P210" s="5">
        <f t="shared" si="93"/>
        <v>1018.6627999999999</v>
      </c>
      <c r="Q210" s="10">
        <f t="shared" si="94"/>
        <v>0</v>
      </c>
      <c r="R210" s="39">
        <f t="shared" si="95"/>
        <v>0</v>
      </c>
      <c r="S210" s="5">
        <f t="shared" si="96"/>
        <v>0</v>
      </c>
      <c r="T210" s="6">
        <f t="shared" si="106"/>
        <v>4.641E-2</v>
      </c>
      <c r="U210" s="10">
        <f t="shared" si="80"/>
        <v>129</v>
      </c>
      <c r="V210" s="10">
        <v>252</v>
      </c>
      <c r="W210" s="12">
        <f t="shared" si="97"/>
        <v>1.023494438</v>
      </c>
      <c r="X210" s="5">
        <f t="shared" si="98"/>
        <v>23.932909989999999</v>
      </c>
      <c r="Y210" s="11">
        <f t="shared" si="99"/>
        <v>0</v>
      </c>
      <c r="Z210" s="2" t="s">
        <v>68</v>
      </c>
      <c r="AA210" s="72">
        <f t="shared" si="107"/>
        <v>43388</v>
      </c>
      <c r="AB210" s="2"/>
      <c r="AC210" s="43"/>
      <c r="AD210" s="47">
        <f>[2]Plan1!$A286</f>
        <v>45577</v>
      </c>
      <c r="AE210" s="34" t="str">
        <f>[2]Plan1!$C286</f>
        <v>Nossa Sr.a Aparecida - Padroeira do Brasil</v>
      </c>
      <c r="AG210" s="1"/>
      <c r="AH210" s="17">
        <f t="shared" si="88"/>
        <v>45823</v>
      </c>
      <c r="AI210" s="17">
        <f t="shared" si="84"/>
        <v>45821</v>
      </c>
      <c r="AJ210" s="17">
        <f t="shared" si="85"/>
        <v>45824</v>
      </c>
      <c r="AK210" s="17">
        <f t="shared" si="86"/>
        <v>45853</v>
      </c>
      <c r="AL210" s="19">
        <f t="shared" si="87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30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4"/>
      <c r="BX210" s="1"/>
      <c r="BY210" s="1"/>
      <c r="BZ210" s="1"/>
      <c r="CA210" s="1"/>
      <c r="CB210" s="1"/>
      <c r="CC210" s="1"/>
      <c r="CD210" s="1"/>
      <c r="CE210" s="1"/>
      <c r="CF210" s="1"/>
      <c r="CG210" s="2"/>
      <c r="CI210" s="49"/>
      <c r="CJ210" s="23"/>
    </row>
    <row r="211" spans="1:88" x14ac:dyDescent="0.2">
      <c r="A211" s="105">
        <f t="shared" si="100"/>
        <v>43224</v>
      </c>
      <c r="B211" s="5">
        <f t="shared" si="89"/>
        <v>1042.8979860500001</v>
      </c>
      <c r="C211" s="5">
        <f t="shared" si="101"/>
        <v>1000</v>
      </c>
      <c r="D211" s="64">
        <f t="shared" si="102"/>
        <v>4950.95</v>
      </c>
      <c r="E211" s="11">
        <f>IF(K211=1,VLOOKUP(A211,[1]Plan1!$AY$80:$BA$314,3),E210)</f>
        <v>4961.84</v>
      </c>
      <c r="F211" s="72">
        <f t="shared" si="103"/>
        <v>43207</v>
      </c>
      <c r="G211" s="9">
        <f t="shared" si="90"/>
        <v>2.1995778587948767E-3</v>
      </c>
      <c r="H211" s="72">
        <f t="shared" si="104"/>
        <v>43235</v>
      </c>
      <c r="I211" s="72">
        <f t="shared" si="91"/>
        <v>43235</v>
      </c>
      <c r="J211" s="1">
        <f t="shared" si="105"/>
        <v>20</v>
      </c>
      <c r="K211" s="1">
        <f t="shared" si="82"/>
        <v>13</v>
      </c>
      <c r="L211" s="5">
        <f t="shared" si="92"/>
        <v>1.00142917</v>
      </c>
      <c r="M211" s="12">
        <f t="shared" si="83"/>
        <v>1.00089962</v>
      </c>
      <c r="N211" s="12">
        <f t="shared" si="79"/>
        <v>1.0173207966992714</v>
      </c>
      <c r="O211" s="5">
        <f t="shared" si="81"/>
        <v>1.0187747199999999</v>
      </c>
      <c r="P211" s="5">
        <f t="shared" si="93"/>
        <v>1018.77472</v>
      </c>
      <c r="Q211" s="10">
        <f t="shared" si="94"/>
        <v>0</v>
      </c>
      <c r="R211" s="39">
        <f t="shared" si="95"/>
        <v>0</v>
      </c>
      <c r="S211" s="5">
        <f t="shared" si="96"/>
        <v>0</v>
      </c>
      <c r="T211" s="6">
        <f t="shared" si="106"/>
        <v>4.641E-2</v>
      </c>
      <c r="U211" s="10">
        <f t="shared" si="80"/>
        <v>130</v>
      </c>
      <c r="V211" s="10">
        <v>252</v>
      </c>
      <c r="W211" s="12">
        <f t="shared" si="97"/>
        <v>1.023678705</v>
      </c>
      <c r="X211" s="5">
        <f t="shared" si="98"/>
        <v>24.123266050000002</v>
      </c>
      <c r="Y211" s="11">
        <f t="shared" si="99"/>
        <v>0</v>
      </c>
      <c r="Z211" s="2" t="s">
        <v>68</v>
      </c>
      <c r="AA211" s="72">
        <f t="shared" si="107"/>
        <v>43388</v>
      </c>
      <c r="AB211" s="2"/>
      <c r="AC211" s="43"/>
      <c r="AD211" s="47">
        <f>[2]Plan1!$A287</f>
        <v>45598</v>
      </c>
      <c r="AE211" s="34" t="str">
        <f>[2]Plan1!$C287</f>
        <v>Finados</v>
      </c>
      <c r="AG211" s="1"/>
      <c r="AH211" s="17">
        <f t="shared" si="88"/>
        <v>45853</v>
      </c>
      <c r="AI211" s="17">
        <f t="shared" si="84"/>
        <v>45852</v>
      </c>
      <c r="AJ211" s="17">
        <f t="shared" si="85"/>
        <v>45853</v>
      </c>
      <c r="AK211" s="17">
        <f t="shared" si="86"/>
        <v>45884</v>
      </c>
      <c r="AL211" s="19">
        <f t="shared" si="87"/>
        <v>23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30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4"/>
      <c r="BX211" s="1"/>
      <c r="BY211" s="1"/>
      <c r="BZ211" s="1"/>
      <c r="CA211" s="1"/>
      <c r="CB211" s="1"/>
      <c r="CC211" s="1"/>
      <c r="CD211" s="1"/>
      <c r="CE211" s="1"/>
      <c r="CF211" s="1"/>
      <c r="CG211" s="2"/>
      <c r="CI211" s="49"/>
      <c r="CJ211" s="23"/>
    </row>
    <row r="212" spans="1:88" x14ac:dyDescent="0.2">
      <c r="A212" s="105">
        <f t="shared" si="100"/>
        <v>43225</v>
      </c>
      <c r="B212" s="5">
        <f t="shared" si="89"/>
        <v>1043.20033698</v>
      </c>
      <c r="C212" s="5">
        <f t="shared" si="101"/>
        <v>1000</v>
      </c>
      <c r="D212" s="64">
        <f t="shared" si="102"/>
        <v>4950.95</v>
      </c>
      <c r="E212" s="11">
        <f>IF(K212=1,VLOOKUP(A212,[1]Plan1!$AY$80:$BA$314,3),E211)</f>
        <v>4961.84</v>
      </c>
      <c r="F212" s="72">
        <f t="shared" si="103"/>
        <v>43207</v>
      </c>
      <c r="G212" s="9">
        <f t="shared" si="90"/>
        <v>2.1995778587948767E-3</v>
      </c>
      <c r="H212" s="72">
        <f t="shared" si="104"/>
        <v>43235</v>
      </c>
      <c r="I212" s="72">
        <f t="shared" si="91"/>
        <v>43235</v>
      </c>
      <c r="J212" s="1">
        <f t="shared" si="105"/>
        <v>20</v>
      </c>
      <c r="K212" s="1">
        <f t="shared" si="82"/>
        <v>14</v>
      </c>
      <c r="L212" s="5">
        <f t="shared" si="92"/>
        <v>1.0015391899999999</v>
      </c>
      <c r="M212" s="12">
        <f t="shared" si="83"/>
        <v>1.00089962</v>
      </c>
      <c r="N212" s="12">
        <f t="shared" si="79"/>
        <v>1.0173207966992714</v>
      </c>
      <c r="O212" s="5">
        <f t="shared" si="81"/>
        <v>1.0188866400000001</v>
      </c>
      <c r="P212" s="5">
        <f t="shared" si="93"/>
        <v>1018.8866400000001</v>
      </c>
      <c r="Q212" s="10">
        <f t="shared" si="94"/>
        <v>0</v>
      </c>
      <c r="R212" s="39">
        <f t="shared" si="95"/>
        <v>0</v>
      </c>
      <c r="S212" s="5">
        <f t="shared" si="96"/>
        <v>0</v>
      </c>
      <c r="T212" s="6">
        <f t="shared" si="106"/>
        <v>4.641E-2</v>
      </c>
      <c r="U212" s="10">
        <f t="shared" si="80"/>
        <v>131</v>
      </c>
      <c r="V212" s="10">
        <v>252</v>
      </c>
      <c r="W212" s="12">
        <f t="shared" si="97"/>
        <v>1.0238630049999999</v>
      </c>
      <c r="X212" s="5">
        <f t="shared" si="98"/>
        <v>24.31369698</v>
      </c>
      <c r="Y212" s="11">
        <f t="shared" si="99"/>
        <v>0</v>
      </c>
      <c r="Z212" s="2" t="s">
        <v>68</v>
      </c>
      <c r="AA212" s="72">
        <f t="shared" si="107"/>
        <v>43388</v>
      </c>
      <c r="AB212" s="2"/>
      <c r="AC212" s="43"/>
      <c r="AD212" s="47">
        <f>[2]Plan1!$A288</f>
        <v>45611</v>
      </c>
      <c r="AE212" s="34" t="str">
        <f>[2]Plan1!$C288</f>
        <v>Proclamação da República</v>
      </c>
      <c r="AG212" s="1"/>
      <c r="AH212" s="17">
        <f t="shared" si="88"/>
        <v>45884</v>
      </c>
      <c r="AI212" s="17">
        <f t="shared" si="84"/>
        <v>45883</v>
      </c>
      <c r="AJ212" s="17">
        <f t="shared" si="85"/>
        <v>45884</v>
      </c>
      <c r="AK212" s="17">
        <f t="shared" si="86"/>
        <v>45915</v>
      </c>
      <c r="AL212" s="19">
        <f t="shared" si="8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30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4"/>
      <c r="BX212" s="1"/>
      <c r="BY212" s="1"/>
      <c r="BZ212" s="1"/>
      <c r="CA212" s="1"/>
      <c r="CB212" s="1"/>
      <c r="CC212" s="1"/>
      <c r="CD212" s="1"/>
      <c r="CE212" s="1"/>
      <c r="CF212" s="1"/>
      <c r="CG212" s="2"/>
      <c r="CI212" s="49"/>
      <c r="CJ212" s="23"/>
    </row>
    <row r="213" spans="1:88" x14ac:dyDescent="0.2">
      <c r="A213" s="105">
        <f t="shared" si="100"/>
        <v>43226</v>
      </c>
      <c r="B213" s="5">
        <f t="shared" si="89"/>
        <v>1043.20033698</v>
      </c>
      <c r="C213" s="5">
        <f t="shared" si="101"/>
        <v>1000</v>
      </c>
      <c r="D213" s="64">
        <f t="shared" si="102"/>
        <v>4950.95</v>
      </c>
      <c r="E213" s="11">
        <f>IF(K213=1,VLOOKUP(A213,[1]Plan1!$AY$80:$BA$314,3),E212)</f>
        <v>4961.84</v>
      </c>
      <c r="F213" s="72">
        <f t="shared" si="103"/>
        <v>43207</v>
      </c>
      <c r="G213" s="9">
        <f t="shared" si="90"/>
        <v>2.1995778587948767E-3</v>
      </c>
      <c r="H213" s="72">
        <f t="shared" si="104"/>
        <v>43235</v>
      </c>
      <c r="I213" s="72">
        <f t="shared" si="91"/>
        <v>43235</v>
      </c>
      <c r="J213" s="1">
        <f t="shared" si="105"/>
        <v>20</v>
      </c>
      <c r="K213" s="1">
        <f t="shared" si="82"/>
        <v>14</v>
      </c>
      <c r="L213" s="5">
        <f t="shared" si="92"/>
        <v>1.0015391899999999</v>
      </c>
      <c r="M213" s="12">
        <f t="shared" si="83"/>
        <v>1.00089962</v>
      </c>
      <c r="N213" s="12">
        <f t="shared" si="79"/>
        <v>1.0173207966992714</v>
      </c>
      <c r="O213" s="5">
        <f t="shared" si="81"/>
        <v>1.0188866400000001</v>
      </c>
      <c r="P213" s="5">
        <f t="shared" si="93"/>
        <v>1018.8866400000001</v>
      </c>
      <c r="Q213" s="10">
        <f t="shared" si="94"/>
        <v>0</v>
      </c>
      <c r="R213" s="39">
        <f t="shared" si="95"/>
        <v>0</v>
      </c>
      <c r="S213" s="5">
        <f t="shared" si="96"/>
        <v>0</v>
      </c>
      <c r="T213" s="6">
        <f t="shared" si="106"/>
        <v>4.641E-2</v>
      </c>
      <c r="U213" s="10">
        <f t="shared" si="80"/>
        <v>131</v>
      </c>
      <c r="V213" s="10">
        <v>252</v>
      </c>
      <c r="W213" s="12">
        <f t="shared" si="97"/>
        <v>1.0238630049999999</v>
      </c>
      <c r="X213" s="5">
        <f t="shared" si="98"/>
        <v>24.31369698</v>
      </c>
      <c r="Y213" s="11">
        <f t="shared" si="99"/>
        <v>0</v>
      </c>
      <c r="Z213" s="2" t="s">
        <v>68</v>
      </c>
      <c r="AA213" s="72">
        <f t="shared" si="107"/>
        <v>43388</v>
      </c>
      <c r="AB213" s="2"/>
      <c r="AC213" s="43"/>
      <c r="AD213" s="47">
        <f>[2]Plan1!$A289</f>
        <v>45616</v>
      </c>
      <c r="AE213" s="34" t="str">
        <f>[2]Plan1!$C289</f>
        <v>Dia Nacional de Zumbi e da Consciência Negra</v>
      </c>
      <c r="AG213" s="1"/>
      <c r="AH213" s="17">
        <f t="shared" si="88"/>
        <v>45915</v>
      </c>
      <c r="AI213" s="17">
        <f t="shared" si="84"/>
        <v>45912</v>
      </c>
      <c r="AJ213" s="17">
        <f t="shared" si="85"/>
        <v>45915</v>
      </c>
      <c r="AK213" s="17">
        <f t="shared" si="86"/>
        <v>45945</v>
      </c>
      <c r="AL213" s="19">
        <f t="shared" si="87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30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4"/>
      <c r="BX213" s="1"/>
      <c r="BY213" s="1"/>
      <c r="BZ213" s="1"/>
      <c r="CA213" s="1"/>
      <c r="CB213" s="1"/>
      <c r="CC213" s="1"/>
      <c r="CD213" s="1"/>
      <c r="CE213" s="1"/>
      <c r="CF213" s="1"/>
      <c r="CG213" s="2"/>
      <c r="CI213" s="49"/>
      <c r="CJ213" s="23"/>
    </row>
    <row r="214" spans="1:88" x14ac:dyDescent="0.2">
      <c r="A214" s="105">
        <f t="shared" si="100"/>
        <v>43227</v>
      </c>
      <c r="B214" s="5">
        <f t="shared" si="89"/>
        <v>1043.20033698</v>
      </c>
      <c r="C214" s="5">
        <f t="shared" si="101"/>
        <v>1000</v>
      </c>
      <c r="D214" s="64">
        <f t="shared" si="102"/>
        <v>4950.95</v>
      </c>
      <c r="E214" s="11">
        <f>IF(K214=1,VLOOKUP(A214,[1]Plan1!$AY$80:$BA$314,3),E213)</f>
        <v>4961.84</v>
      </c>
      <c r="F214" s="72">
        <f t="shared" si="103"/>
        <v>43207</v>
      </c>
      <c r="G214" s="9">
        <f t="shared" si="90"/>
        <v>2.1995778587948767E-3</v>
      </c>
      <c r="H214" s="72">
        <f t="shared" si="104"/>
        <v>43235</v>
      </c>
      <c r="I214" s="72">
        <f t="shared" si="91"/>
        <v>43235</v>
      </c>
      <c r="J214" s="1">
        <f t="shared" si="105"/>
        <v>20</v>
      </c>
      <c r="K214" s="1">
        <f t="shared" si="82"/>
        <v>14</v>
      </c>
      <c r="L214" s="5">
        <f t="shared" si="92"/>
        <v>1.0015391899999999</v>
      </c>
      <c r="M214" s="12">
        <f t="shared" si="83"/>
        <v>1.00089962</v>
      </c>
      <c r="N214" s="12">
        <f t="shared" si="79"/>
        <v>1.0173207966992714</v>
      </c>
      <c r="O214" s="5">
        <f t="shared" si="81"/>
        <v>1.0188866400000001</v>
      </c>
      <c r="P214" s="5">
        <f t="shared" si="93"/>
        <v>1018.8866400000001</v>
      </c>
      <c r="Q214" s="10">
        <f t="shared" si="94"/>
        <v>0</v>
      </c>
      <c r="R214" s="39">
        <f t="shared" si="95"/>
        <v>0</v>
      </c>
      <c r="S214" s="5">
        <f t="shared" si="96"/>
        <v>0</v>
      </c>
      <c r="T214" s="6">
        <f t="shared" si="106"/>
        <v>4.641E-2</v>
      </c>
      <c r="U214" s="10">
        <f t="shared" si="80"/>
        <v>131</v>
      </c>
      <c r="V214" s="10">
        <v>252</v>
      </c>
      <c r="W214" s="12">
        <f t="shared" si="97"/>
        <v>1.0238630049999999</v>
      </c>
      <c r="X214" s="5">
        <f t="shared" si="98"/>
        <v>24.31369698</v>
      </c>
      <c r="Y214" s="11">
        <f t="shared" si="99"/>
        <v>0</v>
      </c>
      <c r="Z214" s="2" t="s">
        <v>68</v>
      </c>
      <c r="AA214" s="72">
        <f t="shared" si="107"/>
        <v>43388</v>
      </c>
      <c r="AB214" s="2"/>
      <c r="AC214" s="43"/>
      <c r="AD214" s="47">
        <f>[2]Plan1!$A290</f>
        <v>45651</v>
      </c>
      <c r="AE214" s="34" t="str">
        <f>[2]Plan1!$C290</f>
        <v>Natal</v>
      </c>
      <c r="AG214" s="1"/>
      <c r="AH214" s="17">
        <f t="shared" si="88"/>
        <v>45945</v>
      </c>
      <c r="AI214" s="17">
        <f t="shared" si="84"/>
        <v>45944</v>
      </c>
      <c r="AJ214" s="17">
        <f t="shared" si="85"/>
        <v>45945</v>
      </c>
      <c r="AK214" s="17">
        <f t="shared" si="86"/>
        <v>45978</v>
      </c>
      <c r="AL214" s="19">
        <f t="shared" si="87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30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4"/>
      <c r="BX214" s="1"/>
      <c r="BY214" s="1"/>
      <c r="BZ214" s="1"/>
      <c r="CA214" s="1"/>
      <c r="CB214" s="1"/>
      <c r="CC214" s="1"/>
      <c r="CD214" s="1"/>
      <c r="CE214" s="1"/>
      <c r="CF214" s="1"/>
      <c r="CG214" s="2"/>
      <c r="CI214" s="49"/>
      <c r="CJ214" s="23"/>
    </row>
    <row r="215" spans="1:88" x14ac:dyDescent="0.2">
      <c r="A215" s="105">
        <f t="shared" si="100"/>
        <v>43228</v>
      </c>
      <c r="B215" s="5">
        <f t="shared" si="89"/>
        <v>1043.5027935099999</v>
      </c>
      <c r="C215" s="5">
        <f t="shared" si="101"/>
        <v>1000</v>
      </c>
      <c r="D215" s="64">
        <f t="shared" si="102"/>
        <v>4950.95</v>
      </c>
      <c r="E215" s="11">
        <f>IF(K215=1,VLOOKUP(A215,[1]Plan1!$AY$80:$BA$314,3),E214)</f>
        <v>4961.84</v>
      </c>
      <c r="F215" s="72">
        <f t="shared" si="103"/>
        <v>43207</v>
      </c>
      <c r="G215" s="9">
        <f t="shared" si="90"/>
        <v>2.1995778587948767E-3</v>
      </c>
      <c r="H215" s="72">
        <f t="shared" si="104"/>
        <v>43235</v>
      </c>
      <c r="I215" s="72">
        <f t="shared" si="91"/>
        <v>43235</v>
      </c>
      <c r="J215" s="1">
        <f t="shared" si="105"/>
        <v>20</v>
      </c>
      <c r="K215" s="1">
        <f t="shared" si="82"/>
        <v>15</v>
      </c>
      <c r="L215" s="5">
        <f t="shared" si="92"/>
        <v>1.0016492299999999</v>
      </c>
      <c r="M215" s="12">
        <f t="shared" si="83"/>
        <v>1.00089962</v>
      </c>
      <c r="N215" s="12">
        <f t="shared" si="79"/>
        <v>1.0173207966992714</v>
      </c>
      <c r="O215" s="5">
        <f t="shared" si="81"/>
        <v>1.01899859</v>
      </c>
      <c r="P215" s="5">
        <f t="shared" si="93"/>
        <v>1018.99859</v>
      </c>
      <c r="Q215" s="10">
        <f t="shared" si="94"/>
        <v>0</v>
      </c>
      <c r="R215" s="39">
        <f t="shared" si="95"/>
        <v>0</v>
      </c>
      <c r="S215" s="5">
        <f t="shared" si="96"/>
        <v>0</v>
      </c>
      <c r="T215" s="6">
        <f t="shared" si="106"/>
        <v>4.641E-2</v>
      </c>
      <c r="U215" s="10">
        <f t="shared" si="80"/>
        <v>132</v>
      </c>
      <c r="V215" s="10">
        <v>252</v>
      </c>
      <c r="W215" s="12">
        <f t="shared" si="97"/>
        <v>1.0240473379999999</v>
      </c>
      <c r="X215" s="5">
        <f t="shared" si="98"/>
        <v>24.50420351</v>
      </c>
      <c r="Y215" s="11">
        <f t="shared" si="99"/>
        <v>0</v>
      </c>
      <c r="Z215" s="2" t="s">
        <v>68</v>
      </c>
      <c r="AA215" s="72">
        <f t="shared" si="107"/>
        <v>43388</v>
      </c>
      <c r="AB215" s="2"/>
      <c r="AC215" s="43"/>
      <c r="AD215" s="47">
        <f>[2]Plan1!$A291</f>
        <v>45658</v>
      </c>
      <c r="AE215" s="34" t="str">
        <f>[2]Plan1!$C291</f>
        <v>Confraternização Universal</v>
      </c>
      <c r="AG215" s="1"/>
      <c r="AH215" s="17">
        <f t="shared" si="88"/>
        <v>45976</v>
      </c>
      <c r="AI215" s="17">
        <f t="shared" si="84"/>
        <v>45975</v>
      </c>
      <c r="AJ215" s="17">
        <f t="shared" si="85"/>
        <v>45978</v>
      </c>
      <c r="AK215" s="17">
        <f t="shared" si="86"/>
        <v>46006</v>
      </c>
      <c r="AL215" s="19">
        <f t="shared" si="87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30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4"/>
      <c r="BX215" s="1"/>
      <c r="BY215" s="1"/>
      <c r="BZ215" s="1"/>
      <c r="CA215" s="1"/>
      <c r="CB215" s="1"/>
      <c r="CC215" s="1"/>
      <c r="CD215" s="1"/>
      <c r="CE215" s="1"/>
      <c r="CF215" s="1"/>
      <c r="CG215" s="2"/>
      <c r="CI215" s="49"/>
      <c r="CJ215" s="23"/>
    </row>
    <row r="216" spans="1:88" x14ac:dyDescent="0.2">
      <c r="A216" s="105">
        <f t="shared" si="100"/>
        <v>43229</v>
      </c>
      <c r="B216" s="5">
        <f t="shared" si="89"/>
        <v>1043.80531572</v>
      </c>
      <c r="C216" s="5">
        <f t="shared" si="101"/>
        <v>1000</v>
      </c>
      <c r="D216" s="64">
        <f t="shared" si="102"/>
        <v>4950.95</v>
      </c>
      <c r="E216" s="11">
        <f>IF(K216=1,VLOOKUP(A216,[1]Plan1!$AY$80:$BA$314,3),E215)</f>
        <v>4961.84</v>
      </c>
      <c r="F216" s="72">
        <f t="shared" si="103"/>
        <v>43207</v>
      </c>
      <c r="G216" s="9">
        <f t="shared" si="90"/>
        <v>2.1995778587948767E-3</v>
      </c>
      <c r="H216" s="72">
        <f t="shared" si="104"/>
        <v>43235</v>
      </c>
      <c r="I216" s="72">
        <f t="shared" si="91"/>
        <v>43235</v>
      </c>
      <c r="J216" s="1">
        <f t="shared" si="105"/>
        <v>20</v>
      </c>
      <c r="K216" s="1">
        <f t="shared" si="82"/>
        <v>16</v>
      </c>
      <c r="L216" s="5">
        <f t="shared" si="92"/>
        <v>1.00175927</v>
      </c>
      <c r="M216" s="12">
        <f t="shared" si="83"/>
        <v>1.00089962</v>
      </c>
      <c r="N216" s="12">
        <f t="shared" si="79"/>
        <v>1.0173207966992714</v>
      </c>
      <c r="O216" s="5">
        <f t="shared" si="81"/>
        <v>1.0191105300000001</v>
      </c>
      <c r="P216" s="5">
        <f t="shared" si="93"/>
        <v>1019.11053</v>
      </c>
      <c r="Q216" s="10">
        <f t="shared" si="94"/>
        <v>0</v>
      </c>
      <c r="R216" s="39">
        <f t="shared" si="95"/>
        <v>0</v>
      </c>
      <c r="S216" s="5">
        <f t="shared" si="96"/>
        <v>0</v>
      </c>
      <c r="T216" s="6">
        <f t="shared" si="106"/>
        <v>4.641E-2</v>
      </c>
      <c r="U216" s="10">
        <f t="shared" si="80"/>
        <v>133</v>
      </c>
      <c r="V216" s="10">
        <v>252</v>
      </c>
      <c r="W216" s="12">
        <f t="shared" si="97"/>
        <v>1.024231705</v>
      </c>
      <c r="X216" s="5">
        <f t="shared" si="98"/>
        <v>24.694785719999999</v>
      </c>
      <c r="Y216" s="11">
        <f t="shared" si="99"/>
        <v>0</v>
      </c>
      <c r="Z216" s="2" t="s">
        <v>68</v>
      </c>
      <c r="AA216" s="72">
        <f t="shared" si="107"/>
        <v>43388</v>
      </c>
      <c r="AB216" s="2"/>
      <c r="AC216" s="43"/>
      <c r="AD216" s="47">
        <f>[2]Plan1!$A292</f>
        <v>45719</v>
      </c>
      <c r="AE216" s="34" t="str">
        <f>[2]Plan1!$C292</f>
        <v>Carnaval</v>
      </c>
      <c r="AG216" s="1"/>
      <c r="AH216" s="17">
        <f t="shared" si="88"/>
        <v>46006</v>
      </c>
      <c r="AI216" s="17">
        <f t="shared" si="84"/>
        <v>46003</v>
      </c>
      <c r="AJ216" s="17">
        <f t="shared" si="85"/>
        <v>46006</v>
      </c>
      <c r="AK216" s="17">
        <f t="shared" si="86"/>
        <v>46037</v>
      </c>
      <c r="AL216" s="19">
        <f t="shared" si="87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30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4"/>
      <c r="BX216" s="1"/>
      <c r="BY216" s="1"/>
      <c r="BZ216" s="1"/>
      <c r="CA216" s="1"/>
      <c r="CB216" s="1"/>
      <c r="CC216" s="1"/>
      <c r="CD216" s="1"/>
      <c r="CE216" s="1"/>
      <c r="CF216" s="1"/>
      <c r="CG216" s="2"/>
      <c r="CI216" s="49"/>
      <c r="CJ216" s="23"/>
    </row>
    <row r="217" spans="1:88" x14ac:dyDescent="0.2">
      <c r="A217" s="105">
        <f t="shared" si="100"/>
        <v>43230</v>
      </c>
      <c r="B217" s="5">
        <f t="shared" si="89"/>
        <v>1044.10794255</v>
      </c>
      <c r="C217" s="5">
        <f t="shared" si="101"/>
        <v>1000</v>
      </c>
      <c r="D217" s="64">
        <f t="shared" si="102"/>
        <v>4950.95</v>
      </c>
      <c r="E217" s="11">
        <f>IF(K217=1,VLOOKUP(A217,[1]Plan1!$AY$80:$BA$314,3),E216)</f>
        <v>4961.84</v>
      </c>
      <c r="F217" s="72">
        <f t="shared" si="103"/>
        <v>43207</v>
      </c>
      <c r="G217" s="9">
        <f t="shared" si="90"/>
        <v>2.1995778587948767E-3</v>
      </c>
      <c r="H217" s="72">
        <f t="shared" si="104"/>
        <v>43235</v>
      </c>
      <c r="I217" s="72">
        <f t="shared" si="91"/>
        <v>43235</v>
      </c>
      <c r="J217" s="1">
        <f t="shared" si="105"/>
        <v>20</v>
      </c>
      <c r="K217" s="1">
        <f t="shared" si="82"/>
        <v>17</v>
      </c>
      <c r="L217" s="5">
        <f t="shared" si="92"/>
        <v>1.0018693299999999</v>
      </c>
      <c r="M217" s="12">
        <f t="shared" si="83"/>
        <v>1.00089962</v>
      </c>
      <c r="N217" s="12">
        <f t="shared" si="79"/>
        <v>1.0173207966992714</v>
      </c>
      <c r="O217" s="5">
        <f t="shared" si="81"/>
        <v>1.0192224999999999</v>
      </c>
      <c r="P217" s="5">
        <f t="shared" si="93"/>
        <v>1019.2225</v>
      </c>
      <c r="Q217" s="10">
        <f t="shared" si="94"/>
        <v>0</v>
      </c>
      <c r="R217" s="39">
        <f t="shared" si="95"/>
        <v>0</v>
      </c>
      <c r="S217" s="5">
        <f t="shared" si="96"/>
        <v>0</v>
      </c>
      <c r="T217" s="6">
        <f t="shared" si="106"/>
        <v>4.641E-2</v>
      </c>
      <c r="U217" s="10">
        <f t="shared" si="80"/>
        <v>134</v>
      </c>
      <c r="V217" s="10">
        <v>252</v>
      </c>
      <c r="W217" s="12">
        <f t="shared" si="97"/>
        <v>1.0244161039999999</v>
      </c>
      <c r="X217" s="5">
        <f t="shared" si="98"/>
        <v>24.88544255</v>
      </c>
      <c r="Y217" s="11">
        <f t="shared" si="99"/>
        <v>0</v>
      </c>
      <c r="Z217" s="2" t="s">
        <v>68</v>
      </c>
      <c r="AA217" s="72">
        <f t="shared" si="107"/>
        <v>43388</v>
      </c>
      <c r="AB217" s="2"/>
      <c r="AC217" s="43"/>
      <c r="AD217" s="47">
        <f>[2]Plan1!$A293</f>
        <v>45720</v>
      </c>
      <c r="AE217" s="34" t="str">
        <f>[2]Plan1!$C293</f>
        <v>Carnaval</v>
      </c>
      <c r="AG217" s="1"/>
      <c r="AH217" s="17">
        <f t="shared" si="88"/>
        <v>46037</v>
      </c>
      <c r="AI217" s="17">
        <f t="shared" si="84"/>
        <v>46036</v>
      </c>
      <c r="AJ217" s="17">
        <f t="shared" si="85"/>
        <v>46037</v>
      </c>
      <c r="AK217" s="17">
        <f t="shared" si="86"/>
        <v>46071</v>
      </c>
      <c r="AL217" s="19">
        <f t="shared" si="87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30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4"/>
      <c r="BX217" s="1"/>
      <c r="BY217" s="1"/>
      <c r="BZ217" s="1"/>
      <c r="CA217" s="1"/>
      <c r="CB217" s="1"/>
      <c r="CC217" s="1"/>
      <c r="CD217" s="1"/>
      <c r="CE217" s="1"/>
      <c r="CF217" s="1"/>
      <c r="CG217" s="2"/>
      <c r="CI217" s="49"/>
      <c r="CJ217" s="23"/>
    </row>
    <row r="218" spans="1:88" x14ac:dyDescent="0.2">
      <c r="A218" s="105">
        <f t="shared" si="100"/>
        <v>43231</v>
      </c>
      <c r="B218" s="5">
        <f t="shared" si="89"/>
        <v>1044.41065559</v>
      </c>
      <c r="C218" s="5">
        <f t="shared" si="101"/>
        <v>1000</v>
      </c>
      <c r="D218" s="64">
        <f t="shared" si="102"/>
        <v>4950.95</v>
      </c>
      <c r="E218" s="11">
        <f>IF(K218=1,VLOOKUP(A218,[1]Plan1!$AY$80:$BA$314,3),E217)</f>
        <v>4961.84</v>
      </c>
      <c r="F218" s="72">
        <f t="shared" si="103"/>
        <v>43207</v>
      </c>
      <c r="G218" s="9">
        <f t="shared" si="90"/>
        <v>2.1995778587948767E-3</v>
      </c>
      <c r="H218" s="72">
        <f t="shared" si="104"/>
        <v>43235</v>
      </c>
      <c r="I218" s="72">
        <f t="shared" si="91"/>
        <v>43235</v>
      </c>
      <c r="J218" s="1">
        <f t="shared" si="105"/>
        <v>20</v>
      </c>
      <c r="K218" s="1">
        <f t="shared" si="82"/>
        <v>18</v>
      </c>
      <c r="L218" s="5">
        <f t="shared" si="92"/>
        <v>1.0019794</v>
      </c>
      <c r="M218" s="12">
        <f t="shared" si="83"/>
        <v>1.00089962</v>
      </c>
      <c r="N218" s="12">
        <f t="shared" si="79"/>
        <v>1.0173207966992714</v>
      </c>
      <c r="O218" s="5">
        <f t="shared" si="81"/>
        <v>1.0193344799999999</v>
      </c>
      <c r="P218" s="5">
        <f t="shared" si="93"/>
        <v>1019.33448</v>
      </c>
      <c r="Q218" s="10">
        <f t="shared" si="94"/>
        <v>0</v>
      </c>
      <c r="R218" s="39">
        <f t="shared" si="95"/>
        <v>0</v>
      </c>
      <c r="S218" s="5">
        <f t="shared" si="96"/>
        <v>0</v>
      </c>
      <c r="T218" s="6">
        <f t="shared" si="106"/>
        <v>4.641E-2</v>
      </c>
      <c r="U218" s="10">
        <f t="shared" si="80"/>
        <v>135</v>
      </c>
      <c r="V218" s="10">
        <v>252</v>
      </c>
      <c r="W218" s="12">
        <f t="shared" si="97"/>
        <v>1.024600537</v>
      </c>
      <c r="X218" s="5">
        <f t="shared" si="98"/>
        <v>25.076175589999998</v>
      </c>
      <c r="Y218" s="11">
        <f t="shared" si="99"/>
        <v>0</v>
      </c>
      <c r="Z218" s="2" t="s">
        <v>68</v>
      </c>
      <c r="AA218" s="72">
        <f t="shared" si="107"/>
        <v>43388</v>
      </c>
      <c r="AB218" s="2"/>
      <c r="AC218" s="43"/>
      <c r="AD218" s="47">
        <f>[2]Plan1!$A294</f>
        <v>45765</v>
      </c>
      <c r="AE218" s="34" t="str">
        <f>[2]Plan1!$C294</f>
        <v>Paixão de Cristo</v>
      </c>
      <c r="AG218" s="1"/>
      <c r="AH218" s="17">
        <f t="shared" si="88"/>
        <v>46068</v>
      </c>
      <c r="AI218" s="17">
        <f t="shared" si="84"/>
        <v>46066</v>
      </c>
      <c r="AJ218" s="17">
        <f t="shared" si="85"/>
        <v>46071</v>
      </c>
      <c r="AK218" s="17">
        <f t="shared" si="86"/>
        <v>46097</v>
      </c>
      <c r="AL218" s="19">
        <f t="shared" si="87"/>
        <v>18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30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4"/>
      <c r="BX218" s="1"/>
      <c r="BY218" s="1"/>
      <c r="BZ218" s="1"/>
      <c r="CA218" s="1"/>
      <c r="CB218" s="1"/>
      <c r="CC218" s="1"/>
      <c r="CD218" s="1"/>
      <c r="CE218" s="1"/>
      <c r="CF218" s="1"/>
      <c r="CG218" s="2"/>
      <c r="CI218" s="49"/>
      <c r="CJ218" s="23"/>
    </row>
    <row r="219" spans="1:88" x14ac:dyDescent="0.2">
      <c r="A219" s="105">
        <f t="shared" si="100"/>
        <v>43232</v>
      </c>
      <c r="B219" s="5">
        <f t="shared" si="89"/>
        <v>1044.7134435600001</v>
      </c>
      <c r="C219" s="5">
        <f t="shared" si="101"/>
        <v>1000</v>
      </c>
      <c r="D219" s="64">
        <f t="shared" si="102"/>
        <v>4950.95</v>
      </c>
      <c r="E219" s="11">
        <f>IF(K219=1,VLOOKUP(A219,[1]Plan1!$AY$80:$BA$314,3),E218)</f>
        <v>4961.84</v>
      </c>
      <c r="F219" s="72">
        <f t="shared" si="103"/>
        <v>43207</v>
      </c>
      <c r="G219" s="9">
        <f t="shared" si="90"/>
        <v>2.1995778587948767E-3</v>
      </c>
      <c r="H219" s="72">
        <f t="shared" si="104"/>
        <v>43235</v>
      </c>
      <c r="I219" s="72">
        <f t="shared" si="91"/>
        <v>43235</v>
      </c>
      <c r="J219" s="1">
        <f t="shared" si="105"/>
        <v>20</v>
      </c>
      <c r="K219" s="1">
        <f t="shared" si="82"/>
        <v>19</v>
      </c>
      <c r="L219" s="5">
        <f t="shared" si="92"/>
        <v>1.00208948</v>
      </c>
      <c r="M219" s="12">
        <f t="shared" si="83"/>
        <v>1.00089962</v>
      </c>
      <c r="N219" s="12">
        <f t="shared" si="79"/>
        <v>1.0173207966992714</v>
      </c>
      <c r="O219" s="5">
        <f t="shared" si="81"/>
        <v>1.0194464599999999</v>
      </c>
      <c r="P219" s="5">
        <f t="shared" si="93"/>
        <v>1019.44646</v>
      </c>
      <c r="Q219" s="10">
        <f t="shared" si="94"/>
        <v>0</v>
      </c>
      <c r="R219" s="39">
        <f t="shared" si="95"/>
        <v>0</v>
      </c>
      <c r="S219" s="5">
        <f t="shared" si="96"/>
        <v>0</v>
      </c>
      <c r="T219" s="6">
        <f t="shared" si="106"/>
        <v>4.641E-2</v>
      </c>
      <c r="U219" s="10">
        <f t="shared" si="80"/>
        <v>136</v>
      </c>
      <c r="V219" s="10">
        <v>252</v>
      </c>
      <c r="W219" s="12">
        <f t="shared" si="97"/>
        <v>1.0247850030000001</v>
      </c>
      <c r="X219" s="5">
        <f t="shared" si="98"/>
        <v>25.26698356</v>
      </c>
      <c r="Y219" s="11">
        <f t="shared" si="99"/>
        <v>0</v>
      </c>
      <c r="Z219" s="2" t="s">
        <v>68</v>
      </c>
      <c r="AA219" s="72">
        <f t="shared" si="107"/>
        <v>43388</v>
      </c>
      <c r="AB219" s="2"/>
      <c r="AC219" s="43"/>
      <c r="AD219" s="47">
        <f>[2]Plan1!$A295</f>
        <v>45768</v>
      </c>
      <c r="AE219" s="34" t="str">
        <f>[2]Plan1!$C295</f>
        <v>Tiradentes</v>
      </c>
      <c r="AG219" s="1"/>
      <c r="AH219" s="17">
        <f t="shared" si="88"/>
        <v>46096</v>
      </c>
      <c r="AI219" s="17">
        <f t="shared" si="84"/>
        <v>46094</v>
      </c>
      <c r="AJ219" s="17">
        <f t="shared" si="85"/>
        <v>46097</v>
      </c>
      <c r="AK219" s="17">
        <f t="shared" si="86"/>
        <v>46127</v>
      </c>
      <c r="AL219" s="19">
        <f t="shared" si="8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30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4"/>
      <c r="BX219" s="1"/>
      <c r="BY219" s="1"/>
      <c r="BZ219" s="1"/>
      <c r="CA219" s="1"/>
      <c r="CB219" s="1"/>
      <c r="CC219" s="1"/>
      <c r="CD219" s="1"/>
      <c r="CE219" s="1"/>
      <c r="CF219" s="1"/>
      <c r="CG219" s="2"/>
      <c r="CI219" s="49"/>
      <c r="CJ219" s="23"/>
    </row>
    <row r="220" spans="1:88" x14ac:dyDescent="0.2">
      <c r="A220" s="105">
        <f t="shared" si="100"/>
        <v>43233</v>
      </c>
      <c r="B220" s="5">
        <f t="shared" si="89"/>
        <v>1044.7134435600001</v>
      </c>
      <c r="C220" s="5">
        <f t="shared" si="101"/>
        <v>1000</v>
      </c>
      <c r="D220" s="64">
        <f t="shared" si="102"/>
        <v>4950.95</v>
      </c>
      <c r="E220" s="11">
        <f>IF(K220=1,VLOOKUP(A220,[1]Plan1!$AY$80:$BA$314,3),E219)</f>
        <v>4961.84</v>
      </c>
      <c r="F220" s="72">
        <f t="shared" si="103"/>
        <v>43207</v>
      </c>
      <c r="G220" s="9">
        <f t="shared" si="90"/>
        <v>2.1995778587948767E-3</v>
      </c>
      <c r="H220" s="72">
        <f t="shared" si="104"/>
        <v>43235</v>
      </c>
      <c r="I220" s="72">
        <f t="shared" si="91"/>
        <v>43235</v>
      </c>
      <c r="J220" s="1">
        <f t="shared" si="105"/>
        <v>20</v>
      </c>
      <c r="K220" s="1">
        <f t="shared" si="82"/>
        <v>19</v>
      </c>
      <c r="L220" s="5">
        <f t="shared" si="92"/>
        <v>1.00208948</v>
      </c>
      <c r="M220" s="12">
        <f t="shared" si="83"/>
        <v>1.00089962</v>
      </c>
      <c r="N220" s="12">
        <f t="shared" si="79"/>
        <v>1.0173207966992714</v>
      </c>
      <c r="O220" s="5">
        <f t="shared" si="81"/>
        <v>1.0194464599999999</v>
      </c>
      <c r="P220" s="5">
        <f t="shared" si="93"/>
        <v>1019.44646</v>
      </c>
      <c r="Q220" s="10">
        <f t="shared" si="94"/>
        <v>0</v>
      </c>
      <c r="R220" s="39">
        <f t="shared" si="95"/>
        <v>0</v>
      </c>
      <c r="S220" s="5">
        <f t="shared" si="96"/>
        <v>0</v>
      </c>
      <c r="T220" s="6">
        <f t="shared" si="106"/>
        <v>4.641E-2</v>
      </c>
      <c r="U220" s="10">
        <f t="shared" si="80"/>
        <v>136</v>
      </c>
      <c r="V220" s="10">
        <v>252</v>
      </c>
      <c r="W220" s="12">
        <f t="shared" si="97"/>
        <v>1.0247850030000001</v>
      </c>
      <c r="X220" s="5">
        <f t="shared" si="98"/>
        <v>25.26698356</v>
      </c>
      <c r="Y220" s="11">
        <f t="shared" si="99"/>
        <v>0</v>
      </c>
      <c r="Z220" s="2" t="s">
        <v>68</v>
      </c>
      <c r="AA220" s="72">
        <f t="shared" si="107"/>
        <v>43388</v>
      </c>
      <c r="AB220" s="2"/>
      <c r="AC220" s="43"/>
      <c r="AD220" s="47">
        <f>[2]Plan1!$A296</f>
        <v>45778</v>
      </c>
      <c r="AE220" s="34" t="str">
        <f>[2]Plan1!$C296</f>
        <v>Dia do Trabalho</v>
      </c>
      <c r="AG220" s="1"/>
      <c r="AH220" s="17">
        <f t="shared" si="88"/>
        <v>46127</v>
      </c>
      <c r="AI220" s="17">
        <f t="shared" si="84"/>
        <v>46126</v>
      </c>
      <c r="AJ220" s="17">
        <f t="shared" si="85"/>
        <v>46127</v>
      </c>
      <c r="AK220" s="17">
        <f t="shared" si="86"/>
        <v>46157</v>
      </c>
      <c r="AL220" s="19">
        <f t="shared" si="8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30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4"/>
      <c r="BX220" s="1"/>
      <c r="BY220" s="1"/>
      <c r="BZ220" s="1"/>
      <c r="CA220" s="1"/>
      <c r="CB220" s="1"/>
      <c r="CC220" s="1"/>
      <c r="CD220" s="1"/>
      <c r="CE220" s="1"/>
      <c r="CF220" s="1"/>
      <c r="CG220" s="2"/>
      <c r="CI220" s="49"/>
      <c r="CJ220" s="23"/>
    </row>
    <row r="221" spans="1:88" x14ac:dyDescent="0.2">
      <c r="A221" s="105">
        <f t="shared" si="100"/>
        <v>43234</v>
      </c>
      <c r="B221" s="5">
        <f t="shared" si="89"/>
        <v>1044.7134435600001</v>
      </c>
      <c r="C221" s="5">
        <f t="shared" si="101"/>
        <v>1000</v>
      </c>
      <c r="D221" s="64">
        <f t="shared" si="102"/>
        <v>4950.95</v>
      </c>
      <c r="E221" s="11">
        <f>IF(K221=1,VLOOKUP(A221,[1]Plan1!$AY$80:$BA$314,3),E220)</f>
        <v>4961.84</v>
      </c>
      <c r="F221" s="72">
        <f t="shared" si="103"/>
        <v>43207</v>
      </c>
      <c r="G221" s="9">
        <f t="shared" si="90"/>
        <v>2.1995778587948767E-3</v>
      </c>
      <c r="H221" s="72">
        <f t="shared" si="104"/>
        <v>43235</v>
      </c>
      <c r="I221" s="72">
        <f t="shared" si="91"/>
        <v>43235</v>
      </c>
      <c r="J221" s="1">
        <f t="shared" si="105"/>
        <v>20</v>
      </c>
      <c r="K221" s="1">
        <f t="shared" si="82"/>
        <v>19</v>
      </c>
      <c r="L221" s="5">
        <f t="shared" si="92"/>
        <v>1.00208948</v>
      </c>
      <c r="M221" s="12">
        <f t="shared" si="83"/>
        <v>1.00089962</v>
      </c>
      <c r="N221" s="12">
        <f t="shared" si="79"/>
        <v>1.0173207966992714</v>
      </c>
      <c r="O221" s="5">
        <f t="shared" si="81"/>
        <v>1.0194464599999999</v>
      </c>
      <c r="P221" s="5">
        <f t="shared" si="93"/>
        <v>1019.44646</v>
      </c>
      <c r="Q221" s="10">
        <f t="shared" si="94"/>
        <v>0</v>
      </c>
      <c r="R221" s="39">
        <f t="shared" si="95"/>
        <v>0</v>
      </c>
      <c r="S221" s="5">
        <f t="shared" si="96"/>
        <v>0</v>
      </c>
      <c r="T221" s="6">
        <f t="shared" si="106"/>
        <v>4.641E-2</v>
      </c>
      <c r="U221" s="10">
        <f t="shared" si="80"/>
        <v>136</v>
      </c>
      <c r="V221" s="10">
        <v>252</v>
      </c>
      <c r="W221" s="12">
        <f t="shared" si="97"/>
        <v>1.0247850030000001</v>
      </c>
      <c r="X221" s="5">
        <f t="shared" si="98"/>
        <v>25.26698356</v>
      </c>
      <c r="Y221" s="11">
        <f t="shared" si="99"/>
        <v>0</v>
      </c>
      <c r="Z221" s="2" t="s">
        <v>68</v>
      </c>
      <c r="AA221" s="72">
        <f t="shared" si="107"/>
        <v>43388</v>
      </c>
      <c r="AB221" s="2"/>
      <c r="AC221" s="43"/>
      <c r="AD221" s="47">
        <f>[2]Plan1!$A297</f>
        <v>45827</v>
      </c>
      <c r="AE221" s="34" t="str">
        <f>[2]Plan1!$C297</f>
        <v>Corpus Christi</v>
      </c>
      <c r="AG221" s="1"/>
      <c r="AH221" s="17">
        <f t="shared" si="88"/>
        <v>46157</v>
      </c>
      <c r="AI221" s="17">
        <f t="shared" si="84"/>
        <v>46156</v>
      </c>
      <c r="AJ221" s="17">
        <f t="shared" si="85"/>
        <v>46157</v>
      </c>
      <c r="AK221" s="17">
        <f t="shared" si="86"/>
        <v>46188</v>
      </c>
      <c r="AL221" s="19">
        <f t="shared" si="87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30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4"/>
      <c r="BX221" s="1"/>
      <c r="BY221" s="1"/>
      <c r="BZ221" s="1"/>
      <c r="CA221" s="1"/>
      <c r="CB221" s="1"/>
      <c r="CC221" s="1"/>
      <c r="CD221" s="1"/>
      <c r="CE221" s="1"/>
      <c r="CF221" s="1"/>
      <c r="CG221" s="2"/>
      <c r="CI221" s="49"/>
      <c r="CJ221" s="23"/>
    </row>
    <row r="222" spans="1:88" x14ac:dyDescent="0.2">
      <c r="A222" s="105">
        <f t="shared" si="100"/>
        <v>43235</v>
      </c>
      <c r="B222" s="5">
        <f t="shared" si="89"/>
        <v>1045.0163280199999</v>
      </c>
      <c r="C222" s="5">
        <f t="shared" si="101"/>
        <v>1000</v>
      </c>
      <c r="D222" s="64">
        <f t="shared" si="102"/>
        <v>4950.95</v>
      </c>
      <c r="E222" s="11">
        <f>IF(K222=1,VLOOKUP(A222,[1]Plan1!$AY$80:$BA$314,3),E221)</f>
        <v>4961.84</v>
      </c>
      <c r="F222" s="72">
        <f t="shared" si="103"/>
        <v>43207</v>
      </c>
      <c r="G222" s="9">
        <f t="shared" si="90"/>
        <v>2.1995778587948767E-3</v>
      </c>
      <c r="H222" s="72">
        <f t="shared" si="104"/>
        <v>43266</v>
      </c>
      <c r="I222" s="72">
        <f t="shared" si="91"/>
        <v>43235</v>
      </c>
      <c r="J222" s="1">
        <f t="shared" si="105"/>
        <v>20</v>
      </c>
      <c r="K222" s="1">
        <f t="shared" si="82"/>
        <v>20</v>
      </c>
      <c r="L222" s="5">
        <f t="shared" si="92"/>
        <v>1.0021995699999999</v>
      </c>
      <c r="M222" s="12">
        <f t="shared" si="83"/>
        <v>1.00089962</v>
      </c>
      <c r="N222" s="12">
        <f t="shared" si="79"/>
        <v>1.0173207966992714</v>
      </c>
      <c r="O222" s="5">
        <f t="shared" si="81"/>
        <v>1.0195584600000001</v>
      </c>
      <c r="P222" s="5">
        <f t="shared" si="93"/>
        <v>1019.55846</v>
      </c>
      <c r="Q222" s="10">
        <f t="shared" si="94"/>
        <v>0</v>
      </c>
      <c r="R222" s="39">
        <f t="shared" si="95"/>
        <v>0</v>
      </c>
      <c r="S222" s="5">
        <f t="shared" si="96"/>
        <v>0</v>
      </c>
      <c r="T222" s="6">
        <f t="shared" si="106"/>
        <v>4.641E-2</v>
      </c>
      <c r="U222" s="10">
        <f t="shared" si="80"/>
        <v>137</v>
      </c>
      <c r="V222" s="10">
        <v>252</v>
      </c>
      <c r="W222" s="12">
        <f t="shared" si="97"/>
        <v>1.0249695029999999</v>
      </c>
      <c r="X222" s="5">
        <f t="shared" si="98"/>
        <v>25.457868019999999</v>
      </c>
      <c r="Y222" s="11">
        <f t="shared" si="99"/>
        <v>0</v>
      </c>
      <c r="Z222" s="2" t="s">
        <v>68</v>
      </c>
      <c r="AA222" s="72">
        <f t="shared" si="107"/>
        <v>43388</v>
      </c>
      <c r="AB222" s="2"/>
      <c r="AC222" s="43"/>
      <c r="AD222" s="47">
        <f>[2]Plan1!$A298</f>
        <v>45907</v>
      </c>
      <c r="AE222" s="34" t="str">
        <f>[2]Plan1!$C298</f>
        <v>Independência do Brasil</v>
      </c>
      <c r="AG222" s="1"/>
      <c r="AH222" s="17">
        <f t="shared" si="88"/>
        <v>46188</v>
      </c>
      <c r="AI222" s="17">
        <f t="shared" si="84"/>
        <v>46185</v>
      </c>
      <c r="AJ222" s="17">
        <f t="shared" si="85"/>
        <v>46188</v>
      </c>
      <c r="AK222" s="17">
        <f t="shared" si="86"/>
        <v>46218</v>
      </c>
      <c r="AL222" s="19">
        <f t="shared" si="87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30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4"/>
      <c r="BX222" s="1"/>
      <c r="BY222" s="1"/>
      <c r="BZ222" s="1"/>
      <c r="CA222" s="1"/>
      <c r="CB222" s="1"/>
      <c r="CC222" s="1"/>
      <c r="CD222" s="1"/>
      <c r="CE222" s="1"/>
      <c r="CF222" s="1"/>
      <c r="CG222" s="2"/>
      <c r="CI222" s="49"/>
      <c r="CJ222" s="23"/>
    </row>
    <row r="223" spans="1:88" x14ac:dyDescent="0.2">
      <c r="A223" s="105">
        <f t="shared" si="100"/>
        <v>43236</v>
      </c>
      <c r="B223" s="5">
        <f t="shared" si="89"/>
        <v>1045.3941636900001</v>
      </c>
      <c r="C223" s="5">
        <f t="shared" si="101"/>
        <v>1000</v>
      </c>
      <c r="D223" s="64">
        <f t="shared" si="102"/>
        <v>4961.84</v>
      </c>
      <c r="E223" s="11">
        <f>IF(K223=1,VLOOKUP(A223,[1]Plan1!$AY$80:$BA$314,3),E222)</f>
        <v>4981.6899999999996</v>
      </c>
      <c r="F223" s="72">
        <f t="shared" si="103"/>
        <v>43236</v>
      </c>
      <c r="G223" s="9">
        <f t="shared" si="90"/>
        <v>4.0005320606870676E-3</v>
      </c>
      <c r="H223" s="72">
        <f t="shared" si="104"/>
        <v>43266</v>
      </c>
      <c r="I223" s="72">
        <f t="shared" si="91"/>
        <v>43266</v>
      </c>
      <c r="J223" s="1">
        <f t="shared" si="105"/>
        <v>22</v>
      </c>
      <c r="K223" s="1">
        <f t="shared" si="82"/>
        <v>1</v>
      </c>
      <c r="L223" s="5">
        <f t="shared" si="92"/>
        <v>1.0001814899999999</v>
      </c>
      <c r="M223" s="12">
        <f t="shared" si="83"/>
        <v>1.0021995699999999</v>
      </c>
      <c r="N223" s="12">
        <f t="shared" ref="N223:N286" si="108">IF(I223&gt;I222,N222*M223,N222)</f>
        <v>1.0195584650040672</v>
      </c>
      <c r="O223" s="5">
        <f t="shared" si="81"/>
        <v>1.0197434999999999</v>
      </c>
      <c r="P223" s="5">
        <f t="shared" si="93"/>
        <v>1019.7435</v>
      </c>
      <c r="Q223" s="10">
        <f t="shared" si="94"/>
        <v>0</v>
      </c>
      <c r="R223" s="39">
        <f t="shared" si="95"/>
        <v>0</v>
      </c>
      <c r="S223" s="5">
        <f t="shared" si="96"/>
        <v>0</v>
      </c>
      <c r="T223" s="6">
        <f t="shared" si="106"/>
        <v>4.641E-2</v>
      </c>
      <c r="U223" s="10">
        <f t="shared" si="80"/>
        <v>138</v>
      </c>
      <c r="V223" s="10">
        <v>252</v>
      </c>
      <c r="W223" s="12">
        <f t="shared" si="97"/>
        <v>1.0251540349999999</v>
      </c>
      <c r="X223" s="5">
        <f t="shared" si="98"/>
        <v>25.650663689999998</v>
      </c>
      <c r="Y223" s="11">
        <f t="shared" si="99"/>
        <v>0</v>
      </c>
      <c r="Z223" s="2" t="s">
        <v>68</v>
      </c>
      <c r="AA223" s="72">
        <f t="shared" si="107"/>
        <v>43388</v>
      </c>
      <c r="AB223" s="2"/>
      <c r="AC223" s="43"/>
      <c r="AD223" s="47">
        <f>[2]Plan1!$A299</f>
        <v>45942</v>
      </c>
      <c r="AE223" s="34" t="str">
        <f>[2]Plan1!$C299</f>
        <v>Nossa Sr.a Aparecida - Padroeira do Brasil</v>
      </c>
      <c r="AG223" s="1"/>
      <c r="AH223" s="17">
        <f t="shared" si="88"/>
        <v>46218</v>
      </c>
      <c r="AI223" s="17">
        <f t="shared" si="84"/>
        <v>46217</v>
      </c>
      <c r="AJ223" s="17">
        <f t="shared" si="85"/>
        <v>46218</v>
      </c>
      <c r="AK223" s="17">
        <f t="shared" si="86"/>
        <v>46251</v>
      </c>
      <c r="AL223" s="19">
        <f t="shared" si="87"/>
        <v>23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30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4"/>
      <c r="BX223" s="1"/>
      <c r="BY223" s="1"/>
      <c r="BZ223" s="1"/>
      <c r="CA223" s="1"/>
      <c r="CB223" s="1"/>
      <c r="CC223" s="1"/>
      <c r="CD223" s="1"/>
      <c r="CE223" s="1"/>
      <c r="CF223" s="1"/>
      <c r="CG223" s="2"/>
      <c r="CI223" s="49"/>
      <c r="CJ223" s="23"/>
    </row>
    <row r="224" spans="1:88" x14ac:dyDescent="0.2">
      <c r="A224" s="105">
        <f t="shared" si="100"/>
        <v>43237</v>
      </c>
      <c r="B224" s="5">
        <f t="shared" si="89"/>
        <v>1045.7721433300001</v>
      </c>
      <c r="C224" s="5">
        <f t="shared" si="101"/>
        <v>1000</v>
      </c>
      <c r="D224" s="64">
        <f t="shared" si="102"/>
        <v>4961.84</v>
      </c>
      <c r="E224" s="11">
        <f>IF(K224=1,VLOOKUP(A224,[1]Plan1!$AY$80:$BA$314,3),E223)</f>
        <v>4981.6899999999996</v>
      </c>
      <c r="F224" s="72">
        <f t="shared" si="103"/>
        <v>43236</v>
      </c>
      <c r="G224" s="9">
        <f t="shared" si="90"/>
        <v>4.0005320606870676E-3</v>
      </c>
      <c r="H224" s="72">
        <f t="shared" si="104"/>
        <v>43266</v>
      </c>
      <c r="I224" s="72">
        <f t="shared" si="91"/>
        <v>43266</v>
      </c>
      <c r="J224" s="1">
        <f t="shared" si="105"/>
        <v>22</v>
      </c>
      <c r="K224" s="1">
        <f t="shared" si="82"/>
        <v>2</v>
      </c>
      <c r="L224" s="5">
        <f t="shared" si="92"/>
        <v>1.00036302</v>
      </c>
      <c r="M224" s="12">
        <f t="shared" si="83"/>
        <v>1.0021995699999999</v>
      </c>
      <c r="N224" s="12">
        <f t="shared" si="108"/>
        <v>1.0195584650040672</v>
      </c>
      <c r="O224" s="5">
        <f t="shared" si="81"/>
        <v>1.01992858</v>
      </c>
      <c r="P224" s="5">
        <f t="shared" si="93"/>
        <v>1019.92858</v>
      </c>
      <c r="Q224" s="10">
        <f t="shared" si="94"/>
        <v>0</v>
      </c>
      <c r="R224" s="39">
        <f t="shared" si="95"/>
        <v>0</v>
      </c>
      <c r="S224" s="5">
        <f t="shared" si="96"/>
        <v>0</v>
      </c>
      <c r="T224" s="6">
        <f t="shared" si="106"/>
        <v>4.641E-2</v>
      </c>
      <c r="U224" s="10">
        <f t="shared" si="80"/>
        <v>139</v>
      </c>
      <c r="V224" s="10">
        <v>252</v>
      </c>
      <c r="W224" s="12">
        <f t="shared" si="97"/>
        <v>1.0253386010000001</v>
      </c>
      <c r="X224" s="5">
        <f t="shared" si="98"/>
        <v>25.843563329999999</v>
      </c>
      <c r="Y224" s="11">
        <f t="shared" si="99"/>
        <v>0</v>
      </c>
      <c r="Z224" s="2" t="s">
        <v>68</v>
      </c>
      <c r="AA224" s="72">
        <f t="shared" si="107"/>
        <v>43388</v>
      </c>
      <c r="AB224" s="2"/>
      <c r="AC224" s="43"/>
      <c r="AD224" s="47">
        <f>[2]Plan1!$A300</f>
        <v>45963</v>
      </c>
      <c r="AE224" s="34" t="str">
        <f>[2]Plan1!$C300</f>
        <v>Finados</v>
      </c>
      <c r="AG224" s="1"/>
      <c r="AH224" s="17">
        <f t="shared" si="88"/>
        <v>46249</v>
      </c>
      <c r="AI224" s="17">
        <f t="shared" si="84"/>
        <v>46248</v>
      </c>
      <c r="AJ224" s="17">
        <f t="shared" si="85"/>
        <v>46251</v>
      </c>
      <c r="AK224" s="17">
        <f t="shared" si="86"/>
        <v>46280</v>
      </c>
      <c r="AL224" s="19">
        <f t="shared" si="87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30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4"/>
      <c r="BX224" s="1"/>
      <c r="BY224" s="1"/>
      <c r="BZ224" s="1"/>
      <c r="CA224" s="1"/>
      <c r="CB224" s="1"/>
      <c r="CC224" s="1"/>
      <c r="CD224" s="1"/>
      <c r="CE224" s="1"/>
      <c r="CF224" s="1"/>
      <c r="CG224" s="2"/>
    </row>
    <row r="225" spans="1:85" x14ac:dyDescent="0.2">
      <c r="A225" s="105">
        <f t="shared" si="100"/>
        <v>43238</v>
      </c>
      <c r="B225" s="5">
        <f t="shared" si="89"/>
        <v>1046.15025573</v>
      </c>
      <c r="C225" s="5">
        <f t="shared" si="101"/>
        <v>1000</v>
      </c>
      <c r="D225" s="64">
        <f t="shared" si="102"/>
        <v>4961.84</v>
      </c>
      <c r="E225" s="11">
        <f>IF(K225=1,VLOOKUP(A225,[1]Plan1!$AY$80:$BA$314,3),E224)</f>
        <v>4981.6899999999996</v>
      </c>
      <c r="F225" s="72">
        <f t="shared" si="103"/>
        <v>43236</v>
      </c>
      <c r="G225" s="9">
        <f t="shared" si="90"/>
        <v>4.0005320606870676E-3</v>
      </c>
      <c r="H225" s="72">
        <f t="shared" si="104"/>
        <v>43266</v>
      </c>
      <c r="I225" s="72">
        <f t="shared" si="91"/>
        <v>43266</v>
      </c>
      <c r="J225" s="1">
        <f t="shared" si="105"/>
        <v>22</v>
      </c>
      <c r="K225" s="1">
        <f t="shared" si="82"/>
        <v>3</v>
      </c>
      <c r="L225" s="5">
        <f t="shared" si="92"/>
        <v>1.0005445799999999</v>
      </c>
      <c r="M225" s="12">
        <f t="shared" si="83"/>
        <v>1.0021995699999999</v>
      </c>
      <c r="N225" s="12">
        <f t="shared" si="108"/>
        <v>1.0195584650040672</v>
      </c>
      <c r="O225" s="5">
        <f t="shared" si="81"/>
        <v>1.0201136900000001</v>
      </c>
      <c r="P225" s="5">
        <f t="shared" si="93"/>
        <v>1020.11369</v>
      </c>
      <c r="Q225" s="10">
        <f t="shared" si="94"/>
        <v>0</v>
      </c>
      <c r="R225" s="39">
        <f t="shared" si="95"/>
        <v>0</v>
      </c>
      <c r="S225" s="5">
        <f t="shared" si="96"/>
        <v>0</v>
      </c>
      <c r="T225" s="6">
        <f t="shared" si="106"/>
        <v>4.641E-2</v>
      </c>
      <c r="U225" s="10">
        <f t="shared" si="80"/>
        <v>140</v>
      </c>
      <c r="V225" s="10">
        <v>252</v>
      </c>
      <c r="W225" s="12">
        <f t="shared" si="97"/>
        <v>1.0255232000000001</v>
      </c>
      <c r="X225" s="5">
        <f t="shared" si="98"/>
        <v>26.03656573</v>
      </c>
      <c r="Y225" s="11">
        <f t="shared" si="99"/>
        <v>0</v>
      </c>
      <c r="Z225" s="2" t="s">
        <v>68</v>
      </c>
      <c r="AA225" s="72">
        <f t="shared" si="107"/>
        <v>43388</v>
      </c>
      <c r="AB225" s="2"/>
      <c r="AC225" s="43"/>
      <c r="AD225" s="47">
        <f>[2]Plan1!$A301</f>
        <v>45976</v>
      </c>
      <c r="AE225" s="34" t="str">
        <f>[2]Plan1!$C301</f>
        <v>Proclamação da República</v>
      </c>
      <c r="AG225" s="1"/>
      <c r="AH225" s="17">
        <f t="shared" si="88"/>
        <v>46280</v>
      </c>
      <c r="AI225" s="17">
        <f t="shared" si="84"/>
        <v>46279</v>
      </c>
      <c r="AJ225" s="17">
        <f t="shared" si="85"/>
        <v>46280</v>
      </c>
      <c r="AK225" s="17">
        <f t="shared" si="86"/>
        <v>46310</v>
      </c>
      <c r="AL225" s="19">
        <f t="shared" si="8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30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4"/>
      <c r="BX225" s="1"/>
      <c r="BY225" s="1"/>
      <c r="BZ225" s="1"/>
      <c r="CA225" s="1"/>
      <c r="CB225" s="1"/>
      <c r="CC225" s="1"/>
      <c r="CD225" s="1"/>
      <c r="CE225" s="1"/>
      <c r="CF225" s="1"/>
      <c r="CG225" s="2"/>
    </row>
    <row r="226" spans="1:85" x14ac:dyDescent="0.2">
      <c r="A226" s="105">
        <f t="shared" si="100"/>
        <v>43239</v>
      </c>
      <c r="B226" s="5">
        <f t="shared" si="89"/>
        <v>1046.5285111600001</v>
      </c>
      <c r="C226" s="5">
        <f t="shared" si="101"/>
        <v>1000</v>
      </c>
      <c r="D226" s="64">
        <f t="shared" si="102"/>
        <v>4961.84</v>
      </c>
      <c r="E226" s="11">
        <f>IF(K226=1,VLOOKUP(A226,[1]Plan1!$AY$80:$BA$314,3),E225)</f>
        <v>4981.6899999999996</v>
      </c>
      <c r="F226" s="72">
        <f t="shared" si="103"/>
        <v>43236</v>
      </c>
      <c r="G226" s="9">
        <f t="shared" si="90"/>
        <v>4.0005320606870676E-3</v>
      </c>
      <c r="H226" s="72">
        <f t="shared" si="104"/>
        <v>43266</v>
      </c>
      <c r="I226" s="72">
        <f t="shared" si="91"/>
        <v>43266</v>
      </c>
      <c r="J226" s="1">
        <f t="shared" si="105"/>
        <v>22</v>
      </c>
      <c r="K226" s="1">
        <f t="shared" si="82"/>
        <v>4</v>
      </c>
      <c r="L226" s="5">
        <f t="shared" si="92"/>
        <v>1.00072618</v>
      </c>
      <c r="M226" s="12">
        <f t="shared" si="83"/>
        <v>1.0021995699999999</v>
      </c>
      <c r="N226" s="12">
        <f t="shared" si="108"/>
        <v>1.0195584650040672</v>
      </c>
      <c r="O226" s="5">
        <f t="shared" si="81"/>
        <v>1.0202988399999999</v>
      </c>
      <c r="P226" s="5">
        <f t="shared" si="93"/>
        <v>1020.29884</v>
      </c>
      <c r="Q226" s="10">
        <f t="shared" si="94"/>
        <v>0</v>
      </c>
      <c r="R226" s="39">
        <f t="shared" si="95"/>
        <v>0</v>
      </c>
      <c r="S226" s="5">
        <f t="shared" si="96"/>
        <v>0</v>
      </c>
      <c r="T226" s="6">
        <f t="shared" si="106"/>
        <v>4.641E-2</v>
      </c>
      <c r="U226" s="10">
        <f t="shared" si="80"/>
        <v>141</v>
      </c>
      <c r="V226" s="10">
        <v>252</v>
      </c>
      <c r="W226" s="12">
        <f t="shared" si="97"/>
        <v>1.0257078319999999</v>
      </c>
      <c r="X226" s="5">
        <f t="shared" si="98"/>
        <v>26.229671159999999</v>
      </c>
      <c r="Y226" s="11">
        <f t="shared" si="99"/>
        <v>0</v>
      </c>
      <c r="Z226" s="2" t="s">
        <v>68</v>
      </c>
      <c r="AA226" s="72">
        <f t="shared" si="107"/>
        <v>43388</v>
      </c>
      <c r="AB226" s="2"/>
      <c r="AC226" s="43"/>
      <c r="AD226" s="47">
        <f>[2]Plan1!$A302</f>
        <v>45981</v>
      </c>
      <c r="AE226" s="34" t="str">
        <f>[2]Plan1!$C302</f>
        <v>Dia Nacional de Zumbi e da Consciência Negra</v>
      </c>
      <c r="AG226" s="1"/>
      <c r="AH226" s="17">
        <f t="shared" si="88"/>
        <v>46310</v>
      </c>
      <c r="AI226" s="17">
        <f t="shared" si="84"/>
        <v>46309</v>
      </c>
      <c r="AJ226" s="17">
        <f t="shared" si="85"/>
        <v>46310</v>
      </c>
      <c r="AK226" s="17">
        <f t="shared" si="86"/>
        <v>46342</v>
      </c>
      <c r="AL226" s="19">
        <f t="shared" si="8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30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4"/>
      <c r="BX226" s="1"/>
      <c r="BY226" s="1"/>
      <c r="BZ226" s="1"/>
      <c r="CA226" s="1"/>
      <c r="CB226" s="1"/>
      <c r="CC226" s="1"/>
      <c r="CD226" s="1"/>
      <c r="CE226" s="1"/>
      <c r="CF226" s="1"/>
      <c r="CG226" s="2"/>
    </row>
    <row r="227" spans="1:85" x14ac:dyDescent="0.2">
      <c r="A227" s="105">
        <f t="shared" si="100"/>
        <v>43240</v>
      </c>
      <c r="B227" s="5">
        <f t="shared" si="89"/>
        <v>1046.5285111600001</v>
      </c>
      <c r="C227" s="5">
        <f t="shared" si="101"/>
        <v>1000</v>
      </c>
      <c r="D227" s="64">
        <f t="shared" si="102"/>
        <v>4961.84</v>
      </c>
      <c r="E227" s="11">
        <f>IF(K227=1,VLOOKUP(A227,[1]Plan1!$AY$80:$BA$314,3),E226)</f>
        <v>4981.6899999999996</v>
      </c>
      <c r="F227" s="72">
        <f t="shared" si="103"/>
        <v>43236</v>
      </c>
      <c r="G227" s="9">
        <f t="shared" si="90"/>
        <v>4.0005320606870676E-3</v>
      </c>
      <c r="H227" s="72">
        <f t="shared" si="104"/>
        <v>43266</v>
      </c>
      <c r="I227" s="72">
        <f t="shared" si="91"/>
        <v>43266</v>
      </c>
      <c r="J227" s="1">
        <f t="shared" si="105"/>
        <v>22</v>
      </c>
      <c r="K227" s="1">
        <f t="shared" si="82"/>
        <v>4</v>
      </c>
      <c r="L227" s="5">
        <f t="shared" si="92"/>
        <v>1.00072618</v>
      </c>
      <c r="M227" s="12">
        <f t="shared" si="83"/>
        <v>1.0021995699999999</v>
      </c>
      <c r="N227" s="12">
        <f t="shared" si="108"/>
        <v>1.0195584650040672</v>
      </c>
      <c r="O227" s="5">
        <f t="shared" si="81"/>
        <v>1.0202988399999999</v>
      </c>
      <c r="P227" s="5">
        <f t="shared" si="93"/>
        <v>1020.29884</v>
      </c>
      <c r="Q227" s="10">
        <f t="shared" si="94"/>
        <v>0</v>
      </c>
      <c r="R227" s="39">
        <f t="shared" si="95"/>
        <v>0</v>
      </c>
      <c r="S227" s="5">
        <f t="shared" si="96"/>
        <v>0</v>
      </c>
      <c r="T227" s="6">
        <f t="shared" si="106"/>
        <v>4.641E-2</v>
      </c>
      <c r="U227" s="10">
        <f t="shared" si="80"/>
        <v>141</v>
      </c>
      <c r="V227" s="10">
        <v>252</v>
      </c>
      <c r="W227" s="12">
        <f t="shared" si="97"/>
        <v>1.0257078319999999</v>
      </c>
      <c r="X227" s="5">
        <f t="shared" si="98"/>
        <v>26.229671159999999</v>
      </c>
      <c r="Y227" s="11">
        <f t="shared" si="99"/>
        <v>0</v>
      </c>
      <c r="Z227" s="2" t="s">
        <v>68</v>
      </c>
      <c r="AA227" s="72">
        <f t="shared" si="107"/>
        <v>43388</v>
      </c>
      <c r="AB227" s="2"/>
      <c r="AC227" s="43"/>
      <c r="AD227" s="47">
        <f>[2]Plan1!$A303</f>
        <v>46016</v>
      </c>
      <c r="AE227" s="34" t="str">
        <f>[2]Plan1!$C303</f>
        <v>Natal</v>
      </c>
      <c r="AG227" s="1"/>
      <c r="AH227" s="17">
        <f t="shared" si="88"/>
        <v>46341</v>
      </c>
      <c r="AI227" s="17">
        <f t="shared" si="84"/>
        <v>46339</v>
      </c>
      <c r="AJ227" s="17">
        <f t="shared" si="85"/>
        <v>46342</v>
      </c>
      <c r="AK227" s="17">
        <f t="shared" si="86"/>
        <v>46371</v>
      </c>
      <c r="AL227" s="19">
        <f t="shared" si="87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30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4"/>
      <c r="BX227" s="1"/>
      <c r="BY227" s="1"/>
      <c r="BZ227" s="1"/>
      <c r="CA227" s="1"/>
      <c r="CB227" s="1"/>
      <c r="CC227" s="1"/>
      <c r="CD227" s="1"/>
      <c r="CE227" s="1"/>
      <c r="CF227" s="1"/>
      <c r="CG227" s="2"/>
    </row>
    <row r="228" spans="1:85" x14ac:dyDescent="0.2">
      <c r="A228" s="105">
        <f t="shared" si="100"/>
        <v>43241</v>
      </c>
      <c r="B228" s="5">
        <f t="shared" si="89"/>
        <v>1046.5285111600001</v>
      </c>
      <c r="C228" s="5">
        <f t="shared" si="101"/>
        <v>1000</v>
      </c>
      <c r="D228" s="64">
        <f t="shared" si="102"/>
        <v>4961.84</v>
      </c>
      <c r="E228" s="11">
        <f>IF(K228=1,VLOOKUP(A228,[1]Plan1!$AY$80:$BA$314,3),E227)</f>
        <v>4981.6899999999996</v>
      </c>
      <c r="F228" s="72">
        <f t="shared" si="103"/>
        <v>43236</v>
      </c>
      <c r="G228" s="9">
        <f t="shared" si="90"/>
        <v>4.0005320606870676E-3</v>
      </c>
      <c r="H228" s="72">
        <f t="shared" si="104"/>
        <v>43266</v>
      </c>
      <c r="I228" s="72">
        <f t="shared" si="91"/>
        <v>43266</v>
      </c>
      <c r="J228" s="1">
        <f t="shared" si="105"/>
        <v>22</v>
      </c>
      <c r="K228" s="1">
        <f t="shared" si="82"/>
        <v>4</v>
      </c>
      <c r="L228" s="5">
        <f t="shared" si="92"/>
        <v>1.00072618</v>
      </c>
      <c r="M228" s="12">
        <f t="shared" si="83"/>
        <v>1.0021995699999999</v>
      </c>
      <c r="N228" s="12">
        <f t="shared" si="108"/>
        <v>1.0195584650040672</v>
      </c>
      <c r="O228" s="5">
        <f t="shared" si="81"/>
        <v>1.0202988399999999</v>
      </c>
      <c r="P228" s="5">
        <f t="shared" si="93"/>
        <v>1020.29884</v>
      </c>
      <c r="Q228" s="10">
        <f t="shared" si="94"/>
        <v>0</v>
      </c>
      <c r="R228" s="39">
        <f t="shared" si="95"/>
        <v>0</v>
      </c>
      <c r="S228" s="5">
        <f t="shared" si="96"/>
        <v>0</v>
      </c>
      <c r="T228" s="6">
        <f t="shared" si="106"/>
        <v>4.641E-2</v>
      </c>
      <c r="U228" s="10">
        <f t="shared" si="80"/>
        <v>141</v>
      </c>
      <c r="V228" s="10">
        <v>252</v>
      </c>
      <c r="W228" s="12">
        <f t="shared" si="97"/>
        <v>1.0257078319999999</v>
      </c>
      <c r="X228" s="5">
        <f t="shared" si="98"/>
        <v>26.229671159999999</v>
      </c>
      <c r="Y228" s="11">
        <f t="shared" si="99"/>
        <v>0</v>
      </c>
      <c r="Z228" s="2" t="s">
        <v>68</v>
      </c>
      <c r="AA228" s="72">
        <f t="shared" si="107"/>
        <v>43388</v>
      </c>
      <c r="AB228" s="2"/>
      <c r="AC228" s="43"/>
      <c r="AD228" s="47">
        <f>[2]Plan1!$A304</f>
        <v>46023</v>
      </c>
      <c r="AE228" s="34" t="str">
        <f>[2]Plan1!$C304</f>
        <v>Confraternização Universal</v>
      </c>
      <c r="AG228" s="1"/>
      <c r="AH228" s="17">
        <f t="shared" si="88"/>
        <v>46371</v>
      </c>
      <c r="AI228" s="17">
        <f t="shared" si="84"/>
        <v>46370</v>
      </c>
      <c r="AJ228" s="17">
        <f t="shared" si="85"/>
        <v>46371</v>
      </c>
      <c r="AK228" s="17">
        <f t="shared" si="86"/>
        <v>46402</v>
      </c>
      <c r="AL228" s="19">
        <f t="shared" si="87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30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4"/>
      <c r="BX228" s="1"/>
      <c r="BY228" s="1"/>
      <c r="BZ228" s="1"/>
      <c r="CA228" s="1"/>
      <c r="CB228" s="1"/>
      <c r="CC228" s="1"/>
      <c r="CD228" s="1"/>
      <c r="CE228" s="1"/>
      <c r="CF228" s="1"/>
      <c r="CG228" s="2"/>
    </row>
    <row r="229" spans="1:85" x14ac:dyDescent="0.2">
      <c r="A229" s="105">
        <f t="shared" si="100"/>
        <v>43242</v>
      </c>
      <c r="B229" s="5">
        <f t="shared" si="89"/>
        <v>1046.9068994199999</v>
      </c>
      <c r="C229" s="5">
        <f t="shared" si="101"/>
        <v>1000</v>
      </c>
      <c r="D229" s="64">
        <f t="shared" si="102"/>
        <v>4961.84</v>
      </c>
      <c r="E229" s="11">
        <f>IF(K229=1,VLOOKUP(A229,[1]Plan1!$AY$80:$BA$314,3),E228)</f>
        <v>4981.6899999999996</v>
      </c>
      <c r="F229" s="72">
        <f t="shared" si="103"/>
        <v>43236</v>
      </c>
      <c r="G229" s="9">
        <f t="shared" si="90"/>
        <v>4.0005320606870676E-3</v>
      </c>
      <c r="H229" s="72">
        <f t="shared" si="104"/>
        <v>43266</v>
      </c>
      <c r="I229" s="72">
        <f t="shared" si="91"/>
        <v>43266</v>
      </c>
      <c r="J229" s="1">
        <f t="shared" si="105"/>
        <v>22</v>
      </c>
      <c r="K229" s="1">
        <f t="shared" si="82"/>
        <v>5</v>
      </c>
      <c r="L229" s="5">
        <f t="shared" si="92"/>
        <v>1.0009078</v>
      </c>
      <c r="M229" s="12">
        <f t="shared" si="83"/>
        <v>1.0021995699999999</v>
      </c>
      <c r="N229" s="12">
        <f t="shared" si="108"/>
        <v>1.0195584650040672</v>
      </c>
      <c r="O229" s="5">
        <f t="shared" si="81"/>
        <v>1.02048402</v>
      </c>
      <c r="P229" s="5">
        <f t="shared" si="93"/>
        <v>1020.48402</v>
      </c>
      <c r="Q229" s="10">
        <f t="shared" si="94"/>
        <v>0</v>
      </c>
      <c r="R229" s="39">
        <f t="shared" si="95"/>
        <v>0</v>
      </c>
      <c r="S229" s="5">
        <f t="shared" si="96"/>
        <v>0</v>
      </c>
      <c r="T229" s="6">
        <f t="shared" si="106"/>
        <v>4.641E-2</v>
      </c>
      <c r="U229" s="10">
        <f t="shared" ref="U229:U292" si="109">IF(Q228&gt;0,1,IF(K229=K228,U228,U228+1))</f>
        <v>142</v>
      </c>
      <c r="V229" s="10">
        <v>252</v>
      </c>
      <c r="W229" s="12">
        <f t="shared" si="97"/>
        <v>1.0258924970000001</v>
      </c>
      <c r="X229" s="5">
        <f t="shared" si="98"/>
        <v>26.422879420000001</v>
      </c>
      <c r="Y229" s="11">
        <f t="shared" si="99"/>
        <v>0</v>
      </c>
      <c r="Z229" s="2" t="s">
        <v>68</v>
      </c>
      <c r="AA229" s="72">
        <f t="shared" si="107"/>
        <v>43388</v>
      </c>
      <c r="AB229" s="2"/>
      <c r="AC229" s="43"/>
      <c r="AD229" s="47">
        <f>[2]Plan1!$A305</f>
        <v>46069</v>
      </c>
      <c r="AE229" s="34" t="str">
        <f>[2]Plan1!$C305</f>
        <v>Carnaval</v>
      </c>
      <c r="AG229" s="1"/>
      <c r="AH229" s="17">
        <f t="shared" si="88"/>
        <v>46402</v>
      </c>
      <c r="AI229" s="17">
        <f t="shared" si="84"/>
        <v>46401</v>
      </c>
      <c r="AJ229" s="17">
        <f t="shared" si="85"/>
        <v>46402</v>
      </c>
      <c r="AK229" s="17">
        <f t="shared" si="86"/>
        <v>46433</v>
      </c>
      <c r="AL229" s="19">
        <f t="shared" si="87"/>
        <v>19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30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4"/>
      <c r="BX229" s="1"/>
      <c r="BY229" s="1"/>
      <c r="BZ229" s="1"/>
      <c r="CA229" s="1"/>
      <c r="CB229" s="1"/>
      <c r="CC229" s="1"/>
      <c r="CD229" s="1"/>
      <c r="CE229" s="1"/>
      <c r="CF229" s="1"/>
      <c r="CG229" s="2"/>
    </row>
    <row r="230" spans="1:85" x14ac:dyDescent="0.2">
      <c r="A230" s="105">
        <f t="shared" si="100"/>
        <v>43243</v>
      </c>
      <c r="B230" s="5">
        <f t="shared" si="89"/>
        <v>1047.28543182</v>
      </c>
      <c r="C230" s="5">
        <f t="shared" si="101"/>
        <v>1000</v>
      </c>
      <c r="D230" s="64">
        <f t="shared" si="102"/>
        <v>4961.84</v>
      </c>
      <c r="E230" s="11">
        <f>IF(K230=1,VLOOKUP(A230,[1]Plan1!$AY$80:$BA$314,3),E229)</f>
        <v>4981.6899999999996</v>
      </c>
      <c r="F230" s="72">
        <f t="shared" si="103"/>
        <v>43236</v>
      </c>
      <c r="G230" s="9">
        <f t="shared" si="90"/>
        <v>4.0005320606870676E-3</v>
      </c>
      <c r="H230" s="72">
        <f t="shared" si="104"/>
        <v>43266</v>
      </c>
      <c r="I230" s="72">
        <f t="shared" si="91"/>
        <v>43266</v>
      </c>
      <c r="J230" s="1">
        <f t="shared" si="105"/>
        <v>22</v>
      </c>
      <c r="K230" s="1">
        <f t="shared" si="82"/>
        <v>6</v>
      </c>
      <c r="L230" s="5">
        <f t="shared" si="92"/>
        <v>1.0010894699999999</v>
      </c>
      <c r="M230" s="12">
        <f t="shared" si="83"/>
        <v>1.0021995699999999</v>
      </c>
      <c r="N230" s="12">
        <f t="shared" si="108"/>
        <v>1.0195584650040672</v>
      </c>
      <c r="O230" s="5">
        <f t="shared" si="81"/>
        <v>1.0206692399999999</v>
      </c>
      <c r="P230" s="5">
        <f t="shared" si="93"/>
        <v>1020.6692399999999</v>
      </c>
      <c r="Q230" s="10">
        <f t="shared" si="94"/>
        <v>0</v>
      </c>
      <c r="R230" s="39">
        <f t="shared" si="95"/>
        <v>0</v>
      </c>
      <c r="S230" s="5">
        <f t="shared" si="96"/>
        <v>0</v>
      </c>
      <c r="T230" s="6">
        <f t="shared" si="106"/>
        <v>4.641E-2</v>
      </c>
      <c r="U230" s="10">
        <f t="shared" si="109"/>
        <v>143</v>
      </c>
      <c r="V230" s="10">
        <v>252</v>
      </c>
      <c r="W230" s="12">
        <f t="shared" si="97"/>
        <v>1.0260771959999999</v>
      </c>
      <c r="X230" s="5">
        <f t="shared" si="98"/>
        <v>26.616191820000001</v>
      </c>
      <c r="Y230" s="11">
        <f t="shared" si="99"/>
        <v>0</v>
      </c>
      <c r="Z230" s="2" t="s">
        <v>68</v>
      </c>
      <c r="AA230" s="72">
        <f t="shared" si="107"/>
        <v>43388</v>
      </c>
      <c r="AB230" s="2"/>
      <c r="AC230" s="43"/>
      <c r="AD230" s="47">
        <f>[2]Plan1!$A306</f>
        <v>46070</v>
      </c>
      <c r="AE230" s="34" t="str">
        <f>[2]Plan1!$C306</f>
        <v>Carnaval</v>
      </c>
      <c r="AG230" s="1"/>
      <c r="AH230" s="17">
        <f t="shared" si="88"/>
        <v>46433</v>
      </c>
      <c r="AI230" s="17">
        <f t="shared" si="84"/>
        <v>46430</v>
      </c>
      <c r="AJ230" s="17">
        <f t="shared" si="85"/>
        <v>46433</v>
      </c>
      <c r="AK230" s="17">
        <f t="shared" si="86"/>
        <v>46461</v>
      </c>
      <c r="AL230" s="19">
        <f t="shared" si="87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30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4"/>
      <c r="BX230" s="1"/>
      <c r="BY230" s="1"/>
      <c r="BZ230" s="1"/>
      <c r="CA230" s="1"/>
      <c r="CB230" s="1"/>
      <c r="CC230" s="1"/>
      <c r="CD230" s="1"/>
      <c r="CE230" s="1"/>
      <c r="CF230" s="1"/>
      <c r="CG230" s="2"/>
    </row>
    <row r="231" spans="1:85" x14ac:dyDescent="0.2">
      <c r="A231" s="105">
        <f t="shared" si="100"/>
        <v>43244</v>
      </c>
      <c r="B231" s="5">
        <f t="shared" si="89"/>
        <v>1047.6640868499999</v>
      </c>
      <c r="C231" s="5">
        <f t="shared" si="101"/>
        <v>1000</v>
      </c>
      <c r="D231" s="64">
        <f t="shared" si="102"/>
        <v>4961.84</v>
      </c>
      <c r="E231" s="11">
        <f>IF(K231=1,VLOOKUP(A231,[1]Plan1!$AY$80:$BA$314,3),E230)</f>
        <v>4981.6899999999996</v>
      </c>
      <c r="F231" s="72">
        <f t="shared" si="103"/>
        <v>43236</v>
      </c>
      <c r="G231" s="9">
        <f t="shared" si="90"/>
        <v>4.0005320606870676E-3</v>
      </c>
      <c r="H231" s="72">
        <f t="shared" si="104"/>
        <v>43266</v>
      </c>
      <c r="I231" s="72">
        <f t="shared" si="91"/>
        <v>43266</v>
      </c>
      <c r="J231" s="1">
        <f t="shared" si="105"/>
        <v>22</v>
      </c>
      <c r="K231" s="1">
        <f t="shared" si="82"/>
        <v>7</v>
      </c>
      <c r="L231" s="5">
        <f t="shared" si="92"/>
        <v>1.0012711599999999</v>
      </c>
      <c r="M231" s="12">
        <f t="shared" si="83"/>
        <v>1.0021995699999999</v>
      </c>
      <c r="N231" s="12">
        <f t="shared" si="108"/>
        <v>1.0195584650040672</v>
      </c>
      <c r="O231" s="5">
        <f t="shared" si="81"/>
        <v>1.0208544799999999</v>
      </c>
      <c r="P231" s="5">
        <f t="shared" si="93"/>
        <v>1020.85448</v>
      </c>
      <c r="Q231" s="10">
        <f t="shared" si="94"/>
        <v>0</v>
      </c>
      <c r="R231" s="39">
        <f t="shared" si="95"/>
        <v>0</v>
      </c>
      <c r="S231" s="5">
        <f t="shared" si="96"/>
        <v>0</v>
      </c>
      <c r="T231" s="6">
        <f t="shared" si="106"/>
        <v>4.641E-2</v>
      </c>
      <c r="U231" s="10">
        <f t="shared" si="109"/>
        <v>144</v>
      </c>
      <c r="V231" s="10">
        <v>252</v>
      </c>
      <c r="W231" s="12">
        <f t="shared" si="97"/>
        <v>1.026261928</v>
      </c>
      <c r="X231" s="5">
        <f t="shared" si="98"/>
        <v>26.809606850000002</v>
      </c>
      <c r="Y231" s="11">
        <f t="shared" si="99"/>
        <v>0</v>
      </c>
      <c r="Z231" s="2" t="s">
        <v>68</v>
      </c>
      <c r="AA231" s="72">
        <f t="shared" si="107"/>
        <v>43388</v>
      </c>
      <c r="AB231" s="2"/>
      <c r="AC231" s="43"/>
      <c r="AD231" s="47">
        <f>[2]Plan1!$A307</f>
        <v>46115</v>
      </c>
      <c r="AE231" s="34" t="str">
        <f>[2]Plan1!$C307</f>
        <v>Paixão de Cristo</v>
      </c>
      <c r="AG231" s="1"/>
      <c r="AH231" s="17">
        <f t="shared" si="88"/>
        <v>46461</v>
      </c>
      <c r="AI231" s="17">
        <f t="shared" si="84"/>
        <v>46458</v>
      </c>
      <c r="AJ231" s="17">
        <f t="shared" si="85"/>
        <v>46461</v>
      </c>
      <c r="AK231" s="17">
        <f t="shared" si="86"/>
        <v>46492</v>
      </c>
      <c r="AL231" s="19">
        <f t="shared" si="87"/>
        <v>22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30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4"/>
      <c r="BX231" s="1"/>
      <c r="BY231" s="1"/>
      <c r="BZ231" s="1"/>
      <c r="CA231" s="1"/>
      <c r="CB231" s="1"/>
      <c r="CC231" s="1"/>
      <c r="CD231" s="1"/>
      <c r="CE231" s="1"/>
      <c r="CF231" s="1"/>
      <c r="CG231" s="2"/>
    </row>
    <row r="232" spans="1:85" x14ac:dyDescent="0.2">
      <c r="A232" s="105">
        <f t="shared" si="100"/>
        <v>43245</v>
      </c>
      <c r="B232" s="5">
        <f t="shared" si="89"/>
        <v>1048.04289533</v>
      </c>
      <c r="C232" s="5">
        <f t="shared" si="101"/>
        <v>1000</v>
      </c>
      <c r="D232" s="64">
        <f t="shared" si="102"/>
        <v>4961.84</v>
      </c>
      <c r="E232" s="11">
        <f>IF(K232=1,VLOOKUP(A232,[1]Plan1!$AY$80:$BA$314,3),E231)</f>
        <v>4981.6899999999996</v>
      </c>
      <c r="F232" s="72">
        <f t="shared" si="103"/>
        <v>43236</v>
      </c>
      <c r="G232" s="9">
        <f t="shared" si="90"/>
        <v>4.0005320606870676E-3</v>
      </c>
      <c r="H232" s="72">
        <f t="shared" si="104"/>
        <v>43266</v>
      </c>
      <c r="I232" s="72">
        <f t="shared" si="91"/>
        <v>43266</v>
      </c>
      <c r="J232" s="1">
        <f t="shared" si="105"/>
        <v>22</v>
      </c>
      <c r="K232" s="1">
        <f t="shared" si="82"/>
        <v>8</v>
      </c>
      <c r="L232" s="5">
        <f t="shared" si="92"/>
        <v>1.0014528899999999</v>
      </c>
      <c r="M232" s="12">
        <f t="shared" si="83"/>
        <v>1.0021995699999999</v>
      </c>
      <c r="N232" s="12">
        <f t="shared" si="108"/>
        <v>1.0195584650040672</v>
      </c>
      <c r="O232" s="5">
        <f t="shared" si="81"/>
        <v>1.02103977</v>
      </c>
      <c r="P232" s="5">
        <f t="shared" si="93"/>
        <v>1021.03977</v>
      </c>
      <c r="Q232" s="10">
        <f t="shared" si="94"/>
        <v>0</v>
      </c>
      <c r="R232" s="39">
        <f t="shared" si="95"/>
        <v>0</v>
      </c>
      <c r="S232" s="5">
        <f t="shared" si="96"/>
        <v>0</v>
      </c>
      <c r="T232" s="6">
        <f t="shared" si="106"/>
        <v>4.641E-2</v>
      </c>
      <c r="U232" s="10">
        <f t="shared" si="109"/>
        <v>145</v>
      </c>
      <c r="V232" s="10">
        <v>252</v>
      </c>
      <c r="W232" s="12">
        <f t="shared" si="97"/>
        <v>1.026446693</v>
      </c>
      <c r="X232" s="5">
        <f t="shared" si="98"/>
        <v>27.00312533</v>
      </c>
      <c r="Y232" s="11">
        <f t="shared" si="99"/>
        <v>0</v>
      </c>
      <c r="Z232" s="2" t="s">
        <v>68</v>
      </c>
      <c r="AA232" s="72">
        <f t="shared" si="107"/>
        <v>43388</v>
      </c>
      <c r="AB232" s="2"/>
      <c r="AC232" s="43"/>
      <c r="AD232" s="47">
        <f>[2]Plan1!$A308</f>
        <v>46133</v>
      </c>
      <c r="AE232" s="34" t="str">
        <f>[2]Plan1!$C308</f>
        <v>Tiradentes</v>
      </c>
      <c r="AG232" s="1"/>
      <c r="AH232" s="17">
        <f t="shared" si="88"/>
        <v>46492</v>
      </c>
      <c r="AI232" s="17">
        <f t="shared" si="84"/>
        <v>46491</v>
      </c>
      <c r="AJ232" s="17">
        <f t="shared" si="85"/>
        <v>46492</v>
      </c>
      <c r="AK232" s="17">
        <f t="shared" si="86"/>
        <v>46524</v>
      </c>
      <c r="AL232" s="19">
        <f t="shared" si="8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30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4"/>
      <c r="BX232" s="1"/>
      <c r="BY232" s="1"/>
      <c r="BZ232" s="1"/>
      <c r="CA232" s="1"/>
      <c r="CB232" s="1"/>
      <c r="CC232" s="1"/>
      <c r="CD232" s="1"/>
      <c r="CE232" s="1"/>
      <c r="CF232" s="1"/>
      <c r="CG232" s="2"/>
    </row>
    <row r="233" spans="1:85" x14ac:dyDescent="0.2">
      <c r="A233" s="105">
        <f t="shared" si="100"/>
        <v>43246</v>
      </c>
      <c r="B233" s="5">
        <f t="shared" si="89"/>
        <v>1048.4218275400001</v>
      </c>
      <c r="C233" s="5">
        <f t="shared" si="101"/>
        <v>1000</v>
      </c>
      <c r="D233" s="64">
        <f t="shared" si="102"/>
        <v>4961.84</v>
      </c>
      <c r="E233" s="11">
        <f>IF(K233=1,VLOOKUP(A233,[1]Plan1!$AY$80:$BA$314,3),E232)</f>
        <v>4981.6899999999996</v>
      </c>
      <c r="F233" s="72">
        <f t="shared" si="103"/>
        <v>43236</v>
      </c>
      <c r="G233" s="9">
        <f t="shared" si="90"/>
        <v>4.0005320606870676E-3</v>
      </c>
      <c r="H233" s="72">
        <f t="shared" si="104"/>
        <v>43266</v>
      </c>
      <c r="I233" s="72">
        <f t="shared" si="91"/>
        <v>43266</v>
      </c>
      <c r="J233" s="1">
        <f t="shared" si="105"/>
        <v>22</v>
      </c>
      <c r="K233" s="1">
        <f t="shared" si="82"/>
        <v>9</v>
      </c>
      <c r="L233" s="5">
        <f t="shared" si="92"/>
        <v>1.00163465</v>
      </c>
      <c r="M233" s="12">
        <f t="shared" si="83"/>
        <v>1.0021995699999999</v>
      </c>
      <c r="N233" s="12">
        <f t="shared" si="108"/>
        <v>1.0195584650040672</v>
      </c>
      <c r="O233" s="5">
        <f t="shared" ref="O233:O296" si="110">TRUNC(TRUNC((L233*N233),15),8)</f>
        <v>1.02122508</v>
      </c>
      <c r="P233" s="5">
        <f t="shared" si="93"/>
        <v>1021.22508</v>
      </c>
      <c r="Q233" s="10">
        <f t="shared" si="94"/>
        <v>0</v>
      </c>
      <c r="R233" s="39">
        <f t="shared" si="95"/>
        <v>0</v>
      </c>
      <c r="S233" s="5">
        <f t="shared" si="96"/>
        <v>0</v>
      </c>
      <c r="T233" s="6">
        <f t="shared" si="106"/>
        <v>4.641E-2</v>
      </c>
      <c r="U233" s="10">
        <f t="shared" si="109"/>
        <v>146</v>
      </c>
      <c r="V233" s="10">
        <v>252</v>
      </c>
      <c r="W233" s="12">
        <f t="shared" si="97"/>
        <v>1.0266314919999999</v>
      </c>
      <c r="X233" s="5">
        <f t="shared" si="98"/>
        <v>27.19674754</v>
      </c>
      <c r="Y233" s="11">
        <f t="shared" si="99"/>
        <v>0</v>
      </c>
      <c r="Z233" s="2" t="s">
        <v>68</v>
      </c>
      <c r="AA233" s="72">
        <f t="shared" si="107"/>
        <v>43388</v>
      </c>
      <c r="AB233" s="2"/>
      <c r="AC233" s="43"/>
      <c r="AD233" s="47">
        <f>[2]Plan1!$A309</f>
        <v>46143</v>
      </c>
      <c r="AE233" s="34" t="str">
        <f>[2]Plan1!$C309</f>
        <v>Dia do Trabalho</v>
      </c>
      <c r="AG233" s="1"/>
      <c r="AH233" s="17">
        <f t="shared" si="88"/>
        <v>46522</v>
      </c>
      <c r="AI233" s="17">
        <f t="shared" si="84"/>
        <v>46521</v>
      </c>
      <c r="AJ233" s="17">
        <f t="shared" si="85"/>
        <v>46524</v>
      </c>
      <c r="AK233" s="17">
        <f t="shared" si="86"/>
        <v>46553</v>
      </c>
      <c r="AL233" s="19">
        <f t="shared" si="87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30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4"/>
      <c r="BX233" s="1"/>
      <c r="BY233" s="1"/>
      <c r="BZ233" s="1"/>
      <c r="CA233" s="1"/>
      <c r="CB233" s="1"/>
      <c r="CC233" s="1"/>
      <c r="CD233" s="1"/>
      <c r="CE233" s="1"/>
      <c r="CF233" s="1"/>
      <c r="CG233" s="2"/>
    </row>
    <row r="234" spans="1:85" x14ac:dyDescent="0.2">
      <c r="A234" s="105">
        <f t="shared" si="100"/>
        <v>43247</v>
      </c>
      <c r="B234" s="5">
        <f t="shared" si="89"/>
        <v>1048.4218275400001</v>
      </c>
      <c r="C234" s="5">
        <f t="shared" si="101"/>
        <v>1000</v>
      </c>
      <c r="D234" s="64">
        <f t="shared" si="102"/>
        <v>4961.84</v>
      </c>
      <c r="E234" s="11">
        <f>IF(K234=1,VLOOKUP(A234,[1]Plan1!$AY$80:$BA$314,3),E233)</f>
        <v>4981.6899999999996</v>
      </c>
      <c r="F234" s="72">
        <f t="shared" si="103"/>
        <v>43236</v>
      </c>
      <c r="G234" s="9">
        <f t="shared" si="90"/>
        <v>4.0005320606870676E-3</v>
      </c>
      <c r="H234" s="72">
        <f t="shared" si="104"/>
        <v>43266</v>
      </c>
      <c r="I234" s="72">
        <f t="shared" si="91"/>
        <v>43266</v>
      </c>
      <c r="J234" s="1">
        <f t="shared" si="105"/>
        <v>22</v>
      </c>
      <c r="K234" s="1">
        <f t="shared" ref="K234:K297" si="111">(J234-(NETWORKDAYS(A234,I234,AD$118:AD$502)-1))</f>
        <v>9</v>
      </c>
      <c r="L234" s="5">
        <f t="shared" si="92"/>
        <v>1.00163465</v>
      </c>
      <c r="M234" s="12">
        <f t="shared" ref="M234:M297" si="112">IF(I234&gt;I233,L233,M233)</f>
        <v>1.0021995699999999</v>
      </c>
      <c r="N234" s="12">
        <f t="shared" si="108"/>
        <v>1.0195584650040672</v>
      </c>
      <c r="O234" s="5">
        <f t="shared" si="110"/>
        <v>1.02122508</v>
      </c>
      <c r="P234" s="5">
        <f t="shared" si="93"/>
        <v>1021.22508</v>
      </c>
      <c r="Q234" s="10">
        <f t="shared" si="94"/>
        <v>0</v>
      </c>
      <c r="R234" s="39">
        <f t="shared" si="95"/>
        <v>0</v>
      </c>
      <c r="S234" s="5">
        <f t="shared" si="96"/>
        <v>0</v>
      </c>
      <c r="T234" s="6">
        <f t="shared" si="106"/>
        <v>4.641E-2</v>
      </c>
      <c r="U234" s="10">
        <f t="shared" si="109"/>
        <v>146</v>
      </c>
      <c r="V234" s="10">
        <v>252</v>
      </c>
      <c r="W234" s="12">
        <f t="shared" si="97"/>
        <v>1.0266314919999999</v>
      </c>
      <c r="X234" s="5">
        <f t="shared" si="98"/>
        <v>27.19674754</v>
      </c>
      <c r="Y234" s="11">
        <f t="shared" si="99"/>
        <v>0</v>
      </c>
      <c r="Z234" s="2" t="s">
        <v>68</v>
      </c>
      <c r="AA234" s="72">
        <f t="shared" si="107"/>
        <v>43388</v>
      </c>
      <c r="AB234" s="2"/>
      <c r="AC234" s="43"/>
      <c r="AD234" s="47">
        <f>[2]Plan1!$A310</f>
        <v>46177</v>
      </c>
      <c r="AE234" s="34" t="str">
        <f>[2]Plan1!$C310</f>
        <v>Corpus Christi</v>
      </c>
      <c r="AG234" s="1"/>
      <c r="AH234" s="17">
        <f t="shared" si="88"/>
        <v>46553</v>
      </c>
      <c r="AI234" s="17">
        <f t="shared" si="84"/>
        <v>46552</v>
      </c>
      <c r="AJ234" s="17">
        <f t="shared" si="85"/>
        <v>46553</v>
      </c>
      <c r="AK234" s="17">
        <f t="shared" si="86"/>
        <v>46583</v>
      </c>
      <c r="AL234" s="19">
        <f t="shared" si="87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30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4"/>
      <c r="BX234" s="1"/>
      <c r="BY234" s="1"/>
      <c r="BZ234" s="1"/>
      <c r="CA234" s="1"/>
      <c r="CB234" s="1"/>
      <c r="CC234" s="1"/>
      <c r="CD234" s="1"/>
      <c r="CE234" s="1"/>
      <c r="CF234" s="1"/>
      <c r="CG234" s="2"/>
    </row>
    <row r="235" spans="1:85" x14ac:dyDescent="0.2">
      <c r="A235" s="105">
        <f t="shared" si="100"/>
        <v>43248</v>
      </c>
      <c r="B235" s="5">
        <f t="shared" si="89"/>
        <v>1048.4218275400001</v>
      </c>
      <c r="C235" s="5">
        <f t="shared" si="101"/>
        <v>1000</v>
      </c>
      <c r="D235" s="64">
        <f t="shared" si="102"/>
        <v>4961.84</v>
      </c>
      <c r="E235" s="11">
        <f>IF(K235=1,VLOOKUP(A235,[1]Plan1!$AY$80:$BA$314,3),E234)</f>
        <v>4981.6899999999996</v>
      </c>
      <c r="F235" s="72">
        <f t="shared" si="103"/>
        <v>43236</v>
      </c>
      <c r="G235" s="9">
        <f t="shared" si="90"/>
        <v>4.0005320606870676E-3</v>
      </c>
      <c r="H235" s="72">
        <f t="shared" si="104"/>
        <v>43266</v>
      </c>
      <c r="I235" s="72">
        <f t="shared" si="91"/>
        <v>43266</v>
      </c>
      <c r="J235" s="1">
        <f t="shared" si="105"/>
        <v>22</v>
      </c>
      <c r="K235" s="1">
        <f t="shared" si="111"/>
        <v>9</v>
      </c>
      <c r="L235" s="5">
        <f t="shared" si="92"/>
        <v>1.00163465</v>
      </c>
      <c r="M235" s="12">
        <f t="shared" si="112"/>
        <v>1.0021995699999999</v>
      </c>
      <c r="N235" s="12">
        <f t="shared" si="108"/>
        <v>1.0195584650040672</v>
      </c>
      <c r="O235" s="5">
        <f t="shared" si="110"/>
        <v>1.02122508</v>
      </c>
      <c r="P235" s="5">
        <f t="shared" si="93"/>
        <v>1021.22508</v>
      </c>
      <c r="Q235" s="10">
        <f t="shared" si="94"/>
        <v>0</v>
      </c>
      <c r="R235" s="39">
        <f t="shared" si="95"/>
        <v>0</v>
      </c>
      <c r="S235" s="5">
        <f t="shared" si="96"/>
        <v>0</v>
      </c>
      <c r="T235" s="6">
        <f t="shared" si="106"/>
        <v>4.641E-2</v>
      </c>
      <c r="U235" s="10">
        <f t="shared" si="109"/>
        <v>146</v>
      </c>
      <c r="V235" s="10">
        <v>252</v>
      </c>
      <c r="W235" s="12">
        <f t="shared" si="97"/>
        <v>1.0266314919999999</v>
      </c>
      <c r="X235" s="5">
        <f t="shared" si="98"/>
        <v>27.19674754</v>
      </c>
      <c r="Y235" s="11">
        <f t="shared" si="99"/>
        <v>0</v>
      </c>
      <c r="Z235" s="2" t="s">
        <v>68</v>
      </c>
      <c r="AA235" s="72">
        <f t="shared" si="107"/>
        <v>43388</v>
      </c>
      <c r="AB235" s="2"/>
      <c r="AC235" s="43"/>
      <c r="AD235" s="47">
        <f>[2]Plan1!$A311</f>
        <v>46272</v>
      </c>
      <c r="AE235" s="34" t="str">
        <f>[2]Plan1!$C311</f>
        <v>Independência do Brasil</v>
      </c>
      <c r="AH235" s="17">
        <f t="shared" si="88"/>
        <v>46583</v>
      </c>
      <c r="AI235" s="17">
        <f t="shared" si="84"/>
        <v>46582</v>
      </c>
      <c r="AJ235" s="17">
        <f t="shared" si="85"/>
        <v>46583</v>
      </c>
      <c r="AK235" s="17">
        <f t="shared" si="86"/>
        <v>46615</v>
      </c>
      <c r="AL235" s="19">
        <f t="shared" si="87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30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4"/>
      <c r="BX235" s="1"/>
      <c r="BY235" s="1"/>
      <c r="BZ235" s="1"/>
      <c r="CA235" s="1"/>
      <c r="CB235" s="1"/>
      <c r="CC235" s="1"/>
      <c r="CD235" s="1"/>
      <c r="CE235" s="1"/>
      <c r="CF235" s="1"/>
      <c r="CG235" s="2"/>
    </row>
    <row r="236" spans="1:85" x14ac:dyDescent="0.2">
      <c r="A236" s="105">
        <f t="shared" si="100"/>
        <v>43249</v>
      </c>
      <c r="B236" s="5">
        <f t="shared" si="89"/>
        <v>1048.800902</v>
      </c>
      <c r="C236" s="5">
        <f t="shared" si="101"/>
        <v>1000</v>
      </c>
      <c r="D236" s="64">
        <f t="shared" si="102"/>
        <v>4961.84</v>
      </c>
      <c r="E236" s="11">
        <f>IF(K236=1,VLOOKUP(A236,[1]Plan1!$AY$80:$BA$314,3),E235)</f>
        <v>4981.6899999999996</v>
      </c>
      <c r="F236" s="72">
        <f t="shared" si="103"/>
        <v>43236</v>
      </c>
      <c r="G236" s="9">
        <f t="shared" si="90"/>
        <v>4.0005320606870676E-3</v>
      </c>
      <c r="H236" s="72">
        <f t="shared" si="104"/>
        <v>43266</v>
      </c>
      <c r="I236" s="72">
        <f t="shared" si="91"/>
        <v>43266</v>
      </c>
      <c r="J236" s="1">
        <f t="shared" si="105"/>
        <v>22</v>
      </c>
      <c r="K236" s="1">
        <f t="shared" si="111"/>
        <v>10</v>
      </c>
      <c r="L236" s="5">
        <f t="shared" si="92"/>
        <v>1.00181644</v>
      </c>
      <c r="M236" s="12">
        <f t="shared" si="112"/>
        <v>1.0021995699999999</v>
      </c>
      <c r="N236" s="12">
        <f t="shared" si="108"/>
        <v>1.0195584650040672</v>
      </c>
      <c r="O236" s="5">
        <f t="shared" si="110"/>
        <v>1.02141043</v>
      </c>
      <c r="P236" s="5">
        <f t="shared" si="93"/>
        <v>1021.41043</v>
      </c>
      <c r="Q236" s="10">
        <f t="shared" si="94"/>
        <v>0</v>
      </c>
      <c r="R236" s="39">
        <f t="shared" si="95"/>
        <v>0</v>
      </c>
      <c r="S236" s="5">
        <f t="shared" si="96"/>
        <v>0</v>
      </c>
      <c r="T236" s="6">
        <f t="shared" si="106"/>
        <v>4.641E-2</v>
      </c>
      <c r="U236" s="10">
        <f t="shared" si="109"/>
        <v>147</v>
      </c>
      <c r="V236" s="10">
        <v>252</v>
      </c>
      <c r="W236" s="12">
        <f t="shared" si="97"/>
        <v>1.026816323</v>
      </c>
      <c r="X236" s="5">
        <f t="shared" si="98"/>
        <v>27.390471999999999</v>
      </c>
      <c r="Y236" s="11">
        <f t="shared" si="99"/>
        <v>0</v>
      </c>
      <c r="Z236" s="2" t="s">
        <v>68</v>
      </c>
      <c r="AA236" s="72">
        <f t="shared" si="107"/>
        <v>43388</v>
      </c>
      <c r="AB236" s="2"/>
      <c r="AC236" s="43"/>
      <c r="AD236" s="47">
        <f>[2]Plan1!$A312</f>
        <v>46307</v>
      </c>
      <c r="AE236" s="34" t="str">
        <f>[2]Plan1!$C312</f>
        <v>Nossa Sr.a Aparecida - Padroeira do Brasil</v>
      </c>
      <c r="AH236" s="17">
        <f t="shared" si="88"/>
        <v>46614</v>
      </c>
      <c r="AI236" s="17">
        <f t="shared" si="84"/>
        <v>46612</v>
      </c>
      <c r="AJ236" s="17">
        <f t="shared" si="85"/>
        <v>46615</v>
      </c>
      <c r="AK236" s="17">
        <f t="shared" si="86"/>
        <v>46645</v>
      </c>
      <c r="AL236" s="19">
        <f t="shared" si="87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30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4"/>
      <c r="BX236" s="1"/>
      <c r="BY236" s="1"/>
      <c r="BZ236" s="1"/>
      <c r="CA236" s="1"/>
      <c r="CB236" s="1"/>
      <c r="CC236" s="1"/>
      <c r="CD236" s="1"/>
      <c r="CE236" s="1"/>
      <c r="CF236" s="1"/>
      <c r="CG236" s="2"/>
    </row>
    <row r="237" spans="1:85" x14ac:dyDescent="0.2">
      <c r="A237" s="105">
        <f t="shared" si="100"/>
        <v>43250</v>
      </c>
      <c r="B237" s="5">
        <f t="shared" si="89"/>
        <v>1049.1801002500001</v>
      </c>
      <c r="C237" s="5">
        <f t="shared" si="101"/>
        <v>1000</v>
      </c>
      <c r="D237" s="64">
        <f t="shared" si="102"/>
        <v>4961.84</v>
      </c>
      <c r="E237" s="11">
        <f>IF(K237=1,VLOOKUP(A237,[1]Plan1!$AY$80:$BA$314,3),E236)</f>
        <v>4981.6899999999996</v>
      </c>
      <c r="F237" s="72">
        <f t="shared" si="103"/>
        <v>43236</v>
      </c>
      <c r="G237" s="9">
        <f t="shared" si="90"/>
        <v>4.0005320606870676E-3</v>
      </c>
      <c r="H237" s="72">
        <f t="shared" si="104"/>
        <v>43266</v>
      </c>
      <c r="I237" s="72">
        <f t="shared" si="91"/>
        <v>43266</v>
      </c>
      <c r="J237" s="1">
        <f t="shared" si="105"/>
        <v>22</v>
      </c>
      <c r="K237" s="1">
        <f t="shared" si="111"/>
        <v>11</v>
      </c>
      <c r="L237" s="5">
        <f t="shared" si="92"/>
        <v>1.0019982599999999</v>
      </c>
      <c r="M237" s="12">
        <f t="shared" si="112"/>
        <v>1.0021995699999999</v>
      </c>
      <c r="N237" s="12">
        <f t="shared" si="108"/>
        <v>1.0195584650040672</v>
      </c>
      <c r="O237" s="5">
        <f t="shared" si="110"/>
        <v>1.0215958000000001</v>
      </c>
      <c r="P237" s="5">
        <f t="shared" si="93"/>
        <v>1021.5958000000001</v>
      </c>
      <c r="Q237" s="10">
        <f t="shared" si="94"/>
        <v>0</v>
      </c>
      <c r="R237" s="39">
        <f t="shared" si="95"/>
        <v>0</v>
      </c>
      <c r="S237" s="5">
        <f t="shared" si="96"/>
        <v>0</v>
      </c>
      <c r="T237" s="6">
        <f t="shared" si="106"/>
        <v>4.641E-2</v>
      </c>
      <c r="U237" s="10">
        <f t="shared" si="109"/>
        <v>148</v>
      </c>
      <c r="V237" s="10">
        <v>252</v>
      </c>
      <c r="W237" s="12">
        <f t="shared" si="97"/>
        <v>1.0270011880000001</v>
      </c>
      <c r="X237" s="5">
        <f t="shared" si="98"/>
        <v>27.584300249999998</v>
      </c>
      <c r="Y237" s="11">
        <f t="shared" si="99"/>
        <v>0</v>
      </c>
      <c r="Z237" s="2" t="s">
        <v>68</v>
      </c>
      <c r="AA237" s="72">
        <f t="shared" si="107"/>
        <v>43388</v>
      </c>
      <c r="AB237" s="2"/>
      <c r="AC237" s="43"/>
      <c r="AD237" s="47">
        <f>[2]Plan1!$A313</f>
        <v>46328</v>
      </c>
      <c r="AE237" s="34" t="str">
        <f>[2]Plan1!$C313</f>
        <v>Finados</v>
      </c>
      <c r="AH237" s="17">
        <f t="shared" si="88"/>
        <v>46645</v>
      </c>
      <c r="AI237" s="17">
        <f t="shared" si="84"/>
        <v>46644</v>
      </c>
      <c r="AJ237" s="17">
        <f t="shared" si="85"/>
        <v>46645</v>
      </c>
      <c r="AK237" s="17">
        <f t="shared" si="86"/>
        <v>46675</v>
      </c>
      <c r="AL237" s="19">
        <f t="shared" si="87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30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4"/>
      <c r="BX237" s="1"/>
      <c r="BY237" s="1"/>
      <c r="BZ237" s="1"/>
      <c r="CA237" s="1"/>
      <c r="CB237" s="1"/>
      <c r="CC237" s="1"/>
      <c r="CD237" s="1"/>
      <c r="CE237" s="1"/>
      <c r="CF237" s="1"/>
      <c r="CG237" s="2"/>
    </row>
    <row r="238" spans="1:85" x14ac:dyDescent="0.2">
      <c r="A238" s="105">
        <f t="shared" si="100"/>
        <v>43251</v>
      </c>
      <c r="B238" s="5">
        <f t="shared" si="89"/>
        <v>1049.55945314</v>
      </c>
      <c r="C238" s="5">
        <f t="shared" si="101"/>
        <v>1000</v>
      </c>
      <c r="D238" s="64">
        <f t="shared" si="102"/>
        <v>4961.84</v>
      </c>
      <c r="E238" s="11">
        <f>IF(K238=1,VLOOKUP(A238,[1]Plan1!$AY$80:$BA$314,3),E237)</f>
        <v>4981.6899999999996</v>
      </c>
      <c r="F238" s="72">
        <f t="shared" si="103"/>
        <v>43236</v>
      </c>
      <c r="G238" s="9">
        <f t="shared" si="90"/>
        <v>4.0005320606870676E-3</v>
      </c>
      <c r="H238" s="72">
        <f t="shared" si="104"/>
        <v>43266</v>
      </c>
      <c r="I238" s="72">
        <f t="shared" si="91"/>
        <v>43266</v>
      </c>
      <c r="J238" s="1">
        <f t="shared" si="105"/>
        <v>22</v>
      </c>
      <c r="K238" s="1">
        <f t="shared" si="111"/>
        <v>12</v>
      </c>
      <c r="L238" s="5">
        <f t="shared" si="92"/>
        <v>1.00218012</v>
      </c>
      <c r="M238" s="12">
        <f t="shared" si="112"/>
        <v>1.0021995699999999</v>
      </c>
      <c r="N238" s="12">
        <f t="shared" si="108"/>
        <v>1.0195584650040672</v>
      </c>
      <c r="O238" s="5">
        <f t="shared" si="110"/>
        <v>1.02178122</v>
      </c>
      <c r="P238" s="5">
        <f t="shared" si="93"/>
        <v>1021.78122</v>
      </c>
      <c r="Q238" s="10">
        <f t="shared" si="94"/>
        <v>0</v>
      </c>
      <c r="R238" s="39">
        <f t="shared" si="95"/>
        <v>0</v>
      </c>
      <c r="S238" s="5">
        <f t="shared" si="96"/>
        <v>0</v>
      </c>
      <c r="T238" s="6">
        <f t="shared" si="106"/>
        <v>4.641E-2</v>
      </c>
      <c r="U238" s="10">
        <f t="shared" si="109"/>
        <v>149</v>
      </c>
      <c r="V238" s="10">
        <v>252</v>
      </c>
      <c r="W238" s="12">
        <f t="shared" si="97"/>
        <v>1.027186087</v>
      </c>
      <c r="X238" s="5">
        <f t="shared" si="98"/>
        <v>27.778233140000001</v>
      </c>
      <c r="Y238" s="11">
        <f t="shared" si="99"/>
        <v>0</v>
      </c>
      <c r="Z238" s="2" t="s">
        <v>68</v>
      </c>
      <c r="AA238" s="72">
        <f t="shared" si="107"/>
        <v>43388</v>
      </c>
      <c r="AB238" s="2"/>
      <c r="AC238" s="43"/>
      <c r="AD238" s="47">
        <f>[2]Plan1!$A314</f>
        <v>46341</v>
      </c>
      <c r="AE238" s="34" t="str">
        <f>[2]Plan1!$C314</f>
        <v>Proclamação da República</v>
      </c>
      <c r="AH238" s="17">
        <f t="shared" si="88"/>
        <v>46675</v>
      </c>
      <c r="AI238" s="17">
        <f t="shared" si="84"/>
        <v>46674</v>
      </c>
      <c r="AJ238" s="17">
        <f t="shared" si="85"/>
        <v>46675</v>
      </c>
      <c r="AK238" s="17"/>
      <c r="AL238" s="17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30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4"/>
      <c r="BX238" s="1"/>
      <c r="BY238" s="1"/>
      <c r="BZ238" s="1"/>
      <c r="CA238" s="1"/>
      <c r="CB238" s="1"/>
      <c r="CC238" s="1"/>
      <c r="CD238" s="1"/>
      <c r="CE238" s="1"/>
      <c r="CF238" s="1"/>
      <c r="CG238" s="2"/>
    </row>
    <row r="239" spans="1:85" x14ac:dyDescent="0.2">
      <c r="A239" s="105">
        <f t="shared" si="100"/>
        <v>43252</v>
      </c>
      <c r="B239" s="5">
        <f t="shared" si="89"/>
        <v>1049.55945314</v>
      </c>
      <c r="C239" s="5">
        <f t="shared" si="101"/>
        <v>1000</v>
      </c>
      <c r="D239" s="64">
        <f t="shared" si="102"/>
        <v>4961.84</v>
      </c>
      <c r="E239" s="11">
        <f>IF(K239=1,VLOOKUP(A239,[1]Plan1!$AY$80:$BA$314,3),E238)</f>
        <v>4981.6899999999996</v>
      </c>
      <c r="F239" s="72">
        <f t="shared" si="103"/>
        <v>43236</v>
      </c>
      <c r="G239" s="9">
        <f t="shared" si="90"/>
        <v>4.0005320606870676E-3</v>
      </c>
      <c r="H239" s="72">
        <f t="shared" si="104"/>
        <v>43266</v>
      </c>
      <c r="I239" s="72">
        <f t="shared" si="91"/>
        <v>43266</v>
      </c>
      <c r="J239" s="1">
        <f t="shared" si="105"/>
        <v>22</v>
      </c>
      <c r="K239" s="1">
        <f t="shared" si="111"/>
        <v>12</v>
      </c>
      <c r="L239" s="5">
        <f t="shared" si="92"/>
        <v>1.00218012</v>
      </c>
      <c r="M239" s="12">
        <f t="shared" si="112"/>
        <v>1.0021995699999999</v>
      </c>
      <c r="N239" s="12">
        <f t="shared" si="108"/>
        <v>1.0195584650040672</v>
      </c>
      <c r="O239" s="5">
        <f t="shared" si="110"/>
        <v>1.02178122</v>
      </c>
      <c r="P239" s="5">
        <f t="shared" si="93"/>
        <v>1021.78122</v>
      </c>
      <c r="Q239" s="10">
        <f t="shared" si="94"/>
        <v>0</v>
      </c>
      <c r="R239" s="39">
        <f t="shared" si="95"/>
        <v>0</v>
      </c>
      <c r="S239" s="5">
        <f t="shared" si="96"/>
        <v>0</v>
      </c>
      <c r="T239" s="6">
        <f t="shared" si="106"/>
        <v>4.641E-2</v>
      </c>
      <c r="U239" s="10">
        <f t="shared" si="109"/>
        <v>149</v>
      </c>
      <c r="V239" s="10">
        <v>252</v>
      </c>
      <c r="W239" s="12">
        <f t="shared" si="97"/>
        <v>1.027186087</v>
      </c>
      <c r="X239" s="5">
        <f t="shared" si="98"/>
        <v>27.778233140000001</v>
      </c>
      <c r="Y239" s="11">
        <f t="shared" si="99"/>
        <v>0</v>
      </c>
      <c r="Z239" s="2" t="s">
        <v>68</v>
      </c>
      <c r="AA239" s="72">
        <f t="shared" si="107"/>
        <v>43388</v>
      </c>
      <c r="AB239" s="2"/>
      <c r="AC239" s="43"/>
      <c r="AD239" s="47">
        <f>[2]Plan1!$A315</f>
        <v>46346</v>
      </c>
      <c r="AE239" s="34" t="str">
        <f>[2]Plan1!$C315</f>
        <v>Dia Nacional de Zumbi e da Consciência Negra</v>
      </c>
      <c r="AH239" s="22"/>
      <c r="AI239" s="22"/>
      <c r="AJ239" s="22"/>
      <c r="AK239" s="22"/>
      <c r="AL239" s="22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30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4"/>
      <c r="BX239" s="1"/>
      <c r="BY239" s="1"/>
      <c r="BZ239" s="1"/>
      <c r="CA239" s="1"/>
      <c r="CB239" s="1"/>
      <c r="CC239" s="1"/>
      <c r="CD239" s="1"/>
      <c r="CE239" s="1"/>
      <c r="CF239" s="1"/>
      <c r="CG239" s="2"/>
    </row>
    <row r="240" spans="1:85" x14ac:dyDescent="0.2">
      <c r="A240" s="105">
        <f t="shared" si="100"/>
        <v>43253</v>
      </c>
      <c r="B240" s="5">
        <f t="shared" si="89"/>
        <v>1049.93893811</v>
      </c>
      <c r="C240" s="5">
        <f t="shared" si="101"/>
        <v>1000</v>
      </c>
      <c r="D240" s="64">
        <f t="shared" si="102"/>
        <v>4961.84</v>
      </c>
      <c r="E240" s="11">
        <f>IF(K240=1,VLOOKUP(A240,[1]Plan1!$AY$80:$BA$314,3),E239)</f>
        <v>4981.6899999999996</v>
      </c>
      <c r="F240" s="72">
        <f t="shared" si="103"/>
        <v>43236</v>
      </c>
      <c r="G240" s="9">
        <f t="shared" si="90"/>
        <v>4.0005320606870676E-3</v>
      </c>
      <c r="H240" s="72">
        <f t="shared" si="104"/>
        <v>43266</v>
      </c>
      <c r="I240" s="72">
        <f t="shared" si="91"/>
        <v>43266</v>
      </c>
      <c r="J240" s="1">
        <f t="shared" si="105"/>
        <v>22</v>
      </c>
      <c r="K240" s="1">
        <f t="shared" si="111"/>
        <v>13</v>
      </c>
      <c r="L240" s="5">
        <f t="shared" si="92"/>
        <v>1.0023620099999999</v>
      </c>
      <c r="M240" s="12">
        <f t="shared" si="112"/>
        <v>1.0021995699999999</v>
      </c>
      <c r="N240" s="12">
        <f t="shared" si="108"/>
        <v>1.0195584650040672</v>
      </c>
      <c r="O240" s="5">
        <f t="shared" si="110"/>
        <v>1.0219666700000001</v>
      </c>
      <c r="P240" s="5">
        <f t="shared" si="93"/>
        <v>1021.96667</v>
      </c>
      <c r="Q240" s="10">
        <f t="shared" si="94"/>
        <v>0</v>
      </c>
      <c r="R240" s="39">
        <f t="shared" si="95"/>
        <v>0</v>
      </c>
      <c r="S240" s="5">
        <f t="shared" si="96"/>
        <v>0</v>
      </c>
      <c r="T240" s="6">
        <f t="shared" si="106"/>
        <v>4.641E-2</v>
      </c>
      <c r="U240" s="10">
        <f t="shared" si="109"/>
        <v>150</v>
      </c>
      <c r="V240" s="10">
        <v>252</v>
      </c>
      <c r="W240" s="12">
        <f t="shared" si="97"/>
        <v>1.027371018</v>
      </c>
      <c r="X240" s="5">
        <f t="shared" si="98"/>
        <v>27.972268110000002</v>
      </c>
      <c r="Y240" s="11">
        <f t="shared" si="99"/>
        <v>0</v>
      </c>
      <c r="Z240" s="2" t="s">
        <v>68</v>
      </c>
      <c r="AA240" s="72">
        <f t="shared" si="107"/>
        <v>43388</v>
      </c>
      <c r="AB240" s="2"/>
      <c r="AC240" s="43"/>
      <c r="AD240" s="47">
        <f>[2]Plan1!$A316</f>
        <v>46381</v>
      </c>
      <c r="AE240" s="34" t="str">
        <f>[2]Plan1!$C316</f>
        <v>Natal</v>
      </c>
      <c r="AH240" s="22"/>
      <c r="AI240" s="22"/>
      <c r="AJ240" s="22"/>
      <c r="AK240" s="22"/>
      <c r="AL240" s="22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30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4"/>
      <c r="BX240" s="1"/>
      <c r="BY240" s="1"/>
      <c r="BZ240" s="1"/>
      <c r="CA240" s="1"/>
      <c r="CB240" s="1"/>
      <c r="CC240" s="1"/>
      <c r="CD240" s="1"/>
      <c r="CE240" s="1"/>
      <c r="CF240" s="1"/>
      <c r="CG240" s="2"/>
    </row>
    <row r="241" spans="1:85" x14ac:dyDescent="0.2">
      <c r="A241" s="105">
        <f t="shared" si="100"/>
        <v>43254</v>
      </c>
      <c r="B241" s="5">
        <f t="shared" si="89"/>
        <v>1049.93893811</v>
      </c>
      <c r="C241" s="5">
        <f t="shared" si="101"/>
        <v>1000</v>
      </c>
      <c r="D241" s="64">
        <f t="shared" si="102"/>
        <v>4961.84</v>
      </c>
      <c r="E241" s="11">
        <f>IF(K241=1,VLOOKUP(A241,[1]Plan1!$AY$80:$BA$314,3),E240)</f>
        <v>4981.6899999999996</v>
      </c>
      <c r="F241" s="72">
        <f t="shared" si="103"/>
        <v>43236</v>
      </c>
      <c r="G241" s="9">
        <f t="shared" si="90"/>
        <v>4.0005320606870676E-3</v>
      </c>
      <c r="H241" s="72">
        <f t="shared" si="104"/>
        <v>43266</v>
      </c>
      <c r="I241" s="72">
        <f t="shared" si="91"/>
        <v>43266</v>
      </c>
      <c r="J241" s="1">
        <f t="shared" si="105"/>
        <v>22</v>
      </c>
      <c r="K241" s="1">
        <f t="shared" si="111"/>
        <v>13</v>
      </c>
      <c r="L241" s="5">
        <f t="shared" si="92"/>
        <v>1.0023620099999999</v>
      </c>
      <c r="M241" s="12">
        <f t="shared" si="112"/>
        <v>1.0021995699999999</v>
      </c>
      <c r="N241" s="12">
        <f t="shared" si="108"/>
        <v>1.0195584650040672</v>
      </c>
      <c r="O241" s="5">
        <f t="shared" si="110"/>
        <v>1.0219666700000001</v>
      </c>
      <c r="P241" s="5">
        <f t="shared" si="93"/>
        <v>1021.96667</v>
      </c>
      <c r="Q241" s="10">
        <f t="shared" si="94"/>
        <v>0</v>
      </c>
      <c r="R241" s="39">
        <f t="shared" si="95"/>
        <v>0</v>
      </c>
      <c r="S241" s="5">
        <f t="shared" si="96"/>
        <v>0</v>
      </c>
      <c r="T241" s="6">
        <f t="shared" si="106"/>
        <v>4.641E-2</v>
      </c>
      <c r="U241" s="10">
        <f t="shared" si="109"/>
        <v>150</v>
      </c>
      <c r="V241" s="10">
        <v>252</v>
      </c>
      <c r="W241" s="12">
        <f t="shared" si="97"/>
        <v>1.027371018</v>
      </c>
      <c r="X241" s="5">
        <f t="shared" si="98"/>
        <v>27.972268110000002</v>
      </c>
      <c r="Y241" s="11">
        <f t="shared" si="99"/>
        <v>0</v>
      </c>
      <c r="Z241" s="2" t="s">
        <v>68</v>
      </c>
      <c r="AA241" s="72">
        <f t="shared" si="107"/>
        <v>43388</v>
      </c>
      <c r="AB241" s="2"/>
      <c r="AC241" s="43"/>
      <c r="AD241" s="47">
        <f>[2]Plan1!$A317</f>
        <v>46388</v>
      </c>
      <c r="AE241" s="34" t="str">
        <f>[2]Plan1!$C317</f>
        <v>Confraternização Universal</v>
      </c>
      <c r="AH241" s="22"/>
      <c r="AI241" s="22"/>
      <c r="AJ241" s="22"/>
      <c r="AK241" s="22"/>
      <c r="AL241" s="22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30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4"/>
      <c r="BX241" s="1"/>
      <c r="BY241" s="1"/>
      <c r="BZ241" s="1"/>
      <c r="CA241" s="1"/>
      <c r="CB241" s="1"/>
      <c r="CC241" s="1"/>
      <c r="CD241" s="1"/>
      <c r="CE241" s="1"/>
      <c r="CF241" s="1"/>
      <c r="CG241" s="2"/>
    </row>
    <row r="242" spans="1:85" x14ac:dyDescent="0.2">
      <c r="A242" s="105">
        <f t="shared" si="100"/>
        <v>43255</v>
      </c>
      <c r="B242" s="5">
        <f t="shared" si="89"/>
        <v>1049.93893811</v>
      </c>
      <c r="C242" s="5">
        <f t="shared" si="101"/>
        <v>1000</v>
      </c>
      <c r="D242" s="64">
        <f t="shared" si="102"/>
        <v>4961.84</v>
      </c>
      <c r="E242" s="11">
        <f>IF(K242=1,VLOOKUP(A242,[1]Plan1!$AY$80:$BA$314,3),E241)</f>
        <v>4981.6899999999996</v>
      </c>
      <c r="F242" s="72">
        <f t="shared" si="103"/>
        <v>43236</v>
      </c>
      <c r="G242" s="9">
        <f t="shared" si="90"/>
        <v>4.0005320606870676E-3</v>
      </c>
      <c r="H242" s="72">
        <f t="shared" si="104"/>
        <v>43266</v>
      </c>
      <c r="I242" s="72">
        <f t="shared" si="91"/>
        <v>43266</v>
      </c>
      <c r="J242" s="1">
        <f t="shared" si="105"/>
        <v>22</v>
      </c>
      <c r="K242" s="1">
        <f t="shared" si="111"/>
        <v>13</v>
      </c>
      <c r="L242" s="5">
        <f t="shared" si="92"/>
        <v>1.0023620099999999</v>
      </c>
      <c r="M242" s="12">
        <f t="shared" si="112"/>
        <v>1.0021995699999999</v>
      </c>
      <c r="N242" s="12">
        <f t="shared" si="108"/>
        <v>1.0195584650040672</v>
      </c>
      <c r="O242" s="5">
        <f t="shared" si="110"/>
        <v>1.0219666700000001</v>
      </c>
      <c r="P242" s="5">
        <f t="shared" si="93"/>
        <v>1021.96667</v>
      </c>
      <c r="Q242" s="10">
        <f t="shared" si="94"/>
        <v>0</v>
      </c>
      <c r="R242" s="39">
        <f t="shared" si="95"/>
        <v>0</v>
      </c>
      <c r="S242" s="5">
        <f t="shared" si="96"/>
        <v>0</v>
      </c>
      <c r="T242" s="6">
        <f t="shared" si="106"/>
        <v>4.641E-2</v>
      </c>
      <c r="U242" s="10">
        <f t="shared" si="109"/>
        <v>150</v>
      </c>
      <c r="V242" s="10">
        <v>252</v>
      </c>
      <c r="W242" s="12">
        <f t="shared" si="97"/>
        <v>1.027371018</v>
      </c>
      <c r="X242" s="5">
        <f t="shared" si="98"/>
        <v>27.972268110000002</v>
      </c>
      <c r="Y242" s="11">
        <f t="shared" si="99"/>
        <v>0</v>
      </c>
      <c r="Z242" s="2" t="s">
        <v>68</v>
      </c>
      <c r="AA242" s="72">
        <f t="shared" si="107"/>
        <v>43388</v>
      </c>
      <c r="AB242" s="2"/>
      <c r="AC242" s="43"/>
      <c r="AD242" s="47">
        <f>[2]Plan1!$A318</f>
        <v>46426</v>
      </c>
      <c r="AE242" s="34" t="str">
        <f>[2]Plan1!$C318</f>
        <v>Carnaval</v>
      </c>
      <c r="AH242" s="22"/>
      <c r="AI242" s="22"/>
      <c r="AJ242" s="22"/>
      <c r="AK242" s="22"/>
      <c r="AL242" s="22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30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4"/>
      <c r="BX242" s="1"/>
      <c r="BY242" s="1"/>
      <c r="BZ242" s="1"/>
      <c r="CA242" s="1"/>
      <c r="CB242" s="1"/>
      <c r="CC242" s="1"/>
      <c r="CD242" s="1"/>
      <c r="CE242" s="1"/>
      <c r="CF242" s="1"/>
      <c r="CG242" s="2"/>
    </row>
    <row r="243" spans="1:85" x14ac:dyDescent="0.2">
      <c r="A243" s="105">
        <f t="shared" si="100"/>
        <v>43256</v>
      </c>
      <c r="B243" s="5">
        <f t="shared" si="89"/>
        <v>1050.31856754</v>
      </c>
      <c r="C243" s="5">
        <f t="shared" si="101"/>
        <v>1000</v>
      </c>
      <c r="D243" s="64">
        <f t="shared" si="102"/>
        <v>4961.84</v>
      </c>
      <c r="E243" s="11">
        <f>IF(K243=1,VLOOKUP(A243,[1]Plan1!$AY$80:$BA$314,3),E242)</f>
        <v>4981.6899999999996</v>
      </c>
      <c r="F243" s="72">
        <f t="shared" si="103"/>
        <v>43236</v>
      </c>
      <c r="G243" s="9">
        <f t="shared" si="90"/>
        <v>4.0005320606870676E-3</v>
      </c>
      <c r="H243" s="72">
        <f t="shared" si="104"/>
        <v>43266</v>
      </c>
      <c r="I243" s="72">
        <f t="shared" si="91"/>
        <v>43266</v>
      </c>
      <c r="J243" s="1">
        <f t="shared" si="105"/>
        <v>22</v>
      </c>
      <c r="K243" s="1">
        <f t="shared" si="111"/>
        <v>14</v>
      </c>
      <c r="L243" s="5">
        <f t="shared" si="92"/>
        <v>1.00254394</v>
      </c>
      <c r="M243" s="12">
        <f t="shared" si="112"/>
        <v>1.0021995699999999</v>
      </c>
      <c r="N243" s="12">
        <f t="shared" si="108"/>
        <v>1.0195584650040672</v>
      </c>
      <c r="O243" s="5">
        <f t="shared" si="110"/>
        <v>1.0221521600000001</v>
      </c>
      <c r="P243" s="5">
        <f t="shared" si="93"/>
        <v>1022.15216</v>
      </c>
      <c r="Q243" s="10">
        <f t="shared" si="94"/>
        <v>0</v>
      </c>
      <c r="R243" s="39">
        <f t="shared" si="95"/>
        <v>0</v>
      </c>
      <c r="S243" s="5">
        <f t="shared" si="96"/>
        <v>0</v>
      </c>
      <c r="T243" s="6">
        <f t="shared" si="106"/>
        <v>4.641E-2</v>
      </c>
      <c r="U243" s="10">
        <f t="shared" si="109"/>
        <v>151</v>
      </c>
      <c r="V243" s="10">
        <v>252</v>
      </c>
      <c r="W243" s="12">
        <f t="shared" si="97"/>
        <v>1.0275559830000001</v>
      </c>
      <c r="X243" s="5">
        <f t="shared" si="98"/>
        <v>28.166407540000002</v>
      </c>
      <c r="Y243" s="11">
        <f t="shared" si="99"/>
        <v>0</v>
      </c>
      <c r="Z243" s="2" t="s">
        <v>68</v>
      </c>
      <c r="AA243" s="72">
        <f t="shared" si="107"/>
        <v>43388</v>
      </c>
      <c r="AB243" s="2"/>
      <c r="AC243" s="43"/>
      <c r="AD243" s="47">
        <f>[2]Plan1!$A319</f>
        <v>46427</v>
      </c>
      <c r="AE243" s="34" t="str">
        <f>[2]Plan1!$C319</f>
        <v>Carnaval</v>
      </c>
      <c r="AH243" s="22"/>
      <c r="AI243" s="22"/>
      <c r="AJ243" s="22"/>
      <c r="AK243" s="22"/>
      <c r="AL243" s="22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30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4"/>
      <c r="BX243" s="1"/>
      <c r="BY243" s="1"/>
      <c r="BZ243" s="1"/>
      <c r="CA243" s="1"/>
      <c r="CB243" s="1"/>
      <c r="CC243" s="1"/>
      <c r="CD243" s="1"/>
      <c r="CE243" s="1"/>
      <c r="CF243" s="1"/>
      <c r="CG243" s="2"/>
    </row>
    <row r="244" spans="1:85" x14ac:dyDescent="0.2">
      <c r="A244" s="105">
        <f t="shared" si="100"/>
        <v>43257</v>
      </c>
      <c r="B244" s="5">
        <f t="shared" si="89"/>
        <v>1050.69831987</v>
      </c>
      <c r="C244" s="5">
        <f t="shared" si="101"/>
        <v>1000</v>
      </c>
      <c r="D244" s="64">
        <f t="shared" si="102"/>
        <v>4961.84</v>
      </c>
      <c r="E244" s="11">
        <f>IF(K244=1,VLOOKUP(A244,[1]Plan1!$AY$80:$BA$314,3),E243)</f>
        <v>4981.6899999999996</v>
      </c>
      <c r="F244" s="72">
        <f t="shared" si="103"/>
        <v>43236</v>
      </c>
      <c r="G244" s="9">
        <f t="shared" si="90"/>
        <v>4.0005320606870676E-3</v>
      </c>
      <c r="H244" s="72">
        <f t="shared" si="104"/>
        <v>43266</v>
      </c>
      <c r="I244" s="72">
        <f t="shared" si="91"/>
        <v>43266</v>
      </c>
      <c r="J244" s="1">
        <f t="shared" si="105"/>
        <v>22</v>
      </c>
      <c r="K244" s="1">
        <f t="shared" si="111"/>
        <v>15</v>
      </c>
      <c r="L244" s="5">
        <f t="shared" si="92"/>
        <v>1.0027258999999999</v>
      </c>
      <c r="M244" s="12">
        <f t="shared" si="112"/>
        <v>1.0021995699999999</v>
      </c>
      <c r="N244" s="12">
        <f t="shared" si="108"/>
        <v>1.0195584650040672</v>
      </c>
      <c r="O244" s="5">
        <f t="shared" si="110"/>
        <v>1.02233767</v>
      </c>
      <c r="P244" s="5">
        <f t="shared" si="93"/>
        <v>1022.33767</v>
      </c>
      <c r="Q244" s="10">
        <f t="shared" si="94"/>
        <v>0</v>
      </c>
      <c r="R244" s="39">
        <f t="shared" si="95"/>
        <v>0</v>
      </c>
      <c r="S244" s="5">
        <f t="shared" si="96"/>
        <v>0</v>
      </c>
      <c r="T244" s="6">
        <f t="shared" si="106"/>
        <v>4.641E-2</v>
      </c>
      <c r="U244" s="10">
        <f t="shared" si="109"/>
        <v>152</v>
      </c>
      <c r="V244" s="10">
        <v>252</v>
      </c>
      <c r="W244" s="12">
        <f t="shared" si="97"/>
        <v>1.027740981</v>
      </c>
      <c r="X244" s="5">
        <f t="shared" si="98"/>
        <v>28.36064987</v>
      </c>
      <c r="Y244" s="11">
        <f t="shared" si="99"/>
        <v>0</v>
      </c>
      <c r="Z244" s="2" t="s">
        <v>68</v>
      </c>
      <c r="AA244" s="72">
        <f t="shared" si="107"/>
        <v>43388</v>
      </c>
      <c r="AB244" s="2"/>
      <c r="AC244" s="43"/>
      <c r="AD244" s="47">
        <f>[2]Plan1!$A320</f>
        <v>46472</v>
      </c>
      <c r="AE244" s="34" t="str">
        <f>[2]Plan1!$C320</f>
        <v>Paixão de Cristo</v>
      </c>
      <c r="AH244" s="22"/>
      <c r="AI244" s="22"/>
      <c r="AJ244" s="22"/>
      <c r="AK244" s="22"/>
      <c r="AL244" s="22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30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4"/>
      <c r="BX244" s="1"/>
      <c r="BY244" s="1"/>
      <c r="BZ244" s="1"/>
      <c r="CA244" s="1"/>
      <c r="CB244" s="1"/>
      <c r="CC244" s="1"/>
      <c r="CD244" s="1"/>
      <c r="CE244" s="1"/>
      <c r="CF244" s="1"/>
      <c r="CG244" s="2"/>
    </row>
    <row r="245" spans="1:85" x14ac:dyDescent="0.2">
      <c r="A245" s="105">
        <f t="shared" si="100"/>
        <v>43258</v>
      </c>
      <c r="B245" s="5">
        <f t="shared" si="89"/>
        <v>1051.0782167300001</v>
      </c>
      <c r="C245" s="5">
        <f t="shared" si="101"/>
        <v>1000</v>
      </c>
      <c r="D245" s="64">
        <f t="shared" si="102"/>
        <v>4961.84</v>
      </c>
      <c r="E245" s="11">
        <f>IF(K245=1,VLOOKUP(A245,[1]Plan1!$AY$80:$BA$314,3),E244)</f>
        <v>4981.6899999999996</v>
      </c>
      <c r="F245" s="72">
        <f t="shared" si="103"/>
        <v>43236</v>
      </c>
      <c r="G245" s="9">
        <f t="shared" si="90"/>
        <v>4.0005320606870676E-3</v>
      </c>
      <c r="H245" s="72">
        <f t="shared" si="104"/>
        <v>43266</v>
      </c>
      <c r="I245" s="72">
        <f t="shared" si="91"/>
        <v>43266</v>
      </c>
      <c r="J245" s="1">
        <f t="shared" si="105"/>
        <v>22</v>
      </c>
      <c r="K245" s="1">
        <f t="shared" si="111"/>
        <v>16</v>
      </c>
      <c r="L245" s="5">
        <f t="shared" si="92"/>
        <v>1.0029078899999999</v>
      </c>
      <c r="M245" s="12">
        <f t="shared" si="112"/>
        <v>1.0021995699999999</v>
      </c>
      <c r="N245" s="12">
        <f t="shared" si="108"/>
        <v>1.0195584650040672</v>
      </c>
      <c r="O245" s="5">
        <f t="shared" si="110"/>
        <v>1.0225232200000001</v>
      </c>
      <c r="P245" s="5">
        <f t="shared" si="93"/>
        <v>1022.52322</v>
      </c>
      <c r="Q245" s="10">
        <f t="shared" si="94"/>
        <v>0</v>
      </c>
      <c r="R245" s="39">
        <f t="shared" si="95"/>
        <v>0</v>
      </c>
      <c r="S245" s="5">
        <f t="shared" si="96"/>
        <v>0</v>
      </c>
      <c r="T245" s="6">
        <f t="shared" si="106"/>
        <v>4.641E-2</v>
      </c>
      <c r="U245" s="10">
        <f t="shared" si="109"/>
        <v>153</v>
      </c>
      <c r="V245" s="10">
        <v>252</v>
      </c>
      <c r="W245" s="12">
        <f t="shared" si="97"/>
        <v>1.0279260130000001</v>
      </c>
      <c r="X245" s="5">
        <f t="shared" si="98"/>
        <v>28.554996729999999</v>
      </c>
      <c r="Y245" s="11">
        <f t="shared" si="99"/>
        <v>0</v>
      </c>
      <c r="Z245" s="2" t="s">
        <v>68</v>
      </c>
      <c r="AA245" s="72">
        <f t="shared" si="107"/>
        <v>43388</v>
      </c>
      <c r="AB245" s="2"/>
      <c r="AC245" s="43"/>
      <c r="AD245" s="47">
        <f>[2]Plan1!$A321</f>
        <v>46498</v>
      </c>
      <c r="AE245" s="34" t="str">
        <f>[2]Plan1!$C321</f>
        <v>Tiradentes</v>
      </c>
      <c r="AH245" s="22"/>
      <c r="AI245" s="22"/>
      <c r="AJ245" s="22"/>
      <c r="AK245" s="22"/>
      <c r="AL245" s="22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30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4"/>
      <c r="BX245" s="1"/>
      <c r="BY245" s="1"/>
      <c r="BZ245" s="1"/>
      <c r="CA245" s="1"/>
      <c r="CB245" s="1"/>
      <c r="CC245" s="1"/>
      <c r="CD245" s="1"/>
      <c r="CE245" s="1"/>
      <c r="CF245" s="1"/>
      <c r="CG245" s="2"/>
    </row>
    <row r="246" spans="1:85" x14ac:dyDescent="0.2">
      <c r="A246" s="105">
        <f t="shared" si="100"/>
        <v>43259</v>
      </c>
      <c r="B246" s="5">
        <f t="shared" si="89"/>
        <v>1051.4582468399999</v>
      </c>
      <c r="C246" s="5">
        <f t="shared" si="101"/>
        <v>1000</v>
      </c>
      <c r="D246" s="64">
        <f t="shared" si="102"/>
        <v>4961.84</v>
      </c>
      <c r="E246" s="11">
        <f>IF(K246=1,VLOOKUP(A246,[1]Plan1!$AY$80:$BA$314,3),E245)</f>
        <v>4981.6899999999996</v>
      </c>
      <c r="F246" s="72">
        <f t="shared" si="103"/>
        <v>43236</v>
      </c>
      <c r="G246" s="9">
        <f t="shared" si="90"/>
        <v>4.0005320606870676E-3</v>
      </c>
      <c r="H246" s="72">
        <f t="shared" si="104"/>
        <v>43266</v>
      </c>
      <c r="I246" s="72">
        <f t="shared" si="91"/>
        <v>43266</v>
      </c>
      <c r="J246" s="1">
        <f t="shared" si="105"/>
        <v>22</v>
      </c>
      <c r="K246" s="1">
        <f t="shared" si="111"/>
        <v>17</v>
      </c>
      <c r="L246" s="5">
        <f t="shared" si="92"/>
        <v>1.0030899099999999</v>
      </c>
      <c r="M246" s="12">
        <f t="shared" si="112"/>
        <v>1.0021995699999999</v>
      </c>
      <c r="N246" s="12">
        <f t="shared" si="108"/>
        <v>1.0195584650040672</v>
      </c>
      <c r="O246" s="5">
        <f t="shared" si="110"/>
        <v>1.0227088</v>
      </c>
      <c r="P246" s="5">
        <f t="shared" si="93"/>
        <v>1022.7088</v>
      </c>
      <c r="Q246" s="10">
        <f t="shared" si="94"/>
        <v>0</v>
      </c>
      <c r="R246" s="39">
        <f t="shared" si="95"/>
        <v>0</v>
      </c>
      <c r="S246" s="5">
        <f t="shared" si="96"/>
        <v>0</v>
      </c>
      <c r="T246" s="6">
        <f t="shared" si="106"/>
        <v>4.641E-2</v>
      </c>
      <c r="U246" s="10">
        <f t="shared" si="109"/>
        <v>154</v>
      </c>
      <c r="V246" s="10">
        <v>252</v>
      </c>
      <c r="W246" s="12">
        <f t="shared" si="97"/>
        <v>1.028111078</v>
      </c>
      <c r="X246" s="5">
        <f t="shared" si="98"/>
        <v>28.749446840000001</v>
      </c>
      <c r="Y246" s="11">
        <f t="shared" si="99"/>
        <v>0</v>
      </c>
      <c r="Z246" s="2" t="s">
        <v>68</v>
      </c>
      <c r="AA246" s="72">
        <f t="shared" si="107"/>
        <v>43388</v>
      </c>
      <c r="AB246" s="2"/>
      <c r="AC246" s="43"/>
      <c r="AD246" s="47">
        <f>[2]Plan1!$A322</f>
        <v>46508</v>
      </c>
      <c r="AE246" s="34" t="str">
        <f>[2]Plan1!$C322</f>
        <v>Dia do Trabalho</v>
      </c>
      <c r="AH246" s="22"/>
      <c r="AI246" s="22"/>
      <c r="AJ246" s="22"/>
      <c r="AK246" s="22"/>
      <c r="AL246" s="22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30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4"/>
      <c r="BX246" s="1"/>
      <c r="BY246" s="1"/>
      <c r="BZ246" s="1"/>
      <c r="CA246" s="1"/>
      <c r="CB246" s="1"/>
      <c r="CC246" s="1"/>
      <c r="CD246" s="1"/>
      <c r="CE246" s="1"/>
      <c r="CF246" s="1"/>
      <c r="CG246" s="2"/>
    </row>
    <row r="247" spans="1:85" x14ac:dyDescent="0.2">
      <c r="A247" s="105">
        <f t="shared" si="100"/>
        <v>43260</v>
      </c>
      <c r="B247" s="5">
        <f t="shared" si="89"/>
        <v>1051.8384205299999</v>
      </c>
      <c r="C247" s="5">
        <f t="shared" si="101"/>
        <v>1000</v>
      </c>
      <c r="D247" s="64">
        <f t="shared" si="102"/>
        <v>4961.84</v>
      </c>
      <c r="E247" s="11">
        <f>IF(K247=1,VLOOKUP(A247,[1]Plan1!$AY$80:$BA$314,3),E246)</f>
        <v>4981.6899999999996</v>
      </c>
      <c r="F247" s="72">
        <f t="shared" si="103"/>
        <v>43236</v>
      </c>
      <c r="G247" s="9">
        <f t="shared" si="90"/>
        <v>4.0005320606870676E-3</v>
      </c>
      <c r="H247" s="72">
        <f t="shared" si="104"/>
        <v>43266</v>
      </c>
      <c r="I247" s="72">
        <f t="shared" si="91"/>
        <v>43266</v>
      </c>
      <c r="J247" s="1">
        <f t="shared" si="105"/>
        <v>22</v>
      </c>
      <c r="K247" s="1">
        <f t="shared" si="111"/>
        <v>18</v>
      </c>
      <c r="L247" s="5">
        <f t="shared" si="92"/>
        <v>1.0032719699999999</v>
      </c>
      <c r="M247" s="12">
        <f t="shared" si="112"/>
        <v>1.0021995699999999</v>
      </c>
      <c r="N247" s="12">
        <f t="shared" si="108"/>
        <v>1.0195584650040672</v>
      </c>
      <c r="O247" s="5">
        <f t="shared" si="110"/>
        <v>1.0228944200000001</v>
      </c>
      <c r="P247" s="5">
        <f t="shared" si="93"/>
        <v>1022.89442</v>
      </c>
      <c r="Q247" s="10">
        <f t="shared" si="94"/>
        <v>0</v>
      </c>
      <c r="R247" s="39">
        <f t="shared" si="95"/>
        <v>0</v>
      </c>
      <c r="S247" s="5">
        <f t="shared" si="96"/>
        <v>0</v>
      </c>
      <c r="T247" s="6">
        <f t="shared" si="106"/>
        <v>4.641E-2</v>
      </c>
      <c r="U247" s="10">
        <f t="shared" si="109"/>
        <v>155</v>
      </c>
      <c r="V247" s="10">
        <v>252</v>
      </c>
      <c r="W247" s="12">
        <f t="shared" si="97"/>
        <v>1.028296176</v>
      </c>
      <c r="X247" s="5">
        <f t="shared" si="98"/>
        <v>28.94400053</v>
      </c>
      <c r="Y247" s="11">
        <f t="shared" si="99"/>
        <v>0</v>
      </c>
      <c r="Z247" s="2" t="s">
        <v>68</v>
      </c>
      <c r="AA247" s="72">
        <f t="shared" si="107"/>
        <v>43388</v>
      </c>
      <c r="AB247" s="2"/>
      <c r="AC247" s="43"/>
      <c r="AD247" s="47">
        <f>[2]Plan1!$A323</f>
        <v>46534</v>
      </c>
      <c r="AE247" s="34" t="str">
        <f>[2]Plan1!$C323</f>
        <v>Corpus Christi</v>
      </c>
      <c r="AH247" s="22"/>
      <c r="AI247" s="22"/>
      <c r="AJ247" s="22"/>
      <c r="AK247" s="22"/>
      <c r="AL247" s="22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30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4"/>
      <c r="BX247" s="1"/>
      <c r="BY247" s="1"/>
      <c r="BZ247" s="1"/>
      <c r="CA247" s="1"/>
      <c r="CB247" s="1"/>
      <c r="CC247" s="1"/>
      <c r="CD247" s="1"/>
      <c r="CE247" s="1"/>
      <c r="CF247" s="1"/>
      <c r="CG247" s="2"/>
    </row>
    <row r="248" spans="1:85" x14ac:dyDescent="0.2">
      <c r="A248" s="105">
        <f t="shared" si="100"/>
        <v>43261</v>
      </c>
      <c r="B248" s="5">
        <f t="shared" si="89"/>
        <v>1051.8384205299999</v>
      </c>
      <c r="C248" s="5">
        <f t="shared" si="101"/>
        <v>1000</v>
      </c>
      <c r="D248" s="64">
        <f t="shared" si="102"/>
        <v>4961.84</v>
      </c>
      <c r="E248" s="11">
        <f>IF(K248=1,VLOOKUP(A248,[1]Plan1!$AY$80:$BA$314,3),E247)</f>
        <v>4981.6899999999996</v>
      </c>
      <c r="F248" s="72">
        <f t="shared" si="103"/>
        <v>43236</v>
      </c>
      <c r="G248" s="9">
        <f t="shared" si="90"/>
        <v>4.0005320606870676E-3</v>
      </c>
      <c r="H248" s="72">
        <f t="shared" si="104"/>
        <v>43266</v>
      </c>
      <c r="I248" s="72">
        <f t="shared" si="91"/>
        <v>43266</v>
      </c>
      <c r="J248" s="1">
        <f t="shared" si="105"/>
        <v>22</v>
      </c>
      <c r="K248" s="1">
        <f t="shared" si="111"/>
        <v>18</v>
      </c>
      <c r="L248" s="5">
        <f t="shared" si="92"/>
        <v>1.0032719699999999</v>
      </c>
      <c r="M248" s="12">
        <f t="shared" si="112"/>
        <v>1.0021995699999999</v>
      </c>
      <c r="N248" s="12">
        <f t="shared" si="108"/>
        <v>1.0195584650040672</v>
      </c>
      <c r="O248" s="5">
        <f t="shared" si="110"/>
        <v>1.0228944200000001</v>
      </c>
      <c r="P248" s="5">
        <f t="shared" si="93"/>
        <v>1022.89442</v>
      </c>
      <c r="Q248" s="10">
        <f t="shared" si="94"/>
        <v>0</v>
      </c>
      <c r="R248" s="39">
        <f t="shared" si="95"/>
        <v>0</v>
      </c>
      <c r="S248" s="5">
        <f t="shared" si="96"/>
        <v>0</v>
      </c>
      <c r="T248" s="6">
        <f t="shared" si="106"/>
        <v>4.641E-2</v>
      </c>
      <c r="U248" s="10">
        <f t="shared" si="109"/>
        <v>155</v>
      </c>
      <c r="V248" s="10">
        <v>252</v>
      </c>
      <c r="W248" s="12">
        <f t="shared" si="97"/>
        <v>1.028296176</v>
      </c>
      <c r="X248" s="5">
        <f t="shared" si="98"/>
        <v>28.94400053</v>
      </c>
      <c r="Y248" s="11">
        <f t="shared" si="99"/>
        <v>0</v>
      </c>
      <c r="Z248" s="2" t="s">
        <v>68</v>
      </c>
      <c r="AA248" s="72">
        <f t="shared" si="107"/>
        <v>43388</v>
      </c>
      <c r="AB248" s="2"/>
      <c r="AC248" s="43"/>
      <c r="AD248" s="47">
        <f>[2]Plan1!$A324</f>
        <v>46637</v>
      </c>
      <c r="AE248" s="34" t="str">
        <f>[2]Plan1!$C324</f>
        <v>Independência do Brasil</v>
      </c>
      <c r="AH248" s="22"/>
      <c r="AI248" s="22"/>
      <c r="AJ248" s="22"/>
      <c r="AK248" s="22"/>
      <c r="AL248" s="22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30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4"/>
      <c r="BX248" s="1"/>
      <c r="BY248" s="1"/>
      <c r="BZ248" s="1"/>
      <c r="CA248" s="1"/>
      <c r="CB248" s="1"/>
      <c r="CC248" s="1"/>
      <c r="CD248" s="1"/>
      <c r="CE248" s="1"/>
      <c r="CF248" s="1"/>
      <c r="CG248" s="2"/>
    </row>
    <row r="249" spans="1:85" x14ac:dyDescent="0.2">
      <c r="A249" s="105">
        <f t="shared" si="100"/>
        <v>43262</v>
      </c>
      <c r="B249" s="5">
        <f t="shared" si="89"/>
        <v>1051.8384205299999</v>
      </c>
      <c r="C249" s="5">
        <f t="shared" si="101"/>
        <v>1000</v>
      </c>
      <c r="D249" s="64">
        <f t="shared" si="102"/>
        <v>4961.84</v>
      </c>
      <c r="E249" s="11">
        <f>IF(K249=1,VLOOKUP(A249,[1]Plan1!$AY$80:$BA$314,3),E248)</f>
        <v>4981.6899999999996</v>
      </c>
      <c r="F249" s="72">
        <f t="shared" si="103"/>
        <v>43236</v>
      </c>
      <c r="G249" s="9">
        <f t="shared" si="90"/>
        <v>4.0005320606870676E-3</v>
      </c>
      <c r="H249" s="72">
        <f t="shared" si="104"/>
        <v>43266</v>
      </c>
      <c r="I249" s="72">
        <f t="shared" si="91"/>
        <v>43266</v>
      </c>
      <c r="J249" s="1">
        <f t="shared" si="105"/>
        <v>22</v>
      </c>
      <c r="K249" s="1">
        <f t="shared" si="111"/>
        <v>18</v>
      </c>
      <c r="L249" s="5">
        <f t="shared" si="92"/>
        <v>1.0032719699999999</v>
      </c>
      <c r="M249" s="12">
        <f t="shared" si="112"/>
        <v>1.0021995699999999</v>
      </c>
      <c r="N249" s="12">
        <f t="shared" si="108"/>
        <v>1.0195584650040672</v>
      </c>
      <c r="O249" s="5">
        <f t="shared" si="110"/>
        <v>1.0228944200000001</v>
      </c>
      <c r="P249" s="5">
        <f t="shared" si="93"/>
        <v>1022.89442</v>
      </c>
      <c r="Q249" s="10">
        <f t="shared" si="94"/>
        <v>0</v>
      </c>
      <c r="R249" s="39">
        <f t="shared" si="95"/>
        <v>0</v>
      </c>
      <c r="S249" s="5">
        <f t="shared" si="96"/>
        <v>0</v>
      </c>
      <c r="T249" s="6">
        <f t="shared" si="106"/>
        <v>4.641E-2</v>
      </c>
      <c r="U249" s="10">
        <f t="shared" si="109"/>
        <v>155</v>
      </c>
      <c r="V249" s="10">
        <v>252</v>
      </c>
      <c r="W249" s="12">
        <f t="shared" si="97"/>
        <v>1.028296176</v>
      </c>
      <c r="X249" s="5">
        <f t="shared" si="98"/>
        <v>28.94400053</v>
      </c>
      <c r="Y249" s="11">
        <f t="shared" si="99"/>
        <v>0</v>
      </c>
      <c r="Z249" s="2" t="s">
        <v>68</v>
      </c>
      <c r="AA249" s="72">
        <f t="shared" si="107"/>
        <v>43388</v>
      </c>
      <c r="AB249" s="2"/>
      <c r="AC249" s="43"/>
      <c r="AD249" s="47">
        <f>[2]Plan1!$A325</f>
        <v>46672</v>
      </c>
      <c r="AE249" s="34" t="str">
        <f>[2]Plan1!$C325</f>
        <v>Nossa Sr.a Aparecida - Padroeira do Brasil</v>
      </c>
      <c r="AH249" s="22"/>
      <c r="AI249" s="22"/>
      <c r="AJ249" s="22"/>
      <c r="AK249" s="22"/>
      <c r="AL249" s="22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30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4"/>
      <c r="BX249" s="1"/>
      <c r="BY249" s="1"/>
      <c r="BZ249" s="1"/>
      <c r="CA249" s="1"/>
      <c r="CB249" s="1"/>
      <c r="CC249" s="1"/>
      <c r="CD249" s="1"/>
      <c r="CE249" s="1"/>
      <c r="CF249" s="1"/>
      <c r="CG249" s="2"/>
    </row>
    <row r="250" spans="1:85" x14ac:dyDescent="0.2">
      <c r="A250" s="105">
        <f t="shared" si="100"/>
        <v>43263</v>
      </c>
      <c r="B250" s="5">
        <f t="shared" si="89"/>
        <v>1052.2187378399999</v>
      </c>
      <c r="C250" s="5">
        <f t="shared" si="101"/>
        <v>1000</v>
      </c>
      <c r="D250" s="64">
        <f t="shared" si="102"/>
        <v>4961.84</v>
      </c>
      <c r="E250" s="11">
        <f>IF(K250=1,VLOOKUP(A250,[1]Plan1!$AY$80:$BA$314,3),E249)</f>
        <v>4981.6899999999996</v>
      </c>
      <c r="F250" s="72">
        <f t="shared" si="103"/>
        <v>43236</v>
      </c>
      <c r="G250" s="9">
        <f t="shared" si="90"/>
        <v>4.0005320606870676E-3</v>
      </c>
      <c r="H250" s="72">
        <f t="shared" si="104"/>
        <v>43266</v>
      </c>
      <c r="I250" s="72">
        <f t="shared" si="91"/>
        <v>43266</v>
      </c>
      <c r="J250" s="1">
        <f t="shared" si="105"/>
        <v>22</v>
      </c>
      <c r="K250" s="1">
        <f t="shared" si="111"/>
        <v>19</v>
      </c>
      <c r="L250" s="5">
        <f t="shared" si="92"/>
        <v>1.0034540599999999</v>
      </c>
      <c r="M250" s="12">
        <f t="shared" si="112"/>
        <v>1.0021995699999999</v>
      </c>
      <c r="N250" s="12">
        <f t="shared" si="108"/>
        <v>1.0195584650040672</v>
      </c>
      <c r="O250" s="5">
        <f t="shared" si="110"/>
        <v>1.0230800799999999</v>
      </c>
      <c r="P250" s="5">
        <f t="shared" si="93"/>
        <v>1023.08008</v>
      </c>
      <c r="Q250" s="10">
        <f t="shared" si="94"/>
        <v>0</v>
      </c>
      <c r="R250" s="39">
        <f t="shared" si="95"/>
        <v>0</v>
      </c>
      <c r="S250" s="5">
        <f t="shared" si="96"/>
        <v>0</v>
      </c>
      <c r="T250" s="6">
        <f t="shared" si="106"/>
        <v>4.641E-2</v>
      </c>
      <c r="U250" s="10">
        <f t="shared" si="109"/>
        <v>156</v>
      </c>
      <c r="V250" s="10">
        <v>252</v>
      </c>
      <c r="W250" s="12">
        <f t="shared" si="97"/>
        <v>1.0284813070000001</v>
      </c>
      <c r="X250" s="5">
        <f t="shared" si="98"/>
        <v>29.13865784</v>
      </c>
      <c r="Y250" s="11">
        <f t="shared" si="99"/>
        <v>0</v>
      </c>
      <c r="Z250" s="2" t="s">
        <v>68</v>
      </c>
      <c r="AA250" s="72">
        <f t="shared" si="107"/>
        <v>43388</v>
      </c>
      <c r="AB250" s="2"/>
      <c r="AC250" s="43"/>
      <c r="AD250" s="47">
        <f>[2]Plan1!$A326</f>
        <v>46693</v>
      </c>
      <c r="AE250" s="34" t="str">
        <f>[2]Plan1!$C326</f>
        <v>Finados</v>
      </c>
      <c r="AH250" s="22"/>
      <c r="AI250" s="22"/>
      <c r="AJ250" s="22"/>
      <c r="AK250" s="22"/>
      <c r="AL250" s="22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30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4"/>
      <c r="BX250" s="1"/>
      <c r="BY250" s="1"/>
      <c r="BZ250" s="1"/>
      <c r="CA250" s="1"/>
      <c r="CB250" s="1"/>
      <c r="CC250" s="1"/>
      <c r="CD250" s="1"/>
      <c r="CE250" s="1"/>
      <c r="CF250" s="1"/>
      <c r="CG250" s="2"/>
    </row>
    <row r="251" spans="1:85" x14ac:dyDescent="0.2">
      <c r="A251" s="105">
        <f t="shared" si="100"/>
        <v>43264</v>
      </c>
      <c r="B251" s="5">
        <f t="shared" si="89"/>
        <v>1052.5991792499999</v>
      </c>
      <c r="C251" s="5">
        <f t="shared" si="101"/>
        <v>1000</v>
      </c>
      <c r="D251" s="64">
        <f t="shared" si="102"/>
        <v>4961.84</v>
      </c>
      <c r="E251" s="11">
        <f>IF(K251=1,VLOOKUP(A251,[1]Plan1!$AY$80:$BA$314,3),E250)</f>
        <v>4981.6899999999996</v>
      </c>
      <c r="F251" s="72">
        <f t="shared" si="103"/>
        <v>43236</v>
      </c>
      <c r="G251" s="9">
        <f t="shared" si="90"/>
        <v>4.0005320606870676E-3</v>
      </c>
      <c r="H251" s="72">
        <f t="shared" si="104"/>
        <v>43266</v>
      </c>
      <c r="I251" s="72">
        <f t="shared" si="91"/>
        <v>43266</v>
      </c>
      <c r="J251" s="1">
        <f t="shared" si="105"/>
        <v>22</v>
      </c>
      <c r="K251" s="1">
        <f t="shared" si="111"/>
        <v>20</v>
      </c>
      <c r="L251" s="5">
        <f t="shared" si="92"/>
        <v>1.00363618</v>
      </c>
      <c r="M251" s="12">
        <f t="shared" si="112"/>
        <v>1.0021995699999999</v>
      </c>
      <c r="N251" s="12">
        <f t="shared" si="108"/>
        <v>1.0195584650040672</v>
      </c>
      <c r="O251" s="5">
        <f t="shared" si="110"/>
        <v>1.0232657599999999</v>
      </c>
      <c r="P251" s="5">
        <f t="shared" si="93"/>
        <v>1023.26576</v>
      </c>
      <c r="Q251" s="10">
        <f t="shared" si="94"/>
        <v>0</v>
      </c>
      <c r="R251" s="39">
        <f t="shared" si="95"/>
        <v>0</v>
      </c>
      <c r="S251" s="5">
        <f t="shared" si="96"/>
        <v>0</v>
      </c>
      <c r="T251" s="6">
        <f t="shared" si="106"/>
        <v>4.641E-2</v>
      </c>
      <c r="U251" s="10">
        <f t="shared" si="109"/>
        <v>157</v>
      </c>
      <c r="V251" s="10">
        <v>252</v>
      </c>
      <c r="W251" s="12">
        <f t="shared" si="97"/>
        <v>1.0286664720000001</v>
      </c>
      <c r="X251" s="5">
        <f t="shared" si="98"/>
        <v>29.333419249999999</v>
      </c>
      <c r="Y251" s="11">
        <f t="shared" si="99"/>
        <v>0</v>
      </c>
      <c r="Z251" s="2" t="s">
        <v>68</v>
      </c>
      <c r="AA251" s="72">
        <f t="shared" si="107"/>
        <v>43388</v>
      </c>
      <c r="AB251" s="2"/>
      <c r="AC251" s="43"/>
      <c r="AD251" s="47">
        <f>[2]Plan1!$A327</f>
        <v>46706</v>
      </c>
      <c r="AE251" s="34" t="str">
        <f>[2]Plan1!$C327</f>
        <v>Proclamação da República</v>
      </c>
      <c r="AH251" s="22"/>
      <c r="AI251" s="22"/>
      <c r="AJ251" s="22"/>
      <c r="AK251" s="22"/>
      <c r="AL251" s="22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30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4"/>
      <c r="BX251" s="1"/>
      <c r="BY251" s="1"/>
      <c r="BZ251" s="1"/>
      <c r="CA251" s="1"/>
      <c r="CB251" s="1"/>
      <c r="CC251" s="1"/>
      <c r="CD251" s="1"/>
      <c r="CE251" s="1"/>
      <c r="CF251" s="1"/>
      <c r="CG251" s="2"/>
    </row>
    <row r="252" spans="1:85" x14ac:dyDescent="0.2">
      <c r="A252" s="105">
        <f t="shared" si="100"/>
        <v>43265</v>
      </c>
      <c r="B252" s="5">
        <f t="shared" si="89"/>
        <v>1052.97976436</v>
      </c>
      <c r="C252" s="5">
        <f t="shared" si="101"/>
        <v>1000</v>
      </c>
      <c r="D252" s="64">
        <f t="shared" si="102"/>
        <v>4961.84</v>
      </c>
      <c r="E252" s="11">
        <f>IF(K252=1,VLOOKUP(A252,[1]Plan1!$AY$80:$BA$314,3),E251)</f>
        <v>4981.6899999999996</v>
      </c>
      <c r="F252" s="72">
        <f t="shared" si="103"/>
        <v>43236</v>
      </c>
      <c r="G252" s="9">
        <f t="shared" si="90"/>
        <v>4.0005320606870676E-3</v>
      </c>
      <c r="H252" s="72">
        <f t="shared" si="104"/>
        <v>43266</v>
      </c>
      <c r="I252" s="72">
        <f t="shared" si="91"/>
        <v>43266</v>
      </c>
      <c r="J252" s="1">
        <f t="shared" si="105"/>
        <v>22</v>
      </c>
      <c r="K252" s="1">
        <f t="shared" si="111"/>
        <v>21</v>
      </c>
      <c r="L252" s="5">
        <f t="shared" si="92"/>
        <v>1.00381834</v>
      </c>
      <c r="M252" s="12">
        <f t="shared" si="112"/>
        <v>1.0021995699999999</v>
      </c>
      <c r="N252" s="12">
        <f t="shared" si="108"/>
        <v>1.0195584650040672</v>
      </c>
      <c r="O252" s="5">
        <f t="shared" si="110"/>
        <v>1.0234514800000001</v>
      </c>
      <c r="P252" s="5">
        <f t="shared" si="93"/>
        <v>1023.4514799999999</v>
      </c>
      <c r="Q252" s="10">
        <f t="shared" si="94"/>
        <v>0</v>
      </c>
      <c r="R252" s="39">
        <f t="shared" si="95"/>
        <v>0</v>
      </c>
      <c r="S252" s="5">
        <f t="shared" si="96"/>
        <v>0</v>
      </c>
      <c r="T252" s="6">
        <f t="shared" si="106"/>
        <v>4.641E-2</v>
      </c>
      <c r="U252" s="10">
        <f t="shared" si="109"/>
        <v>158</v>
      </c>
      <c r="V252" s="10">
        <v>252</v>
      </c>
      <c r="W252" s="12">
        <f t="shared" si="97"/>
        <v>1.0288516700000001</v>
      </c>
      <c r="X252" s="5">
        <f t="shared" si="98"/>
        <v>29.528284360000001</v>
      </c>
      <c r="Y252" s="11">
        <f t="shared" si="99"/>
        <v>0</v>
      </c>
      <c r="Z252" s="2" t="s">
        <v>68</v>
      </c>
      <c r="AA252" s="72">
        <f t="shared" si="107"/>
        <v>43388</v>
      </c>
      <c r="AB252" s="2"/>
      <c r="AC252" s="43"/>
      <c r="AD252" s="47">
        <f>[2]Plan1!$A328</f>
        <v>46711</v>
      </c>
      <c r="AE252" s="34" t="str">
        <f>[2]Plan1!$C328</f>
        <v>Dia Nacional de Zumbi e da Consciência Negra</v>
      </c>
      <c r="AH252" s="22"/>
      <c r="AI252" s="22"/>
      <c r="AJ252" s="22"/>
      <c r="AK252" s="22"/>
      <c r="AL252" s="22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30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4"/>
      <c r="BX252" s="1"/>
      <c r="BY252" s="1"/>
      <c r="BZ252" s="1"/>
      <c r="CA252" s="1"/>
      <c r="CB252" s="1"/>
      <c r="CC252" s="1"/>
      <c r="CD252" s="1"/>
      <c r="CE252" s="1"/>
      <c r="CF252" s="1"/>
      <c r="CG252" s="2"/>
    </row>
    <row r="253" spans="1:85" x14ac:dyDescent="0.2">
      <c r="A253" s="105">
        <f t="shared" si="100"/>
        <v>43266</v>
      </c>
      <c r="B253" s="5">
        <f t="shared" si="89"/>
        <v>1053.3604829000001</v>
      </c>
      <c r="C253" s="5">
        <f t="shared" si="101"/>
        <v>1000</v>
      </c>
      <c r="D253" s="64">
        <f t="shared" si="102"/>
        <v>4961.84</v>
      </c>
      <c r="E253" s="11">
        <f>IF(K253=1,VLOOKUP(A253,[1]Plan1!$AY$80:$BA$314,3),E252)</f>
        <v>4981.6899999999996</v>
      </c>
      <c r="F253" s="72">
        <f t="shared" si="103"/>
        <v>43236</v>
      </c>
      <c r="G253" s="9">
        <f t="shared" si="90"/>
        <v>4.0005320606870676E-3</v>
      </c>
      <c r="H253" s="72">
        <f t="shared" si="104"/>
        <v>43297</v>
      </c>
      <c r="I253" s="72">
        <f t="shared" si="91"/>
        <v>43266</v>
      </c>
      <c r="J253" s="1">
        <f t="shared" si="105"/>
        <v>22</v>
      </c>
      <c r="K253" s="1">
        <f t="shared" si="111"/>
        <v>22</v>
      </c>
      <c r="L253" s="5">
        <f t="shared" si="92"/>
        <v>1.0040005299999999</v>
      </c>
      <c r="M253" s="12">
        <f t="shared" si="112"/>
        <v>1.0021995699999999</v>
      </c>
      <c r="N253" s="12">
        <f t="shared" si="108"/>
        <v>1.0195584650040672</v>
      </c>
      <c r="O253" s="5">
        <f t="shared" si="110"/>
        <v>1.0236372300000001</v>
      </c>
      <c r="P253" s="5">
        <f t="shared" si="93"/>
        <v>1023.63723</v>
      </c>
      <c r="Q253" s="10">
        <f t="shared" si="94"/>
        <v>0</v>
      </c>
      <c r="R253" s="39">
        <f t="shared" si="95"/>
        <v>0</v>
      </c>
      <c r="S253" s="5">
        <f t="shared" si="96"/>
        <v>0</v>
      </c>
      <c r="T253" s="6">
        <f t="shared" si="106"/>
        <v>4.641E-2</v>
      </c>
      <c r="U253" s="10">
        <f t="shared" si="109"/>
        <v>159</v>
      </c>
      <c r="V253" s="10">
        <v>252</v>
      </c>
      <c r="W253" s="12">
        <f t="shared" si="97"/>
        <v>1.029036901</v>
      </c>
      <c r="X253" s="5">
        <f t="shared" si="98"/>
        <v>29.723252899999999</v>
      </c>
      <c r="Y253" s="11">
        <f t="shared" si="99"/>
        <v>0</v>
      </c>
      <c r="Z253" s="2" t="s">
        <v>68</v>
      </c>
      <c r="AA253" s="72">
        <f t="shared" si="107"/>
        <v>43388</v>
      </c>
      <c r="AB253" s="2"/>
      <c r="AC253" s="43"/>
      <c r="AD253" s="47">
        <f>[2]Plan1!$A329</f>
        <v>46746</v>
      </c>
      <c r="AE253" s="34" t="str">
        <f>[2]Plan1!$C329</f>
        <v>Natal</v>
      </c>
      <c r="AH253" s="22"/>
      <c r="AI253" s="22"/>
      <c r="AJ253" s="22"/>
      <c r="AK253" s="22"/>
      <c r="AL253" s="22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30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4"/>
      <c r="BX253" s="1"/>
      <c r="BY253" s="1"/>
      <c r="BZ253" s="1"/>
      <c r="CA253" s="1"/>
      <c r="CB253" s="1"/>
      <c r="CC253" s="1"/>
      <c r="CD253" s="1"/>
      <c r="CE253" s="1"/>
      <c r="CF253" s="1"/>
      <c r="CG253" s="2"/>
    </row>
    <row r="254" spans="1:85" x14ac:dyDescent="0.2">
      <c r="A254" s="105">
        <f t="shared" si="100"/>
        <v>43267</v>
      </c>
      <c r="B254" s="5">
        <f t="shared" si="89"/>
        <v>1054.17849806</v>
      </c>
      <c r="C254" s="5">
        <f t="shared" si="101"/>
        <v>1000</v>
      </c>
      <c r="D254" s="64">
        <f t="shared" si="102"/>
        <v>4981.6899999999996</v>
      </c>
      <c r="E254" s="11">
        <f>IF(K254=1,VLOOKUP(A254,[1]Plan1!$AY$80:$BA$314,3),E253)</f>
        <v>5044.46</v>
      </c>
      <c r="F254" s="72">
        <f t="shared" si="103"/>
        <v>43267</v>
      </c>
      <c r="G254" s="9">
        <f t="shared" si="90"/>
        <v>1.2600141718974944E-2</v>
      </c>
      <c r="H254" s="72">
        <f t="shared" si="104"/>
        <v>43297</v>
      </c>
      <c r="I254" s="72">
        <f t="shared" si="91"/>
        <v>43297</v>
      </c>
      <c r="J254" s="1">
        <f t="shared" si="105"/>
        <v>21</v>
      </c>
      <c r="K254" s="1">
        <f t="shared" si="111"/>
        <v>1</v>
      </c>
      <c r="L254" s="5">
        <f t="shared" si="92"/>
        <v>1.0005964300000001</v>
      </c>
      <c r="M254" s="12">
        <f t="shared" si="112"/>
        <v>1.0040005299999999</v>
      </c>
      <c r="N254" s="12">
        <f t="shared" si="108"/>
        <v>1.0236372392300699</v>
      </c>
      <c r="O254" s="5">
        <f t="shared" si="110"/>
        <v>1.02424776</v>
      </c>
      <c r="P254" s="5">
        <f t="shared" si="93"/>
        <v>1024.24776</v>
      </c>
      <c r="Q254" s="10">
        <f t="shared" si="94"/>
        <v>0</v>
      </c>
      <c r="R254" s="39">
        <f t="shared" si="95"/>
        <v>0</v>
      </c>
      <c r="S254" s="5">
        <f t="shared" si="96"/>
        <v>0</v>
      </c>
      <c r="T254" s="6">
        <f t="shared" si="106"/>
        <v>4.641E-2</v>
      </c>
      <c r="U254" s="10">
        <f t="shared" si="109"/>
        <v>160</v>
      </c>
      <c r="V254" s="10">
        <v>252</v>
      </c>
      <c r="W254" s="12">
        <f t="shared" si="97"/>
        <v>1.029222166</v>
      </c>
      <c r="X254" s="5">
        <f t="shared" si="98"/>
        <v>29.930738059999999</v>
      </c>
      <c r="Y254" s="11">
        <f t="shared" si="99"/>
        <v>0</v>
      </c>
      <c r="Z254" s="2" t="s">
        <v>68</v>
      </c>
      <c r="AA254" s="72">
        <f t="shared" si="107"/>
        <v>43388</v>
      </c>
      <c r="AB254" s="2"/>
      <c r="AC254" s="43"/>
      <c r="AD254" s="47">
        <f>[2]Plan1!$A330</f>
        <v>46753</v>
      </c>
      <c r="AE254" s="34" t="str">
        <f>[2]Plan1!$C330</f>
        <v>Confraternização Universal</v>
      </c>
      <c r="AH254" s="22"/>
      <c r="AI254" s="22"/>
      <c r="AJ254" s="22"/>
      <c r="AK254" s="22"/>
      <c r="AL254" s="22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30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4"/>
      <c r="BX254" s="1"/>
      <c r="BY254" s="1"/>
      <c r="BZ254" s="1"/>
      <c r="CA254" s="1"/>
      <c r="CB254" s="1"/>
      <c r="CC254" s="1"/>
      <c r="CD254" s="1"/>
      <c r="CE254" s="1"/>
      <c r="CF254" s="1"/>
      <c r="CG254" s="2"/>
    </row>
    <row r="255" spans="1:85" x14ac:dyDescent="0.2">
      <c r="A255" s="105">
        <f t="shared" si="100"/>
        <v>43268</v>
      </c>
      <c r="B255" s="5">
        <f t="shared" si="89"/>
        <v>1054.17849806</v>
      </c>
      <c r="C255" s="5">
        <f t="shared" si="101"/>
        <v>1000</v>
      </c>
      <c r="D255" s="64">
        <f t="shared" si="102"/>
        <v>4981.6899999999996</v>
      </c>
      <c r="E255" s="11">
        <f>IF(K255=1,VLOOKUP(A255,[1]Plan1!$AY$80:$BA$314,3),E254)</f>
        <v>5044.46</v>
      </c>
      <c r="F255" s="72">
        <f t="shared" si="103"/>
        <v>43267</v>
      </c>
      <c r="G255" s="9">
        <f t="shared" si="90"/>
        <v>1.2600141718974944E-2</v>
      </c>
      <c r="H255" s="72">
        <f t="shared" si="104"/>
        <v>43297</v>
      </c>
      <c r="I255" s="72">
        <f t="shared" si="91"/>
        <v>43297</v>
      </c>
      <c r="J255" s="1">
        <f t="shared" si="105"/>
        <v>21</v>
      </c>
      <c r="K255" s="1">
        <f t="shared" si="111"/>
        <v>1</v>
      </c>
      <c r="L255" s="5">
        <f t="shared" si="92"/>
        <v>1.0005964300000001</v>
      </c>
      <c r="M255" s="12">
        <f t="shared" si="112"/>
        <v>1.0040005299999999</v>
      </c>
      <c r="N255" s="12">
        <f t="shared" si="108"/>
        <v>1.0236372392300699</v>
      </c>
      <c r="O255" s="5">
        <f t="shared" si="110"/>
        <v>1.02424776</v>
      </c>
      <c r="P255" s="5">
        <f t="shared" si="93"/>
        <v>1024.24776</v>
      </c>
      <c r="Q255" s="10">
        <f t="shared" si="94"/>
        <v>0</v>
      </c>
      <c r="R255" s="39">
        <f t="shared" si="95"/>
        <v>0</v>
      </c>
      <c r="S255" s="5">
        <f t="shared" si="96"/>
        <v>0</v>
      </c>
      <c r="T255" s="6">
        <f t="shared" si="106"/>
        <v>4.641E-2</v>
      </c>
      <c r="U255" s="10">
        <f t="shared" si="109"/>
        <v>160</v>
      </c>
      <c r="V255" s="10">
        <v>252</v>
      </c>
      <c r="W255" s="12">
        <f t="shared" si="97"/>
        <v>1.029222166</v>
      </c>
      <c r="X255" s="5">
        <f t="shared" si="98"/>
        <v>29.930738059999999</v>
      </c>
      <c r="Y255" s="11">
        <f t="shared" si="99"/>
        <v>0</v>
      </c>
      <c r="Z255" s="2" t="s">
        <v>68</v>
      </c>
      <c r="AA255" s="72">
        <f t="shared" si="107"/>
        <v>43388</v>
      </c>
      <c r="AB255" s="2"/>
      <c r="AC255" s="43"/>
      <c r="AD255" s="47">
        <f>[2]Plan1!$A331</f>
        <v>46811</v>
      </c>
      <c r="AE255" s="34" t="str">
        <f>[2]Plan1!$C331</f>
        <v>Carnaval</v>
      </c>
      <c r="AH255" s="22"/>
      <c r="AI255" s="22"/>
      <c r="AJ255" s="22"/>
      <c r="AK255" s="22"/>
      <c r="AL255" s="22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30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4"/>
      <c r="BX255" s="1"/>
      <c r="BY255" s="1"/>
      <c r="BZ255" s="1"/>
      <c r="CA255" s="1"/>
      <c r="CB255" s="1"/>
      <c r="CC255" s="1"/>
      <c r="CD255" s="1"/>
      <c r="CE255" s="1"/>
      <c r="CF255" s="1"/>
      <c r="CG255" s="2"/>
    </row>
    <row r="256" spans="1:85" x14ac:dyDescent="0.2">
      <c r="A256" s="105">
        <f t="shared" si="100"/>
        <v>43269</v>
      </c>
      <c r="B256" s="5">
        <f t="shared" si="89"/>
        <v>1054.17849806</v>
      </c>
      <c r="C256" s="5">
        <f t="shared" si="101"/>
        <v>1000</v>
      </c>
      <c r="D256" s="64">
        <f t="shared" si="102"/>
        <v>4981.6899999999996</v>
      </c>
      <c r="E256" s="11">
        <f>IF(K256=1,VLOOKUP(A256,[1]Plan1!$AY$80:$BA$314,3),E255)</f>
        <v>5044.46</v>
      </c>
      <c r="F256" s="72">
        <f t="shared" si="103"/>
        <v>43267</v>
      </c>
      <c r="G256" s="9">
        <f t="shared" si="90"/>
        <v>1.2600141718974944E-2</v>
      </c>
      <c r="H256" s="72">
        <f t="shared" si="104"/>
        <v>43297</v>
      </c>
      <c r="I256" s="72">
        <f t="shared" si="91"/>
        <v>43297</v>
      </c>
      <c r="J256" s="1">
        <f t="shared" si="105"/>
        <v>21</v>
      </c>
      <c r="K256" s="1">
        <f t="shared" si="111"/>
        <v>1</v>
      </c>
      <c r="L256" s="5">
        <f t="shared" si="92"/>
        <v>1.0005964300000001</v>
      </c>
      <c r="M256" s="12">
        <f t="shared" si="112"/>
        <v>1.0040005299999999</v>
      </c>
      <c r="N256" s="12">
        <f t="shared" si="108"/>
        <v>1.0236372392300699</v>
      </c>
      <c r="O256" s="5">
        <f t="shared" si="110"/>
        <v>1.02424776</v>
      </c>
      <c r="P256" s="5">
        <f t="shared" si="93"/>
        <v>1024.24776</v>
      </c>
      <c r="Q256" s="10">
        <f t="shared" si="94"/>
        <v>0</v>
      </c>
      <c r="R256" s="39">
        <f t="shared" si="95"/>
        <v>0</v>
      </c>
      <c r="S256" s="5">
        <f t="shared" si="96"/>
        <v>0</v>
      </c>
      <c r="T256" s="6">
        <f t="shared" si="106"/>
        <v>4.641E-2</v>
      </c>
      <c r="U256" s="10">
        <f t="shared" si="109"/>
        <v>160</v>
      </c>
      <c r="V256" s="10">
        <v>252</v>
      </c>
      <c r="W256" s="12">
        <f t="shared" si="97"/>
        <v>1.029222166</v>
      </c>
      <c r="X256" s="5">
        <f t="shared" si="98"/>
        <v>29.930738059999999</v>
      </c>
      <c r="Y256" s="11">
        <f t="shared" si="99"/>
        <v>0</v>
      </c>
      <c r="Z256" s="2" t="s">
        <v>68</v>
      </c>
      <c r="AA256" s="72">
        <f t="shared" si="107"/>
        <v>43388</v>
      </c>
      <c r="AB256" s="2"/>
      <c r="AC256" s="43"/>
      <c r="AD256" s="47">
        <f>[2]Plan1!$A332</f>
        <v>46812</v>
      </c>
      <c r="AE256" s="34" t="str">
        <f>[2]Plan1!$C332</f>
        <v>Carnaval</v>
      </c>
      <c r="AH256" s="22"/>
      <c r="AI256" s="22"/>
      <c r="AJ256" s="22"/>
      <c r="AK256" s="22"/>
      <c r="AL256" s="22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30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4"/>
      <c r="BX256" s="1"/>
      <c r="BY256" s="1"/>
      <c r="BZ256" s="1"/>
      <c r="CA256" s="1"/>
      <c r="CB256" s="1"/>
      <c r="CC256" s="1"/>
      <c r="CD256" s="1"/>
      <c r="CE256" s="1"/>
      <c r="CF256" s="1"/>
      <c r="CG256" s="2"/>
    </row>
    <row r="257" spans="1:91" x14ac:dyDescent="0.2">
      <c r="A257" s="105">
        <f t="shared" si="100"/>
        <v>43270</v>
      </c>
      <c r="B257" s="5">
        <f t="shared" si="89"/>
        <v>1054.99715414</v>
      </c>
      <c r="C257" s="5">
        <f t="shared" si="101"/>
        <v>1000</v>
      </c>
      <c r="D257" s="64">
        <f t="shared" si="102"/>
        <v>4981.6899999999996</v>
      </c>
      <c r="E257" s="11">
        <f>IF(K257=1,VLOOKUP(A257,[1]Plan1!$AY$80:$BA$314,3),E256)</f>
        <v>5044.46</v>
      </c>
      <c r="F257" s="72">
        <f t="shared" si="103"/>
        <v>43267</v>
      </c>
      <c r="G257" s="9">
        <f t="shared" si="90"/>
        <v>1.2600141718974944E-2</v>
      </c>
      <c r="H257" s="72">
        <f t="shared" si="104"/>
        <v>43297</v>
      </c>
      <c r="I257" s="72">
        <f t="shared" si="91"/>
        <v>43297</v>
      </c>
      <c r="J257" s="1">
        <f t="shared" si="105"/>
        <v>21</v>
      </c>
      <c r="K257" s="1">
        <f t="shared" si="111"/>
        <v>2</v>
      </c>
      <c r="L257" s="5">
        <f t="shared" si="92"/>
        <v>1.00119322</v>
      </c>
      <c r="M257" s="12">
        <f t="shared" si="112"/>
        <v>1.0040005299999999</v>
      </c>
      <c r="N257" s="12">
        <f t="shared" si="108"/>
        <v>1.0236372392300699</v>
      </c>
      <c r="O257" s="5">
        <f t="shared" si="110"/>
        <v>1.02485866</v>
      </c>
      <c r="P257" s="5">
        <f t="shared" si="93"/>
        <v>1024.8586600000001</v>
      </c>
      <c r="Q257" s="10">
        <f t="shared" si="94"/>
        <v>0</v>
      </c>
      <c r="R257" s="39">
        <f t="shared" si="95"/>
        <v>0</v>
      </c>
      <c r="S257" s="5">
        <f t="shared" si="96"/>
        <v>0</v>
      </c>
      <c r="T257" s="6">
        <f t="shared" si="106"/>
        <v>4.641E-2</v>
      </c>
      <c r="U257" s="10">
        <f t="shared" si="109"/>
        <v>161</v>
      </c>
      <c r="V257" s="10">
        <v>252</v>
      </c>
      <c r="W257" s="12">
        <f t="shared" si="97"/>
        <v>1.0294074639999999</v>
      </c>
      <c r="X257" s="5">
        <f t="shared" si="98"/>
        <v>30.138494139999999</v>
      </c>
      <c r="Y257" s="11">
        <f t="shared" si="99"/>
        <v>0</v>
      </c>
      <c r="Z257" s="2" t="s">
        <v>68</v>
      </c>
      <c r="AA257" s="72">
        <f t="shared" si="107"/>
        <v>43388</v>
      </c>
      <c r="AB257" s="2"/>
      <c r="AC257" s="43"/>
      <c r="AD257" s="47">
        <f>[2]Plan1!$A333</f>
        <v>46857</v>
      </c>
      <c r="AE257" s="34" t="str">
        <f>[2]Plan1!$C333</f>
        <v>Paixão de Cristo</v>
      </c>
      <c r="AH257" s="22"/>
      <c r="AI257" s="22"/>
      <c r="AJ257" s="22"/>
      <c r="AK257" s="22"/>
      <c r="AL257" s="22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30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4"/>
      <c r="BX257" s="1"/>
      <c r="BY257" s="1"/>
      <c r="BZ257" s="1"/>
      <c r="CA257" s="1"/>
      <c r="CB257" s="1"/>
      <c r="CC257" s="1"/>
      <c r="CD257" s="1"/>
      <c r="CE257" s="1"/>
      <c r="CF257" s="1"/>
      <c r="CG257" s="2"/>
    </row>
    <row r="258" spans="1:91" x14ac:dyDescent="0.2">
      <c r="A258" s="105">
        <f t="shared" si="100"/>
        <v>43271</v>
      </c>
      <c r="B258" s="5">
        <f t="shared" si="89"/>
        <v>1055.8164421399999</v>
      </c>
      <c r="C258" s="5">
        <f t="shared" si="101"/>
        <v>1000</v>
      </c>
      <c r="D258" s="64">
        <f t="shared" si="102"/>
        <v>4981.6899999999996</v>
      </c>
      <c r="E258" s="11">
        <f>IF(K258=1,VLOOKUP(A258,[1]Plan1!$AY$80:$BA$314,3),E257)</f>
        <v>5044.46</v>
      </c>
      <c r="F258" s="72">
        <f t="shared" si="103"/>
        <v>43267</v>
      </c>
      <c r="G258" s="9">
        <f t="shared" si="90"/>
        <v>1.2600141718974944E-2</v>
      </c>
      <c r="H258" s="72">
        <f t="shared" si="104"/>
        <v>43297</v>
      </c>
      <c r="I258" s="72">
        <f t="shared" si="91"/>
        <v>43297</v>
      </c>
      <c r="J258" s="1">
        <f t="shared" si="105"/>
        <v>21</v>
      </c>
      <c r="K258" s="1">
        <f t="shared" si="111"/>
        <v>3</v>
      </c>
      <c r="L258" s="5">
        <f t="shared" si="92"/>
        <v>1.0017903699999999</v>
      </c>
      <c r="M258" s="12">
        <f t="shared" si="112"/>
        <v>1.0040005299999999</v>
      </c>
      <c r="N258" s="12">
        <f t="shared" si="108"/>
        <v>1.0236372392300699</v>
      </c>
      <c r="O258" s="5">
        <f t="shared" si="110"/>
        <v>1.0254699199999999</v>
      </c>
      <c r="P258" s="5">
        <f t="shared" si="93"/>
        <v>1025.46992</v>
      </c>
      <c r="Q258" s="10">
        <f t="shared" si="94"/>
        <v>0</v>
      </c>
      <c r="R258" s="39">
        <f t="shared" si="95"/>
        <v>0</v>
      </c>
      <c r="S258" s="5">
        <f t="shared" si="96"/>
        <v>0</v>
      </c>
      <c r="T258" s="6">
        <f t="shared" si="106"/>
        <v>4.641E-2</v>
      </c>
      <c r="U258" s="10">
        <f t="shared" si="109"/>
        <v>162</v>
      </c>
      <c r="V258" s="10">
        <v>252</v>
      </c>
      <c r="W258" s="12">
        <f t="shared" si="97"/>
        <v>1.029592796</v>
      </c>
      <c r="X258" s="5">
        <f t="shared" si="98"/>
        <v>30.346522140000001</v>
      </c>
      <c r="Y258" s="11">
        <f t="shared" si="99"/>
        <v>0</v>
      </c>
      <c r="Z258" s="2" t="s">
        <v>68</v>
      </c>
      <c r="AA258" s="72">
        <f t="shared" si="107"/>
        <v>43388</v>
      </c>
      <c r="AB258" s="2"/>
      <c r="AC258" s="43"/>
      <c r="AD258" s="47">
        <f>[2]Plan1!$A334</f>
        <v>46864</v>
      </c>
      <c r="AE258" s="34" t="str">
        <f>[2]Plan1!$C334</f>
        <v>Tiradentes</v>
      </c>
      <c r="AH258" s="22"/>
      <c r="AI258" s="22"/>
      <c r="AJ258" s="22"/>
      <c r="AK258" s="22"/>
      <c r="AL258" s="22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30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4"/>
      <c r="BX258" s="1"/>
      <c r="BY258" s="1"/>
      <c r="BZ258" s="1"/>
      <c r="CA258" s="1"/>
      <c r="CB258" s="1"/>
      <c r="CC258" s="1"/>
      <c r="CD258" s="1"/>
      <c r="CE258" s="1"/>
      <c r="CF258" s="1"/>
      <c r="CG258" s="2"/>
    </row>
    <row r="259" spans="1:91" x14ac:dyDescent="0.2">
      <c r="A259" s="105">
        <f t="shared" si="100"/>
        <v>43272</v>
      </c>
      <c r="B259" s="5">
        <f t="shared" si="89"/>
        <v>1056.6363715900002</v>
      </c>
      <c r="C259" s="5">
        <f t="shared" si="101"/>
        <v>1000</v>
      </c>
      <c r="D259" s="64">
        <f t="shared" si="102"/>
        <v>4981.6899999999996</v>
      </c>
      <c r="E259" s="11">
        <f>IF(K259=1,VLOOKUP(A259,[1]Plan1!$AY$80:$BA$314,3),E258)</f>
        <v>5044.46</v>
      </c>
      <c r="F259" s="72">
        <f t="shared" si="103"/>
        <v>43267</v>
      </c>
      <c r="G259" s="9">
        <f t="shared" si="90"/>
        <v>1.2600141718974944E-2</v>
      </c>
      <c r="H259" s="72">
        <f t="shared" si="104"/>
        <v>43297</v>
      </c>
      <c r="I259" s="72">
        <f t="shared" si="91"/>
        <v>43297</v>
      </c>
      <c r="J259" s="1">
        <f t="shared" si="105"/>
        <v>21</v>
      </c>
      <c r="K259" s="1">
        <f t="shared" si="111"/>
        <v>4</v>
      </c>
      <c r="L259" s="5">
        <f t="shared" si="92"/>
        <v>1.00238787</v>
      </c>
      <c r="M259" s="12">
        <f t="shared" si="112"/>
        <v>1.0040005299999999</v>
      </c>
      <c r="N259" s="12">
        <f t="shared" si="108"/>
        <v>1.0236372392300699</v>
      </c>
      <c r="O259" s="5">
        <f t="shared" si="110"/>
        <v>1.02608155</v>
      </c>
      <c r="P259" s="5">
        <f t="shared" si="93"/>
        <v>1026.0815500000001</v>
      </c>
      <c r="Q259" s="10">
        <f t="shared" si="94"/>
        <v>0</v>
      </c>
      <c r="R259" s="39">
        <f t="shared" si="95"/>
        <v>0</v>
      </c>
      <c r="S259" s="5">
        <f t="shared" si="96"/>
        <v>0</v>
      </c>
      <c r="T259" s="6">
        <f t="shared" si="106"/>
        <v>4.641E-2</v>
      </c>
      <c r="U259" s="10">
        <f t="shared" si="109"/>
        <v>163</v>
      </c>
      <c r="V259" s="10">
        <v>252</v>
      </c>
      <c r="W259" s="12">
        <f t="shared" si="97"/>
        <v>1.0297781610000001</v>
      </c>
      <c r="X259" s="5">
        <f t="shared" si="98"/>
        <v>30.55482159</v>
      </c>
      <c r="Y259" s="11">
        <f t="shared" si="99"/>
        <v>0</v>
      </c>
      <c r="Z259" s="2" t="s">
        <v>68</v>
      </c>
      <c r="AA259" s="72">
        <f t="shared" si="107"/>
        <v>43388</v>
      </c>
      <c r="AB259" s="2"/>
      <c r="AC259" s="43"/>
      <c r="AD259" s="47">
        <f>[2]Plan1!$A335</f>
        <v>46874</v>
      </c>
      <c r="AE259" s="34" t="str">
        <f>[2]Plan1!$C335</f>
        <v>Dia do Trabalho</v>
      </c>
      <c r="AH259" s="22"/>
      <c r="AI259" s="22"/>
      <c r="AJ259" s="22"/>
      <c r="AK259" s="22"/>
      <c r="AL259" s="22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30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4"/>
      <c r="BX259" s="1"/>
      <c r="BY259" s="1"/>
      <c r="BZ259" s="1"/>
      <c r="CA259" s="1"/>
      <c r="CB259" s="1"/>
      <c r="CC259" s="1"/>
      <c r="CD259" s="1"/>
      <c r="CE259" s="1"/>
      <c r="CF259" s="1"/>
      <c r="CG259" s="2"/>
      <c r="CH259" s="1"/>
      <c r="CI259" s="1"/>
      <c r="CJ259" s="1"/>
      <c r="CK259" s="1"/>
      <c r="CL259" s="1"/>
      <c r="CM259" s="1"/>
    </row>
    <row r="260" spans="1:91" x14ac:dyDescent="0.2">
      <c r="A260" s="105">
        <f t="shared" si="100"/>
        <v>43273</v>
      </c>
      <c r="B260" s="5">
        <f t="shared" si="89"/>
        <v>1057.45693246</v>
      </c>
      <c r="C260" s="5">
        <f t="shared" si="101"/>
        <v>1000</v>
      </c>
      <c r="D260" s="64">
        <f t="shared" si="102"/>
        <v>4981.6899999999996</v>
      </c>
      <c r="E260" s="11">
        <f>IF(K260=1,VLOOKUP(A260,[1]Plan1!$AY$80:$BA$314,3),E259)</f>
        <v>5044.46</v>
      </c>
      <c r="F260" s="72">
        <f t="shared" si="103"/>
        <v>43267</v>
      </c>
      <c r="G260" s="9">
        <f t="shared" si="90"/>
        <v>1.2600141718974944E-2</v>
      </c>
      <c r="H260" s="72">
        <f t="shared" si="104"/>
        <v>43297</v>
      </c>
      <c r="I260" s="72">
        <f t="shared" si="91"/>
        <v>43297</v>
      </c>
      <c r="J260" s="1">
        <f t="shared" si="105"/>
        <v>21</v>
      </c>
      <c r="K260" s="1">
        <f t="shared" si="111"/>
        <v>5</v>
      </c>
      <c r="L260" s="5">
        <f t="shared" si="92"/>
        <v>1.00298573</v>
      </c>
      <c r="M260" s="12">
        <f t="shared" si="112"/>
        <v>1.0040005299999999</v>
      </c>
      <c r="N260" s="12">
        <f t="shared" si="108"/>
        <v>1.0236372392300699</v>
      </c>
      <c r="O260" s="5">
        <f t="shared" si="110"/>
        <v>1.0266935399999999</v>
      </c>
      <c r="P260" s="5">
        <f t="shared" si="93"/>
        <v>1026.69354</v>
      </c>
      <c r="Q260" s="10">
        <f t="shared" si="94"/>
        <v>0</v>
      </c>
      <c r="R260" s="39">
        <f t="shared" si="95"/>
        <v>0</v>
      </c>
      <c r="S260" s="5">
        <f t="shared" si="96"/>
        <v>0</v>
      </c>
      <c r="T260" s="6">
        <f t="shared" si="106"/>
        <v>4.641E-2</v>
      </c>
      <c r="U260" s="10">
        <f t="shared" si="109"/>
        <v>164</v>
      </c>
      <c r="V260" s="10">
        <v>252</v>
      </c>
      <c r="W260" s="12">
        <f t="shared" si="97"/>
        <v>1.029963559</v>
      </c>
      <c r="X260" s="5">
        <f t="shared" si="98"/>
        <v>30.763392459999999</v>
      </c>
      <c r="Y260" s="11">
        <f t="shared" si="99"/>
        <v>0</v>
      </c>
      <c r="Z260" s="2" t="s">
        <v>68</v>
      </c>
      <c r="AA260" s="72">
        <f t="shared" si="107"/>
        <v>43388</v>
      </c>
      <c r="AB260" s="2"/>
      <c r="AC260" s="43"/>
      <c r="AD260" s="47">
        <f>[2]Plan1!$A336</f>
        <v>46919</v>
      </c>
      <c r="AE260" s="34" t="str">
        <f>[2]Plan1!$C336</f>
        <v>Corpus Christi</v>
      </c>
      <c r="AH260" s="22"/>
      <c r="AI260" s="22"/>
      <c r="AJ260" s="22"/>
      <c r="AK260" s="22"/>
      <c r="AL260" s="22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30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4"/>
      <c r="BX260" s="1"/>
      <c r="BY260" s="1"/>
      <c r="BZ260" s="1"/>
      <c r="CA260" s="1"/>
      <c r="CB260" s="1"/>
      <c r="CC260" s="1"/>
      <c r="CD260" s="1"/>
      <c r="CE260" s="1"/>
      <c r="CF260" s="1"/>
      <c r="CG260" s="2"/>
      <c r="CH260" s="1"/>
      <c r="CI260" s="1"/>
      <c r="CJ260" s="1"/>
      <c r="CK260" s="1"/>
      <c r="CL260" s="1"/>
      <c r="CM260" s="1"/>
    </row>
    <row r="261" spans="1:91" x14ac:dyDescent="0.2">
      <c r="A261" s="105">
        <f t="shared" si="100"/>
        <v>43274</v>
      </c>
      <c r="B261" s="5">
        <f t="shared" si="89"/>
        <v>1058.2781363300001</v>
      </c>
      <c r="C261" s="5">
        <f t="shared" si="101"/>
        <v>1000</v>
      </c>
      <c r="D261" s="64">
        <f t="shared" si="102"/>
        <v>4981.6899999999996</v>
      </c>
      <c r="E261" s="11">
        <f>IF(K261=1,VLOOKUP(A261,[1]Plan1!$AY$80:$BA$314,3),E260)</f>
        <v>5044.46</v>
      </c>
      <c r="F261" s="72">
        <f t="shared" si="103"/>
        <v>43267</v>
      </c>
      <c r="G261" s="9">
        <f t="shared" si="90"/>
        <v>1.2600141718974944E-2</v>
      </c>
      <c r="H261" s="72">
        <f t="shared" si="104"/>
        <v>43297</v>
      </c>
      <c r="I261" s="72">
        <f t="shared" si="91"/>
        <v>43297</v>
      </c>
      <c r="J261" s="1">
        <f t="shared" si="105"/>
        <v>21</v>
      </c>
      <c r="K261" s="1">
        <f t="shared" si="111"/>
        <v>6</v>
      </c>
      <c r="L261" s="5">
        <f t="shared" si="92"/>
        <v>1.0035839499999999</v>
      </c>
      <c r="M261" s="12">
        <f t="shared" si="112"/>
        <v>1.0040005299999999</v>
      </c>
      <c r="N261" s="12">
        <f t="shared" si="108"/>
        <v>1.0236372392300699</v>
      </c>
      <c r="O261" s="5">
        <f t="shared" si="110"/>
        <v>1.0273059</v>
      </c>
      <c r="P261" s="5">
        <f t="shared" si="93"/>
        <v>1027.3059000000001</v>
      </c>
      <c r="Q261" s="10">
        <f t="shared" si="94"/>
        <v>0</v>
      </c>
      <c r="R261" s="39">
        <f t="shared" si="95"/>
        <v>0</v>
      </c>
      <c r="S261" s="5">
        <f t="shared" si="96"/>
        <v>0</v>
      </c>
      <c r="T261" s="6">
        <f t="shared" si="106"/>
        <v>4.641E-2</v>
      </c>
      <c r="U261" s="10">
        <f t="shared" si="109"/>
        <v>165</v>
      </c>
      <c r="V261" s="10">
        <v>252</v>
      </c>
      <c r="W261" s="12">
        <f t="shared" si="97"/>
        <v>1.0301489909999999</v>
      </c>
      <c r="X261" s="5">
        <f t="shared" si="98"/>
        <v>30.972236330000001</v>
      </c>
      <c r="Y261" s="11">
        <f t="shared" si="99"/>
        <v>0</v>
      </c>
      <c r="Z261" s="2" t="s">
        <v>68</v>
      </c>
      <c r="AA261" s="72">
        <f t="shared" si="107"/>
        <v>43388</v>
      </c>
      <c r="AB261" s="2"/>
      <c r="AC261" s="43"/>
      <c r="AD261" s="47">
        <f>[2]Plan1!$A337</f>
        <v>47003</v>
      </c>
      <c r="AE261" s="34" t="str">
        <f>[2]Plan1!$C337</f>
        <v>Independência do Brasil</v>
      </c>
      <c r="AH261" s="22"/>
      <c r="AI261" s="22"/>
      <c r="AJ261" s="22"/>
      <c r="AK261" s="22"/>
      <c r="AL261" s="22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30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4"/>
      <c r="BX261" s="1"/>
      <c r="BY261" s="1"/>
      <c r="BZ261" s="1"/>
      <c r="CA261" s="1"/>
      <c r="CB261" s="1"/>
      <c r="CC261" s="1"/>
      <c r="CD261" s="1"/>
      <c r="CE261" s="1"/>
      <c r="CF261" s="1"/>
      <c r="CG261" s="2"/>
      <c r="CH261" s="1"/>
      <c r="CI261" s="1"/>
      <c r="CJ261" s="1"/>
      <c r="CK261" s="1"/>
      <c r="CL261" s="1"/>
      <c r="CM261" s="1"/>
    </row>
    <row r="262" spans="1:91" x14ac:dyDescent="0.2">
      <c r="A262" s="105">
        <f t="shared" si="100"/>
        <v>43275</v>
      </c>
      <c r="B262" s="5">
        <f t="shared" si="89"/>
        <v>1058.2781363300001</v>
      </c>
      <c r="C262" s="5">
        <f t="shared" si="101"/>
        <v>1000</v>
      </c>
      <c r="D262" s="64">
        <f t="shared" si="102"/>
        <v>4981.6899999999996</v>
      </c>
      <c r="E262" s="11">
        <f>IF(K262=1,VLOOKUP(A262,[1]Plan1!$AY$80:$BA$314,3),E261)</f>
        <v>5044.46</v>
      </c>
      <c r="F262" s="72">
        <f t="shared" si="103"/>
        <v>43267</v>
      </c>
      <c r="G262" s="9">
        <f t="shared" si="90"/>
        <v>1.2600141718974944E-2</v>
      </c>
      <c r="H262" s="72">
        <f t="shared" si="104"/>
        <v>43297</v>
      </c>
      <c r="I262" s="72">
        <f t="shared" si="91"/>
        <v>43297</v>
      </c>
      <c r="J262" s="1">
        <f t="shared" si="105"/>
        <v>21</v>
      </c>
      <c r="K262" s="1">
        <f t="shared" si="111"/>
        <v>6</v>
      </c>
      <c r="L262" s="5">
        <f t="shared" si="92"/>
        <v>1.0035839499999999</v>
      </c>
      <c r="M262" s="12">
        <f t="shared" si="112"/>
        <v>1.0040005299999999</v>
      </c>
      <c r="N262" s="12">
        <f t="shared" si="108"/>
        <v>1.0236372392300699</v>
      </c>
      <c r="O262" s="5">
        <f t="shared" si="110"/>
        <v>1.0273059</v>
      </c>
      <c r="P262" s="5">
        <f t="shared" si="93"/>
        <v>1027.3059000000001</v>
      </c>
      <c r="Q262" s="10">
        <f t="shared" si="94"/>
        <v>0</v>
      </c>
      <c r="R262" s="39">
        <f t="shared" si="95"/>
        <v>0</v>
      </c>
      <c r="S262" s="5">
        <f t="shared" si="96"/>
        <v>0</v>
      </c>
      <c r="T262" s="6">
        <f t="shared" si="106"/>
        <v>4.641E-2</v>
      </c>
      <c r="U262" s="10">
        <f t="shared" si="109"/>
        <v>165</v>
      </c>
      <c r="V262" s="10">
        <v>252</v>
      </c>
      <c r="W262" s="12">
        <f t="shared" si="97"/>
        <v>1.0301489909999999</v>
      </c>
      <c r="X262" s="5">
        <f t="shared" si="98"/>
        <v>30.972236330000001</v>
      </c>
      <c r="Y262" s="11">
        <f t="shared" si="99"/>
        <v>0</v>
      </c>
      <c r="Z262" s="2" t="s">
        <v>68</v>
      </c>
      <c r="AA262" s="72">
        <f t="shared" si="107"/>
        <v>43388</v>
      </c>
      <c r="AB262" s="2"/>
      <c r="AC262" s="43"/>
      <c r="AD262" s="47">
        <f>[2]Plan1!$A338</f>
        <v>47038</v>
      </c>
      <c r="AE262" s="34" t="str">
        <f>[2]Plan1!$C338</f>
        <v>Nossa Sr.a Aparecida - Padroeira do Brasil</v>
      </c>
      <c r="AH262" s="22"/>
      <c r="AI262" s="22"/>
      <c r="AJ262" s="22"/>
      <c r="AK262" s="22"/>
      <c r="AL262" s="22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30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4"/>
      <c r="BX262" s="1"/>
      <c r="BY262" s="1"/>
      <c r="BZ262" s="1"/>
      <c r="CA262" s="1"/>
      <c r="CB262" s="1"/>
      <c r="CC262" s="1"/>
      <c r="CD262" s="1"/>
      <c r="CE262" s="1"/>
      <c r="CF262" s="1"/>
      <c r="CG262" s="2"/>
      <c r="CH262" s="1"/>
      <c r="CI262" s="1"/>
      <c r="CJ262" s="1"/>
      <c r="CK262" s="1"/>
      <c r="CL262" s="1"/>
      <c r="CM262" s="1"/>
    </row>
    <row r="263" spans="1:91" x14ac:dyDescent="0.2">
      <c r="A263" s="105">
        <f t="shared" si="100"/>
        <v>43276</v>
      </c>
      <c r="B263" s="5">
        <f t="shared" si="89"/>
        <v>1058.2781363300001</v>
      </c>
      <c r="C263" s="5">
        <f t="shared" si="101"/>
        <v>1000</v>
      </c>
      <c r="D263" s="64">
        <f t="shared" si="102"/>
        <v>4981.6899999999996</v>
      </c>
      <c r="E263" s="11">
        <f>IF(K263=1,VLOOKUP(A263,[1]Plan1!$AY$80:$BA$314,3),E262)</f>
        <v>5044.46</v>
      </c>
      <c r="F263" s="72">
        <f t="shared" si="103"/>
        <v>43267</v>
      </c>
      <c r="G263" s="9">
        <f t="shared" si="90"/>
        <v>1.2600141718974944E-2</v>
      </c>
      <c r="H263" s="72">
        <f t="shared" si="104"/>
        <v>43297</v>
      </c>
      <c r="I263" s="72">
        <f t="shared" si="91"/>
        <v>43297</v>
      </c>
      <c r="J263" s="1">
        <f t="shared" si="105"/>
        <v>21</v>
      </c>
      <c r="K263" s="1">
        <f t="shared" si="111"/>
        <v>6</v>
      </c>
      <c r="L263" s="5">
        <f t="shared" si="92"/>
        <v>1.0035839499999999</v>
      </c>
      <c r="M263" s="12">
        <f t="shared" si="112"/>
        <v>1.0040005299999999</v>
      </c>
      <c r="N263" s="12">
        <f t="shared" si="108"/>
        <v>1.0236372392300699</v>
      </c>
      <c r="O263" s="5">
        <f t="shared" si="110"/>
        <v>1.0273059</v>
      </c>
      <c r="P263" s="5">
        <f t="shared" si="93"/>
        <v>1027.3059000000001</v>
      </c>
      <c r="Q263" s="10">
        <f t="shared" si="94"/>
        <v>0</v>
      </c>
      <c r="R263" s="39">
        <f t="shared" si="95"/>
        <v>0</v>
      </c>
      <c r="S263" s="5">
        <f t="shared" si="96"/>
        <v>0</v>
      </c>
      <c r="T263" s="6">
        <f t="shared" si="106"/>
        <v>4.641E-2</v>
      </c>
      <c r="U263" s="10">
        <f t="shared" si="109"/>
        <v>165</v>
      </c>
      <c r="V263" s="10">
        <v>252</v>
      </c>
      <c r="W263" s="12">
        <f t="shared" si="97"/>
        <v>1.0301489909999999</v>
      </c>
      <c r="X263" s="5">
        <f t="shared" si="98"/>
        <v>30.972236330000001</v>
      </c>
      <c r="Y263" s="11">
        <f t="shared" si="99"/>
        <v>0</v>
      </c>
      <c r="Z263" s="2" t="s">
        <v>68</v>
      </c>
      <c r="AA263" s="72">
        <f t="shared" si="107"/>
        <v>43388</v>
      </c>
      <c r="AB263" s="2"/>
      <c r="AC263" s="43"/>
      <c r="AD263" s="47">
        <f>[2]Plan1!$A339</f>
        <v>47059</v>
      </c>
      <c r="AE263" s="34" t="str">
        <f>[2]Plan1!$C339</f>
        <v>Finados</v>
      </c>
      <c r="AH263" s="22"/>
      <c r="AI263" s="22"/>
      <c r="AJ263" s="22"/>
      <c r="AK263" s="22"/>
      <c r="AL263" s="22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30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4"/>
      <c r="BX263" s="1"/>
      <c r="BY263" s="1"/>
      <c r="BZ263" s="1"/>
      <c r="CA263" s="1"/>
      <c r="CB263" s="1"/>
      <c r="CC263" s="1"/>
      <c r="CD263" s="1"/>
      <c r="CE263" s="1"/>
      <c r="CF263" s="1"/>
      <c r="CG263" s="2"/>
      <c r="CH263" s="1"/>
      <c r="CI263" s="1"/>
      <c r="CJ263" s="1"/>
      <c r="CK263" s="1"/>
      <c r="CL263" s="1"/>
      <c r="CM263" s="1"/>
    </row>
    <row r="264" spans="1:91" x14ac:dyDescent="0.2">
      <c r="A264" s="105">
        <f t="shared" si="100"/>
        <v>43277</v>
      </c>
      <c r="B264" s="5">
        <f t="shared" si="89"/>
        <v>1059.0999721399999</v>
      </c>
      <c r="C264" s="5">
        <f t="shared" si="101"/>
        <v>1000</v>
      </c>
      <c r="D264" s="64">
        <f t="shared" si="102"/>
        <v>4981.6899999999996</v>
      </c>
      <c r="E264" s="11">
        <f>IF(K264=1,VLOOKUP(A264,[1]Plan1!$AY$80:$BA$314,3),E263)</f>
        <v>5044.46</v>
      </c>
      <c r="F264" s="72">
        <f t="shared" si="103"/>
        <v>43267</v>
      </c>
      <c r="G264" s="9">
        <f t="shared" si="90"/>
        <v>1.2600141718974944E-2</v>
      </c>
      <c r="H264" s="72">
        <f t="shared" si="104"/>
        <v>43297</v>
      </c>
      <c r="I264" s="72">
        <f t="shared" si="91"/>
        <v>43297</v>
      </c>
      <c r="J264" s="1">
        <f t="shared" si="105"/>
        <v>21</v>
      </c>
      <c r="K264" s="1">
        <f t="shared" si="111"/>
        <v>7</v>
      </c>
      <c r="L264" s="5">
        <f t="shared" si="92"/>
        <v>1.0041825200000001</v>
      </c>
      <c r="M264" s="12">
        <f t="shared" si="112"/>
        <v>1.0040005299999999</v>
      </c>
      <c r="N264" s="12">
        <f t="shared" si="108"/>
        <v>1.0236372392300699</v>
      </c>
      <c r="O264" s="5">
        <f t="shared" si="110"/>
        <v>1.0279186199999999</v>
      </c>
      <c r="P264" s="5">
        <f t="shared" si="93"/>
        <v>1027.9186199999999</v>
      </c>
      <c r="Q264" s="10">
        <f t="shared" si="94"/>
        <v>0</v>
      </c>
      <c r="R264" s="39">
        <f t="shared" si="95"/>
        <v>0</v>
      </c>
      <c r="S264" s="5">
        <f t="shared" si="96"/>
        <v>0</v>
      </c>
      <c r="T264" s="6">
        <f t="shared" si="106"/>
        <v>4.641E-2</v>
      </c>
      <c r="U264" s="10">
        <f t="shared" si="109"/>
        <v>166</v>
      </c>
      <c r="V264" s="10">
        <v>252</v>
      </c>
      <c r="W264" s="12">
        <f t="shared" si="97"/>
        <v>1.0303344560000001</v>
      </c>
      <c r="X264" s="5">
        <f t="shared" si="98"/>
        <v>31.181352140000001</v>
      </c>
      <c r="Y264" s="11">
        <f t="shared" si="99"/>
        <v>0</v>
      </c>
      <c r="Z264" s="2" t="s">
        <v>68</v>
      </c>
      <c r="AA264" s="72">
        <f t="shared" si="107"/>
        <v>43388</v>
      </c>
      <c r="AB264" s="2"/>
      <c r="AC264" s="43"/>
      <c r="AD264" s="47">
        <f>[2]Plan1!$A340</f>
        <v>47072</v>
      </c>
      <c r="AE264" s="34" t="str">
        <f>[2]Plan1!$C340</f>
        <v>Proclamação da República</v>
      </c>
      <c r="AH264" s="22"/>
      <c r="AI264" s="22"/>
      <c r="AJ264" s="22"/>
      <c r="AK264" s="22"/>
      <c r="AL264" s="22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30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4"/>
      <c r="BX264" s="1"/>
      <c r="BY264" s="1"/>
      <c r="BZ264" s="1"/>
      <c r="CA264" s="1"/>
      <c r="CB264" s="1"/>
      <c r="CC264" s="1"/>
      <c r="CD264" s="1"/>
      <c r="CE264" s="1"/>
      <c r="CF264" s="1"/>
      <c r="CG264" s="2"/>
      <c r="CH264" s="1"/>
      <c r="CI264" s="1"/>
      <c r="CJ264" s="1"/>
      <c r="CK264" s="1"/>
      <c r="CL264" s="1"/>
      <c r="CM264" s="1"/>
    </row>
    <row r="265" spans="1:91" x14ac:dyDescent="0.2">
      <c r="A265" s="105">
        <f t="shared" si="100"/>
        <v>43278</v>
      </c>
      <c r="B265" s="5">
        <f t="shared" si="89"/>
        <v>1059.9224401700001</v>
      </c>
      <c r="C265" s="5">
        <f t="shared" si="101"/>
        <v>1000</v>
      </c>
      <c r="D265" s="64">
        <f t="shared" si="102"/>
        <v>4981.6899999999996</v>
      </c>
      <c r="E265" s="11">
        <f>IF(K265=1,VLOOKUP(A265,[1]Plan1!$AY$80:$BA$314,3),E264)</f>
        <v>5044.46</v>
      </c>
      <c r="F265" s="72">
        <f t="shared" si="103"/>
        <v>43267</v>
      </c>
      <c r="G265" s="9">
        <f t="shared" si="90"/>
        <v>1.2600141718974944E-2</v>
      </c>
      <c r="H265" s="72">
        <f t="shared" si="104"/>
        <v>43297</v>
      </c>
      <c r="I265" s="72">
        <f t="shared" si="91"/>
        <v>43297</v>
      </c>
      <c r="J265" s="1">
        <f t="shared" si="105"/>
        <v>21</v>
      </c>
      <c r="K265" s="1">
        <f t="shared" si="111"/>
        <v>8</v>
      </c>
      <c r="L265" s="5">
        <f t="shared" si="92"/>
        <v>1.0047814500000001</v>
      </c>
      <c r="M265" s="12">
        <f t="shared" si="112"/>
        <v>1.0040005299999999</v>
      </c>
      <c r="N265" s="12">
        <f t="shared" si="108"/>
        <v>1.0236372392300699</v>
      </c>
      <c r="O265" s="5">
        <f t="shared" si="110"/>
        <v>1.0285317</v>
      </c>
      <c r="P265" s="5">
        <f t="shared" si="93"/>
        <v>1028.5317</v>
      </c>
      <c r="Q265" s="10">
        <f t="shared" si="94"/>
        <v>0</v>
      </c>
      <c r="R265" s="39">
        <f t="shared" si="95"/>
        <v>0</v>
      </c>
      <c r="S265" s="5">
        <f t="shared" si="96"/>
        <v>0</v>
      </c>
      <c r="T265" s="6">
        <f t="shared" si="106"/>
        <v>4.641E-2</v>
      </c>
      <c r="U265" s="10">
        <f t="shared" si="109"/>
        <v>167</v>
      </c>
      <c r="V265" s="10">
        <v>252</v>
      </c>
      <c r="W265" s="12">
        <f t="shared" si="97"/>
        <v>1.0305199540000001</v>
      </c>
      <c r="X265" s="5">
        <f t="shared" si="98"/>
        <v>31.390740170000001</v>
      </c>
      <c r="Y265" s="11">
        <f t="shared" si="99"/>
        <v>0</v>
      </c>
      <c r="Z265" s="2" t="s">
        <v>68</v>
      </c>
      <c r="AA265" s="72">
        <f t="shared" si="107"/>
        <v>43388</v>
      </c>
      <c r="AB265" s="2"/>
      <c r="AC265" s="43"/>
      <c r="AD265" s="47">
        <f>[2]Plan1!$A341</f>
        <v>47077</v>
      </c>
      <c r="AE265" s="34" t="str">
        <f>[2]Plan1!$C341</f>
        <v>Dia Nacional de Zumbi e da Consciência Negra</v>
      </c>
      <c r="AH265" s="22"/>
      <c r="AI265" s="22"/>
      <c r="AJ265" s="22"/>
      <c r="AK265" s="22"/>
      <c r="AL265" s="22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30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4"/>
      <c r="BX265" s="1"/>
      <c r="BY265" s="1"/>
      <c r="BZ265" s="1"/>
      <c r="CA265" s="1"/>
      <c r="CB265" s="1"/>
      <c r="CC265" s="1"/>
      <c r="CD265" s="1"/>
      <c r="CE265" s="1"/>
      <c r="CF265" s="1"/>
      <c r="CG265" s="2"/>
      <c r="CH265" s="1"/>
      <c r="CI265" s="1"/>
      <c r="CJ265" s="1"/>
      <c r="CK265" s="1"/>
      <c r="CL265" s="1"/>
      <c r="CM265" s="1"/>
    </row>
    <row r="266" spans="1:91" x14ac:dyDescent="0.2">
      <c r="A266" s="105">
        <f t="shared" si="100"/>
        <v>43279</v>
      </c>
      <c r="B266" s="5">
        <f t="shared" ref="B266:B329" si="113">(P266+X266)</f>
        <v>1060.7455623000001</v>
      </c>
      <c r="C266" s="5">
        <f t="shared" si="101"/>
        <v>1000</v>
      </c>
      <c r="D266" s="64">
        <f t="shared" si="102"/>
        <v>4981.6899999999996</v>
      </c>
      <c r="E266" s="11">
        <f>IF(K266=1,VLOOKUP(A266,[1]Plan1!$AY$80:$BA$314,3),E265)</f>
        <v>5044.46</v>
      </c>
      <c r="F266" s="72">
        <f t="shared" si="103"/>
        <v>43267</v>
      </c>
      <c r="G266" s="9">
        <f t="shared" ref="G266:G329" si="114">(E266/D266)-1</f>
        <v>1.2600141718974944E-2</v>
      </c>
      <c r="H266" s="72">
        <f t="shared" si="104"/>
        <v>43297</v>
      </c>
      <c r="I266" s="72">
        <f t="shared" ref="I266:I329" si="115">IF(A266&gt;I265,H266,I265)</f>
        <v>43297</v>
      </c>
      <c r="J266" s="1">
        <f t="shared" si="105"/>
        <v>21</v>
      </c>
      <c r="K266" s="1">
        <f t="shared" si="111"/>
        <v>9</v>
      </c>
      <c r="L266" s="5">
        <f t="shared" ref="L266:L329" si="116">TRUNC((E266/D266)^TRUNC((K266/J266),9),8)</f>
        <v>1.0053807400000001</v>
      </c>
      <c r="M266" s="12">
        <f t="shared" si="112"/>
        <v>1.0040005299999999</v>
      </c>
      <c r="N266" s="12">
        <f t="shared" si="108"/>
        <v>1.0236372392300699</v>
      </c>
      <c r="O266" s="5">
        <f t="shared" si="110"/>
        <v>1.0291451599999999</v>
      </c>
      <c r="P266" s="5">
        <f t="shared" ref="P266:P329" si="117">TRUNC(C266*O266,8)</f>
        <v>1029.14516</v>
      </c>
      <c r="Q266" s="10">
        <f t="shared" ref="Q266:Q329" si="118">IF(VLOOKUP(A266,AD$10:AK$114,8)=VLOOKUP(A265,AD$10:AK$114,8),0,VLOOKUP(A266,AD$10:AK$114,8))</f>
        <v>0</v>
      </c>
      <c r="R266" s="39">
        <f t="shared" ref="R266:R329" si="119">IF(Q266&gt;0,VLOOKUP($A266,$AD$10:$AI$114,6),0)</f>
        <v>0</v>
      </c>
      <c r="S266" s="5">
        <f t="shared" ref="S266:S329" si="120">IF(R266&gt;0,TRUNC(R266*P266,8),0)</f>
        <v>0</v>
      </c>
      <c r="T266" s="6">
        <f t="shared" si="106"/>
        <v>4.641E-2</v>
      </c>
      <c r="U266" s="10">
        <f t="shared" si="109"/>
        <v>168</v>
      </c>
      <c r="V266" s="10">
        <v>252</v>
      </c>
      <c r="W266" s="12">
        <f t="shared" ref="W266:W329" si="121">ROUND((1+T266)^TRUNC((U266/V266),9),9)</f>
        <v>1.030705486</v>
      </c>
      <c r="X266" s="5">
        <f t="shared" ref="X266:X329" si="122">TRUNC((P266*(W266-1)),8)</f>
        <v>31.600402299999999</v>
      </c>
      <c r="Y266" s="11">
        <f t="shared" ref="Y266:Y329" si="123">IF(Q266&gt;0,S266+X266,0)</f>
        <v>0</v>
      </c>
      <c r="Z266" s="2" t="s">
        <v>68</v>
      </c>
      <c r="AA266" s="72">
        <f t="shared" si="107"/>
        <v>43388</v>
      </c>
      <c r="AB266" s="2"/>
      <c r="AC266" s="43"/>
      <c r="AD266" s="47">
        <f>[2]Plan1!$A342</f>
        <v>47112</v>
      </c>
      <c r="AE266" s="34" t="str">
        <f>[2]Plan1!$C342</f>
        <v>Natal</v>
      </c>
      <c r="AH266" s="22"/>
      <c r="AI266" s="22"/>
      <c r="AJ266" s="22"/>
      <c r="AK266" s="22"/>
      <c r="AL266" s="22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30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4"/>
      <c r="BX266" s="1"/>
      <c r="BY266" s="1"/>
      <c r="BZ266" s="1"/>
      <c r="CA266" s="1"/>
      <c r="CB266" s="1"/>
      <c r="CC266" s="1"/>
      <c r="CD266" s="1"/>
      <c r="CE266" s="1"/>
      <c r="CF266" s="1"/>
      <c r="CG266" s="2"/>
      <c r="CH266" s="1"/>
      <c r="CI266" s="1"/>
      <c r="CJ266" s="1"/>
      <c r="CK266" s="1"/>
      <c r="CL266" s="1"/>
      <c r="CM266" s="1"/>
    </row>
    <row r="267" spans="1:91" x14ac:dyDescent="0.2">
      <c r="A267" s="105">
        <f t="shared" ref="A267:A330" si="124">(A266+1)</f>
        <v>43280</v>
      </c>
      <c r="B267" s="5">
        <f t="shared" si="113"/>
        <v>1061.5693171600001</v>
      </c>
      <c r="C267" s="5">
        <f t="shared" ref="C267:C330" si="125">TRUNC(IF(Q266&gt;0,VLOOKUP(A266,$AD$12:$AE$114,2),C266),8)</f>
        <v>1000</v>
      </c>
      <c r="D267" s="64">
        <f t="shared" ref="D267:D330" si="126">IF(E267=E266,D266,E266)</f>
        <v>4981.6899999999996</v>
      </c>
      <c r="E267" s="11">
        <f>IF(K267=1,VLOOKUP(A267,[1]Plan1!$AY$80:$BA$314,3),E266)</f>
        <v>5044.46</v>
      </c>
      <c r="F267" s="72">
        <f t="shared" ref="F267:F330" si="127">IF(D267=D266,F266,A267)</f>
        <v>43267</v>
      </c>
      <c r="G267" s="9">
        <f t="shared" si="114"/>
        <v>1.2600141718974944E-2</v>
      </c>
      <c r="H267" s="72">
        <f t="shared" ref="H267:H330" si="128">IF(DAY(A267)=15,VLOOKUP(A267,AH$118:AM$450,4),H266)</f>
        <v>43297</v>
      </c>
      <c r="I267" s="72">
        <f t="shared" si="115"/>
        <v>43297</v>
      </c>
      <c r="J267" s="1">
        <f t="shared" ref="J267:J330" si="129">IF(I267=I266,J266,NETWORKDAYS(I266,I267,$AD$118:$AD$502)-1)</f>
        <v>21</v>
      </c>
      <c r="K267" s="1">
        <f t="shared" si="111"/>
        <v>10</v>
      </c>
      <c r="L267" s="5">
        <f t="shared" si="116"/>
        <v>1.0059803899999999</v>
      </c>
      <c r="M267" s="12">
        <f t="shared" si="112"/>
        <v>1.0040005299999999</v>
      </c>
      <c r="N267" s="12">
        <f t="shared" si="108"/>
        <v>1.0236372392300699</v>
      </c>
      <c r="O267" s="5">
        <f t="shared" si="110"/>
        <v>1.02975898</v>
      </c>
      <c r="P267" s="5">
        <f t="shared" si="117"/>
        <v>1029.7589800000001</v>
      </c>
      <c r="Q267" s="10">
        <f t="shared" si="118"/>
        <v>0</v>
      </c>
      <c r="R267" s="39">
        <f t="shared" si="119"/>
        <v>0</v>
      </c>
      <c r="S267" s="5">
        <f t="shared" si="120"/>
        <v>0</v>
      </c>
      <c r="T267" s="6">
        <f t="shared" ref="T267:T330" si="130">(T266)</f>
        <v>4.641E-2</v>
      </c>
      <c r="U267" s="10">
        <f t="shared" si="109"/>
        <v>169</v>
      </c>
      <c r="V267" s="10">
        <v>252</v>
      </c>
      <c r="W267" s="12">
        <f t="shared" si="121"/>
        <v>1.030891051</v>
      </c>
      <c r="X267" s="5">
        <f t="shared" si="122"/>
        <v>31.81033716</v>
      </c>
      <c r="Y267" s="11">
        <f t="shared" si="123"/>
        <v>0</v>
      </c>
      <c r="Z267" s="2" t="s">
        <v>68</v>
      </c>
      <c r="AA267" s="72">
        <f t="shared" ref="AA267:AA330" si="131">IF(Q266&gt;0,VLOOKUP(A266,$AD$10:$AL$114,9),AA266)</f>
        <v>43388</v>
      </c>
      <c r="AB267" s="2"/>
      <c r="AC267" s="43"/>
      <c r="AD267" s="47">
        <f>[2]Plan1!$A343</f>
        <v>47119</v>
      </c>
      <c r="AE267" s="34" t="str">
        <f>[2]Plan1!$C343</f>
        <v>Confraternização Universal</v>
      </c>
      <c r="AH267" s="22"/>
      <c r="AI267" s="22"/>
      <c r="AJ267" s="22"/>
      <c r="AK267" s="22"/>
      <c r="AL267" s="22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30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4"/>
      <c r="BX267" s="1"/>
      <c r="BY267" s="1"/>
      <c r="BZ267" s="1"/>
      <c r="CA267" s="1"/>
      <c r="CB267" s="1"/>
      <c r="CC267" s="1"/>
      <c r="CD267" s="1"/>
      <c r="CE267" s="1"/>
      <c r="CF267" s="1"/>
      <c r="CG267" s="2"/>
      <c r="CH267" s="1"/>
      <c r="CI267" s="1"/>
      <c r="CJ267" s="1"/>
      <c r="CK267" s="1"/>
      <c r="CL267" s="1"/>
      <c r="CM267" s="1"/>
    </row>
    <row r="268" spans="1:91" x14ac:dyDescent="0.2">
      <c r="A268" s="105">
        <f t="shared" si="124"/>
        <v>43281</v>
      </c>
      <c r="B268" s="5">
        <f t="shared" si="113"/>
        <v>1062.39371637</v>
      </c>
      <c r="C268" s="5">
        <f t="shared" si="125"/>
        <v>1000</v>
      </c>
      <c r="D268" s="64">
        <f t="shared" si="126"/>
        <v>4981.6899999999996</v>
      </c>
      <c r="E268" s="11">
        <f>IF(K268=1,VLOOKUP(A268,[1]Plan1!$AY$80:$BA$314,3),E267)</f>
        <v>5044.46</v>
      </c>
      <c r="F268" s="72">
        <f t="shared" si="127"/>
        <v>43267</v>
      </c>
      <c r="G268" s="9">
        <f t="shared" si="114"/>
        <v>1.2600141718974944E-2</v>
      </c>
      <c r="H268" s="72">
        <f t="shared" si="128"/>
        <v>43297</v>
      </c>
      <c r="I268" s="72">
        <f t="shared" si="115"/>
        <v>43297</v>
      </c>
      <c r="J268" s="1">
        <f t="shared" si="129"/>
        <v>21</v>
      </c>
      <c r="K268" s="1">
        <f t="shared" si="111"/>
        <v>11</v>
      </c>
      <c r="L268" s="5">
        <f t="shared" si="116"/>
        <v>1.0065803900000001</v>
      </c>
      <c r="M268" s="12">
        <f t="shared" si="112"/>
        <v>1.0040005299999999</v>
      </c>
      <c r="N268" s="12">
        <f t="shared" si="108"/>
        <v>1.0236372392300699</v>
      </c>
      <c r="O268" s="5">
        <f t="shared" si="110"/>
        <v>1.0303731700000001</v>
      </c>
      <c r="P268" s="5">
        <f t="shared" si="117"/>
        <v>1030.3731700000001</v>
      </c>
      <c r="Q268" s="10">
        <f t="shared" si="118"/>
        <v>0</v>
      </c>
      <c r="R268" s="39">
        <f t="shared" si="119"/>
        <v>0</v>
      </c>
      <c r="S268" s="5">
        <f t="shared" si="120"/>
        <v>0</v>
      </c>
      <c r="T268" s="6">
        <f t="shared" si="130"/>
        <v>4.641E-2</v>
      </c>
      <c r="U268" s="10">
        <f t="shared" si="109"/>
        <v>170</v>
      </c>
      <c r="V268" s="10">
        <v>252</v>
      </c>
      <c r="W268" s="12">
        <f t="shared" si="121"/>
        <v>1.0310766499999999</v>
      </c>
      <c r="X268" s="5">
        <f t="shared" si="122"/>
        <v>32.020546369999998</v>
      </c>
      <c r="Y268" s="11">
        <f t="shared" si="123"/>
        <v>0</v>
      </c>
      <c r="Z268" s="2" t="s">
        <v>68</v>
      </c>
      <c r="AA268" s="72">
        <f t="shared" si="131"/>
        <v>43388</v>
      </c>
      <c r="AB268" s="2"/>
      <c r="AC268" s="43"/>
      <c r="AD268" s="47">
        <f>[2]Plan1!$A344</f>
        <v>47161</v>
      </c>
      <c r="AE268" s="34" t="str">
        <f>[2]Plan1!$C344</f>
        <v>Carnaval</v>
      </c>
      <c r="AH268" s="22"/>
      <c r="AI268" s="22"/>
      <c r="AJ268" s="22"/>
      <c r="AK268" s="22"/>
      <c r="AL268" s="22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30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4"/>
      <c r="BX268" s="1"/>
      <c r="BY268" s="1"/>
      <c r="BZ268" s="1"/>
      <c r="CA268" s="1"/>
      <c r="CB268" s="1"/>
      <c r="CC268" s="1"/>
      <c r="CD268" s="1"/>
      <c r="CE268" s="1"/>
      <c r="CF268" s="1"/>
      <c r="CG268" s="2"/>
      <c r="CH268" s="1"/>
      <c r="CI268" s="1"/>
      <c r="CJ268" s="1"/>
      <c r="CK268" s="1"/>
      <c r="CL268" s="1"/>
      <c r="CM268" s="1"/>
    </row>
    <row r="269" spans="1:91" x14ac:dyDescent="0.2">
      <c r="A269" s="105">
        <f t="shared" si="124"/>
        <v>43282</v>
      </c>
      <c r="B269" s="5">
        <f t="shared" si="113"/>
        <v>1062.39371637</v>
      </c>
      <c r="C269" s="5">
        <f t="shared" si="125"/>
        <v>1000</v>
      </c>
      <c r="D269" s="64">
        <f t="shared" si="126"/>
        <v>4981.6899999999996</v>
      </c>
      <c r="E269" s="11">
        <f>IF(K269=1,VLOOKUP(A269,[1]Plan1!$AY$80:$BA$314,3),E268)</f>
        <v>5044.46</v>
      </c>
      <c r="F269" s="72">
        <f t="shared" si="127"/>
        <v>43267</v>
      </c>
      <c r="G269" s="9">
        <f t="shared" si="114"/>
        <v>1.2600141718974944E-2</v>
      </c>
      <c r="H269" s="72">
        <f t="shared" si="128"/>
        <v>43297</v>
      </c>
      <c r="I269" s="72">
        <f t="shared" si="115"/>
        <v>43297</v>
      </c>
      <c r="J269" s="1">
        <f t="shared" si="129"/>
        <v>21</v>
      </c>
      <c r="K269" s="1">
        <f t="shared" si="111"/>
        <v>11</v>
      </c>
      <c r="L269" s="5">
        <f t="shared" si="116"/>
        <v>1.0065803900000001</v>
      </c>
      <c r="M269" s="12">
        <f t="shared" si="112"/>
        <v>1.0040005299999999</v>
      </c>
      <c r="N269" s="12">
        <f t="shared" si="108"/>
        <v>1.0236372392300699</v>
      </c>
      <c r="O269" s="5">
        <f t="shared" si="110"/>
        <v>1.0303731700000001</v>
      </c>
      <c r="P269" s="5">
        <f t="shared" si="117"/>
        <v>1030.3731700000001</v>
      </c>
      <c r="Q269" s="10">
        <f t="shared" si="118"/>
        <v>0</v>
      </c>
      <c r="R269" s="39">
        <f t="shared" si="119"/>
        <v>0</v>
      </c>
      <c r="S269" s="5">
        <f t="shared" si="120"/>
        <v>0</v>
      </c>
      <c r="T269" s="6">
        <f t="shared" si="130"/>
        <v>4.641E-2</v>
      </c>
      <c r="U269" s="10">
        <f t="shared" si="109"/>
        <v>170</v>
      </c>
      <c r="V269" s="10">
        <v>252</v>
      </c>
      <c r="W269" s="12">
        <f t="shared" si="121"/>
        <v>1.0310766499999999</v>
      </c>
      <c r="X269" s="5">
        <f t="shared" si="122"/>
        <v>32.020546369999998</v>
      </c>
      <c r="Y269" s="11">
        <f t="shared" si="123"/>
        <v>0</v>
      </c>
      <c r="Z269" s="2" t="s">
        <v>68</v>
      </c>
      <c r="AA269" s="72">
        <f t="shared" si="131"/>
        <v>43388</v>
      </c>
      <c r="AB269" s="2"/>
      <c r="AC269" s="43"/>
      <c r="AD269" s="47">
        <f>[2]Plan1!$A345</f>
        <v>47162</v>
      </c>
      <c r="AE269" s="34" t="str">
        <f>[2]Plan1!$C345</f>
        <v>Carnaval</v>
      </c>
      <c r="AH269" s="22"/>
      <c r="AI269" s="22"/>
      <c r="AJ269" s="22"/>
      <c r="AK269" s="22"/>
      <c r="AL269" s="22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30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4"/>
      <c r="BX269" s="1"/>
      <c r="BY269" s="1"/>
      <c r="BZ269" s="1"/>
      <c r="CA269" s="1"/>
      <c r="CB269" s="1"/>
      <c r="CC269" s="1"/>
      <c r="CD269" s="1"/>
      <c r="CE269" s="1"/>
      <c r="CF269" s="1"/>
      <c r="CG269" s="2"/>
      <c r="CH269" s="1"/>
      <c r="CI269" s="1"/>
      <c r="CJ269" s="1"/>
      <c r="CK269" s="1"/>
      <c r="CL269" s="1"/>
      <c r="CM269" s="1"/>
    </row>
    <row r="270" spans="1:91" x14ac:dyDescent="0.2">
      <c r="A270" s="105">
        <f t="shared" si="124"/>
        <v>43283</v>
      </c>
      <c r="B270" s="5">
        <f t="shared" si="113"/>
        <v>1062.39371637</v>
      </c>
      <c r="C270" s="5">
        <f t="shared" si="125"/>
        <v>1000</v>
      </c>
      <c r="D270" s="64">
        <f t="shared" si="126"/>
        <v>4981.6899999999996</v>
      </c>
      <c r="E270" s="11">
        <f>IF(K270=1,VLOOKUP(A270,[1]Plan1!$AY$80:$BA$314,3),E269)</f>
        <v>5044.46</v>
      </c>
      <c r="F270" s="72">
        <f t="shared" si="127"/>
        <v>43267</v>
      </c>
      <c r="G270" s="9">
        <f t="shared" si="114"/>
        <v>1.2600141718974944E-2</v>
      </c>
      <c r="H270" s="72">
        <f t="shared" si="128"/>
        <v>43297</v>
      </c>
      <c r="I270" s="72">
        <f t="shared" si="115"/>
        <v>43297</v>
      </c>
      <c r="J270" s="1">
        <f t="shared" si="129"/>
        <v>21</v>
      </c>
      <c r="K270" s="1">
        <f t="shared" si="111"/>
        <v>11</v>
      </c>
      <c r="L270" s="5">
        <f t="shared" si="116"/>
        <v>1.0065803900000001</v>
      </c>
      <c r="M270" s="12">
        <f t="shared" si="112"/>
        <v>1.0040005299999999</v>
      </c>
      <c r="N270" s="12">
        <f t="shared" si="108"/>
        <v>1.0236372392300699</v>
      </c>
      <c r="O270" s="5">
        <f t="shared" si="110"/>
        <v>1.0303731700000001</v>
      </c>
      <c r="P270" s="5">
        <f t="shared" si="117"/>
        <v>1030.3731700000001</v>
      </c>
      <c r="Q270" s="10">
        <f t="shared" si="118"/>
        <v>0</v>
      </c>
      <c r="R270" s="39">
        <f t="shared" si="119"/>
        <v>0</v>
      </c>
      <c r="S270" s="5">
        <f t="shared" si="120"/>
        <v>0</v>
      </c>
      <c r="T270" s="6">
        <f t="shared" si="130"/>
        <v>4.641E-2</v>
      </c>
      <c r="U270" s="10">
        <f t="shared" si="109"/>
        <v>170</v>
      </c>
      <c r="V270" s="10">
        <v>252</v>
      </c>
      <c r="W270" s="12">
        <f t="shared" si="121"/>
        <v>1.0310766499999999</v>
      </c>
      <c r="X270" s="5">
        <f t="shared" si="122"/>
        <v>32.020546369999998</v>
      </c>
      <c r="Y270" s="11">
        <f t="shared" si="123"/>
        <v>0</v>
      </c>
      <c r="Z270" s="2" t="s">
        <v>68</v>
      </c>
      <c r="AA270" s="72">
        <f t="shared" si="131"/>
        <v>43388</v>
      </c>
      <c r="AB270" s="2"/>
      <c r="AC270" s="43"/>
      <c r="AD270" s="47">
        <f>[2]Plan1!$A346</f>
        <v>47207</v>
      </c>
      <c r="AE270" s="34" t="str">
        <f>[2]Plan1!$C346</f>
        <v>Paixão de Cristo</v>
      </c>
      <c r="AH270" s="22"/>
      <c r="AI270" s="22"/>
      <c r="AJ270" s="22"/>
      <c r="AK270" s="22"/>
      <c r="AL270" s="22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30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4"/>
      <c r="BX270" s="1"/>
      <c r="BY270" s="1"/>
      <c r="BZ270" s="1"/>
      <c r="CA270" s="1"/>
      <c r="CB270" s="1"/>
      <c r="CC270" s="1"/>
      <c r="CD270" s="1"/>
      <c r="CE270" s="1"/>
      <c r="CF270" s="1"/>
      <c r="CG270" s="2"/>
      <c r="CH270" s="1"/>
      <c r="CI270" s="1"/>
      <c r="CJ270" s="1"/>
      <c r="CK270" s="1"/>
      <c r="CL270" s="1"/>
      <c r="CM270" s="1"/>
    </row>
    <row r="271" spans="1:91" x14ac:dyDescent="0.2">
      <c r="A271" s="105">
        <f t="shared" si="124"/>
        <v>43284</v>
      </c>
      <c r="B271" s="5">
        <f t="shared" si="113"/>
        <v>1063.21874884</v>
      </c>
      <c r="C271" s="5">
        <f t="shared" si="125"/>
        <v>1000</v>
      </c>
      <c r="D271" s="64">
        <f t="shared" si="126"/>
        <v>4981.6899999999996</v>
      </c>
      <c r="E271" s="11">
        <f>IF(K271=1,VLOOKUP(A271,[1]Plan1!$AY$80:$BA$314,3),E270)</f>
        <v>5044.46</v>
      </c>
      <c r="F271" s="72">
        <f t="shared" si="127"/>
        <v>43267</v>
      </c>
      <c r="G271" s="9">
        <f t="shared" si="114"/>
        <v>1.2600141718974944E-2</v>
      </c>
      <c r="H271" s="72">
        <f t="shared" si="128"/>
        <v>43297</v>
      </c>
      <c r="I271" s="72">
        <f t="shared" si="115"/>
        <v>43297</v>
      </c>
      <c r="J271" s="1">
        <f t="shared" si="129"/>
        <v>21</v>
      </c>
      <c r="K271" s="1">
        <f t="shared" si="111"/>
        <v>12</v>
      </c>
      <c r="L271" s="5">
        <f t="shared" si="116"/>
        <v>1.0071807500000001</v>
      </c>
      <c r="M271" s="12">
        <f t="shared" si="112"/>
        <v>1.0040005299999999</v>
      </c>
      <c r="N271" s="12">
        <f t="shared" si="108"/>
        <v>1.0236372392300699</v>
      </c>
      <c r="O271" s="5">
        <f t="shared" si="110"/>
        <v>1.0309877199999999</v>
      </c>
      <c r="P271" s="5">
        <f t="shared" si="117"/>
        <v>1030.9877200000001</v>
      </c>
      <c r="Q271" s="10">
        <f t="shared" si="118"/>
        <v>0</v>
      </c>
      <c r="R271" s="39">
        <f t="shared" si="119"/>
        <v>0</v>
      </c>
      <c r="S271" s="5">
        <f t="shared" si="120"/>
        <v>0</v>
      </c>
      <c r="T271" s="6">
        <f t="shared" si="130"/>
        <v>4.641E-2</v>
      </c>
      <c r="U271" s="10">
        <f t="shared" si="109"/>
        <v>171</v>
      </c>
      <c r="V271" s="10">
        <v>252</v>
      </c>
      <c r="W271" s="12">
        <f t="shared" si="121"/>
        <v>1.0312622819999999</v>
      </c>
      <c r="X271" s="5">
        <f t="shared" si="122"/>
        <v>32.23102884</v>
      </c>
      <c r="Y271" s="11">
        <f t="shared" si="123"/>
        <v>0</v>
      </c>
      <c r="Z271" s="2" t="s">
        <v>68</v>
      </c>
      <c r="AA271" s="72">
        <f t="shared" si="131"/>
        <v>43388</v>
      </c>
      <c r="AB271" s="2"/>
      <c r="AC271" s="43"/>
      <c r="AD271" s="47">
        <f>[2]Plan1!$A347</f>
        <v>47229</v>
      </c>
      <c r="AE271" s="34" t="str">
        <f>[2]Plan1!$C347</f>
        <v>Tiradentes</v>
      </c>
      <c r="AH271" s="22"/>
      <c r="AI271" s="22"/>
      <c r="AJ271" s="22"/>
      <c r="AK271" s="22"/>
      <c r="AL271" s="22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30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4"/>
      <c r="BX271" s="1"/>
      <c r="BY271" s="1"/>
      <c r="BZ271" s="1"/>
      <c r="CA271" s="1"/>
      <c r="CB271" s="1"/>
      <c r="CC271" s="1"/>
      <c r="CD271" s="1"/>
      <c r="CE271" s="1"/>
      <c r="CF271" s="1"/>
      <c r="CG271" s="2"/>
      <c r="CH271" s="1"/>
      <c r="CI271" s="1"/>
      <c r="CJ271" s="1"/>
      <c r="CK271" s="1"/>
      <c r="CL271" s="1"/>
      <c r="CM271" s="1"/>
    </row>
    <row r="272" spans="1:91" x14ac:dyDescent="0.2">
      <c r="A272" s="105">
        <f t="shared" si="124"/>
        <v>43285</v>
      </c>
      <c r="B272" s="5">
        <f t="shared" si="113"/>
        <v>1064.0444251400002</v>
      </c>
      <c r="C272" s="5">
        <f t="shared" si="125"/>
        <v>1000</v>
      </c>
      <c r="D272" s="64">
        <f t="shared" si="126"/>
        <v>4981.6899999999996</v>
      </c>
      <c r="E272" s="11">
        <f>IF(K272=1,VLOOKUP(A272,[1]Plan1!$AY$80:$BA$314,3),E271)</f>
        <v>5044.46</v>
      </c>
      <c r="F272" s="72">
        <f t="shared" si="127"/>
        <v>43267</v>
      </c>
      <c r="G272" s="9">
        <f t="shared" si="114"/>
        <v>1.2600141718974944E-2</v>
      </c>
      <c r="H272" s="72">
        <f t="shared" si="128"/>
        <v>43297</v>
      </c>
      <c r="I272" s="72">
        <f t="shared" si="115"/>
        <v>43297</v>
      </c>
      <c r="J272" s="1">
        <f t="shared" si="129"/>
        <v>21</v>
      </c>
      <c r="K272" s="1">
        <f t="shared" si="111"/>
        <v>13</v>
      </c>
      <c r="L272" s="5">
        <f t="shared" si="116"/>
        <v>1.0077814700000001</v>
      </c>
      <c r="M272" s="12">
        <f t="shared" si="112"/>
        <v>1.0040005299999999</v>
      </c>
      <c r="N272" s="12">
        <f t="shared" si="108"/>
        <v>1.0236372392300699</v>
      </c>
      <c r="O272" s="5">
        <f t="shared" si="110"/>
        <v>1.03160264</v>
      </c>
      <c r="P272" s="5">
        <f t="shared" si="117"/>
        <v>1031.6026400000001</v>
      </c>
      <c r="Q272" s="10">
        <f t="shared" si="118"/>
        <v>0</v>
      </c>
      <c r="R272" s="39">
        <f t="shared" si="119"/>
        <v>0</v>
      </c>
      <c r="S272" s="5">
        <f t="shared" si="120"/>
        <v>0</v>
      </c>
      <c r="T272" s="6">
        <f t="shared" si="130"/>
        <v>4.641E-2</v>
      </c>
      <c r="U272" s="10">
        <f t="shared" si="109"/>
        <v>172</v>
      </c>
      <c r="V272" s="10">
        <v>252</v>
      </c>
      <c r="W272" s="12">
        <f t="shared" si="121"/>
        <v>1.031447947</v>
      </c>
      <c r="X272" s="5">
        <f t="shared" si="122"/>
        <v>32.44178514</v>
      </c>
      <c r="Y272" s="11">
        <f t="shared" si="123"/>
        <v>0</v>
      </c>
      <c r="Z272" s="2" t="s">
        <v>68</v>
      </c>
      <c r="AA272" s="72">
        <f t="shared" si="131"/>
        <v>43388</v>
      </c>
      <c r="AB272" s="2"/>
      <c r="AC272" s="43"/>
      <c r="AD272" s="47">
        <f>[2]Plan1!$A348</f>
        <v>47239</v>
      </c>
      <c r="AE272" s="34" t="str">
        <f>[2]Plan1!$C348</f>
        <v>Dia do Trabalho</v>
      </c>
      <c r="AH272" s="22"/>
      <c r="AI272" s="22"/>
      <c r="AJ272" s="22"/>
      <c r="AK272" s="22"/>
      <c r="AL272" s="22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30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4"/>
      <c r="BX272" s="1"/>
      <c r="BY272" s="1"/>
      <c r="BZ272" s="1"/>
      <c r="CA272" s="1"/>
      <c r="CB272" s="1"/>
      <c r="CC272" s="1"/>
      <c r="CD272" s="1"/>
      <c r="CE272" s="1"/>
      <c r="CF272" s="1"/>
      <c r="CG272" s="2"/>
      <c r="CH272" s="1"/>
      <c r="CI272" s="1"/>
      <c r="CJ272" s="1"/>
      <c r="CK272" s="1"/>
      <c r="CL272" s="1"/>
      <c r="CM272" s="1"/>
    </row>
    <row r="273" spans="1:91" x14ac:dyDescent="0.2">
      <c r="A273" s="105">
        <f t="shared" si="124"/>
        <v>43286</v>
      </c>
      <c r="B273" s="5">
        <f t="shared" si="113"/>
        <v>1064.87073627</v>
      </c>
      <c r="C273" s="5">
        <f t="shared" si="125"/>
        <v>1000</v>
      </c>
      <c r="D273" s="64">
        <f t="shared" si="126"/>
        <v>4981.6899999999996</v>
      </c>
      <c r="E273" s="11">
        <f>IF(K273=1,VLOOKUP(A273,[1]Plan1!$AY$80:$BA$314,3),E272)</f>
        <v>5044.46</v>
      </c>
      <c r="F273" s="72">
        <f t="shared" si="127"/>
        <v>43267</v>
      </c>
      <c r="G273" s="9">
        <f t="shared" si="114"/>
        <v>1.2600141718974944E-2</v>
      </c>
      <c r="H273" s="72">
        <f t="shared" si="128"/>
        <v>43297</v>
      </c>
      <c r="I273" s="72">
        <f t="shared" si="115"/>
        <v>43297</v>
      </c>
      <c r="J273" s="1">
        <f t="shared" si="129"/>
        <v>21</v>
      </c>
      <c r="K273" s="1">
        <f t="shared" si="111"/>
        <v>14</v>
      </c>
      <c r="L273" s="5">
        <f t="shared" si="116"/>
        <v>1.0083825500000001</v>
      </c>
      <c r="M273" s="12">
        <f t="shared" si="112"/>
        <v>1.0040005299999999</v>
      </c>
      <c r="N273" s="12">
        <f t="shared" si="108"/>
        <v>1.0236372392300699</v>
      </c>
      <c r="O273" s="5">
        <f t="shared" si="110"/>
        <v>1.0322179199999999</v>
      </c>
      <c r="P273" s="5">
        <f t="shared" si="117"/>
        <v>1032.21792</v>
      </c>
      <c r="Q273" s="10">
        <f t="shared" si="118"/>
        <v>0</v>
      </c>
      <c r="R273" s="39">
        <f t="shared" si="119"/>
        <v>0</v>
      </c>
      <c r="S273" s="5">
        <f t="shared" si="120"/>
        <v>0</v>
      </c>
      <c r="T273" s="6">
        <f t="shared" si="130"/>
        <v>4.641E-2</v>
      </c>
      <c r="U273" s="10">
        <f t="shared" si="109"/>
        <v>173</v>
      </c>
      <c r="V273" s="10">
        <v>252</v>
      </c>
      <c r="W273" s="12">
        <f t="shared" si="121"/>
        <v>1.031633646</v>
      </c>
      <c r="X273" s="5">
        <f t="shared" si="122"/>
        <v>32.652816270000002</v>
      </c>
      <c r="Y273" s="11">
        <f t="shared" si="123"/>
        <v>0</v>
      </c>
      <c r="Z273" s="2" t="s">
        <v>68</v>
      </c>
      <c r="AA273" s="72">
        <f t="shared" si="131"/>
        <v>43388</v>
      </c>
      <c r="AB273" s="2"/>
      <c r="AC273" s="43"/>
      <c r="AD273" s="47">
        <f>[2]Plan1!$A349</f>
        <v>47269</v>
      </c>
      <c r="AE273" s="34" t="str">
        <f>[2]Plan1!$C349</f>
        <v>Corpus Christi</v>
      </c>
      <c r="AH273" s="22"/>
      <c r="AI273" s="22"/>
      <c r="AJ273" s="22"/>
      <c r="AK273" s="22"/>
      <c r="AL273" s="22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30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4"/>
      <c r="BX273" s="1"/>
      <c r="BY273" s="1"/>
      <c r="BZ273" s="1"/>
      <c r="CA273" s="1"/>
      <c r="CB273" s="1"/>
      <c r="CC273" s="1"/>
      <c r="CD273" s="1"/>
      <c r="CE273" s="1"/>
      <c r="CF273" s="1"/>
      <c r="CG273" s="2"/>
      <c r="CH273" s="1"/>
      <c r="CI273" s="1"/>
      <c r="CJ273" s="1"/>
      <c r="CK273" s="1"/>
      <c r="CL273" s="1"/>
      <c r="CM273" s="1"/>
    </row>
    <row r="274" spans="1:91" x14ac:dyDescent="0.2">
      <c r="A274" s="105">
        <f t="shared" si="124"/>
        <v>43287</v>
      </c>
      <c r="B274" s="5">
        <f t="shared" si="113"/>
        <v>1065.6976917699999</v>
      </c>
      <c r="C274" s="5">
        <f t="shared" si="125"/>
        <v>1000</v>
      </c>
      <c r="D274" s="64">
        <f t="shared" si="126"/>
        <v>4981.6899999999996</v>
      </c>
      <c r="E274" s="11">
        <f>IF(K274=1,VLOOKUP(A274,[1]Plan1!$AY$80:$BA$314,3),E273)</f>
        <v>5044.46</v>
      </c>
      <c r="F274" s="72">
        <f t="shared" si="127"/>
        <v>43267</v>
      </c>
      <c r="G274" s="9">
        <f t="shared" si="114"/>
        <v>1.2600141718974944E-2</v>
      </c>
      <c r="H274" s="72">
        <f t="shared" si="128"/>
        <v>43297</v>
      </c>
      <c r="I274" s="72">
        <f t="shared" si="115"/>
        <v>43297</v>
      </c>
      <c r="J274" s="1">
        <f t="shared" si="129"/>
        <v>21</v>
      </c>
      <c r="K274" s="1">
        <f t="shared" si="111"/>
        <v>15</v>
      </c>
      <c r="L274" s="5">
        <f t="shared" si="116"/>
        <v>1.00898398</v>
      </c>
      <c r="M274" s="12">
        <f t="shared" si="112"/>
        <v>1.0040005299999999</v>
      </c>
      <c r="N274" s="12">
        <f t="shared" si="108"/>
        <v>1.0236372392300699</v>
      </c>
      <c r="O274" s="5">
        <f t="shared" si="110"/>
        <v>1.03283357</v>
      </c>
      <c r="P274" s="5">
        <f t="shared" si="117"/>
        <v>1032.83357</v>
      </c>
      <c r="Q274" s="10">
        <f t="shared" si="118"/>
        <v>0</v>
      </c>
      <c r="R274" s="39">
        <f t="shared" si="119"/>
        <v>0</v>
      </c>
      <c r="S274" s="5">
        <f t="shared" si="120"/>
        <v>0</v>
      </c>
      <c r="T274" s="6">
        <f t="shared" si="130"/>
        <v>4.641E-2</v>
      </c>
      <c r="U274" s="10">
        <f t="shared" si="109"/>
        <v>174</v>
      </c>
      <c r="V274" s="10">
        <v>252</v>
      </c>
      <c r="W274" s="12">
        <f t="shared" si="121"/>
        <v>1.031819378</v>
      </c>
      <c r="X274" s="5">
        <f t="shared" si="122"/>
        <v>32.864121769999997</v>
      </c>
      <c r="Y274" s="11">
        <f t="shared" si="123"/>
        <v>0</v>
      </c>
      <c r="Z274" s="2" t="s">
        <v>68</v>
      </c>
      <c r="AA274" s="72">
        <f t="shared" si="131"/>
        <v>43388</v>
      </c>
      <c r="AB274" s="2"/>
      <c r="AC274" s="43"/>
      <c r="AD274" s="47">
        <f>[2]Plan1!$A350</f>
        <v>47368</v>
      </c>
      <c r="AE274" s="34" t="str">
        <f>[2]Plan1!$C350</f>
        <v>Independência do Brasil</v>
      </c>
      <c r="AH274" s="22"/>
      <c r="AI274" s="22"/>
      <c r="AJ274" s="22"/>
      <c r="AK274" s="22"/>
      <c r="AL274" s="22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30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4"/>
      <c r="BX274" s="1"/>
      <c r="BY274" s="1"/>
      <c r="BZ274" s="1"/>
      <c r="CA274" s="1"/>
      <c r="CB274" s="1"/>
      <c r="CC274" s="1"/>
      <c r="CD274" s="1"/>
      <c r="CE274" s="1"/>
      <c r="CF274" s="1"/>
      <c r="CG274" s="2"/>
      <c r="CH274" s="1"/>
      <c r="CI274" s="1"/>
      <c r="CJ274" s="1"/>
      <c r="CK274" s="1"/>
      <c r="CL274" s="1"/>
      <c r="CM274" s="1"/>
    </row>
    <row r="275" spans="1:91" x14ac:dyDescent="0.2">
      <c r="A275" s="105">
        <f t="shared" si="124"/>
        <v>43288</v>
      </c>
      <c r="B275" s="5">
        <f t="shared" si="113"/>
        <v>1066.5253032599999</v>
      </c>
      <c r="C275" s="5">
        <f t="shared" si="125"/>
        <v>1000</v>
      </c>
      <c r="D275" s="64">
        <f t="shared" si="126"/>
        <v>4981.6899999999996</v>
      </c>
      <c r="E275" s="11">
        <f>IF(K275=1,VLOOKUP(A275,[1]Plan1!$AY$80:$BA$314,3),E274)</f>
        <v>5044.46</v>
      </c>
      <c r="F275" s="72">
        <f t="shared" si="127"/>
        <v>43267</v>
      </c>
      <c r="G275" s="9">
        <f t="shared" si="114"/>
        <v>1.2600141718974944E-2</v>
      </c>
      <c r="H275" s="72">
        <f t="shared" si="128"/>
        <v>43297</v>
      </c>
      <c r="I275" s="72">
        <f t="shared" si="115"/>
        <v>43297</v>
      </c>
      <c r="J275" s="1">
        <f t="shared" si="129"/>
        <v>21</v>
      </c>
      <c r="K275" s="1">
        <f t="shared" si="111"/>
        <v>16</v>
      </c>
      <c r="L275" s="5">
        <f t="shared" si="116"/>
        <v>1.0095857800000001</v>
      </c>
      <c r="M275" s="12">
        <f t="shared" si="112"/>
        <v>1.0040005299999999</v>
      </c>
      <c r="N275" s="12">
        <f t="shared" si="108"/>
        <v>1.0236372392300699</v>
      </c>
      <c r="O275" s="5">
        <f t="shared" si="110"/>
        <v>1.0334496</v>
      </c>
      <c r="P275" s="5">
        <f t="shared" si="117"/>
        <v>1033.4495999999999</v>
      </c>
      <c r="Q275" s="10">
        <f t="shared" si="118"/>
        <v>0</v>
      </c>
      <c r="R275" s="39">
        <f t="shared" si="119"/>
        <v>0</v>
      </c>
      <c r="S275" s="5">
        <f t="shared" si="120"/>
        <v>0</v>
      </c>
      <c r="T275" s="6">
        <f t="shared" si="130"/>
        <v>4.641E-2</v>
      </c>
      <c r="U275" s="10">
        <f t="shared" si="109"/>
        <v>175</v>
      </c>
      <c r="V275" s="10">
        <v>252</v>
      </c>
      <c r="W275" s="12">
        <f t="shared" si="121"/>
        <v>1.032005144</v>
      </c>
      <c r="X275" s="5">
        <f t="shared" si="122"/>
        <v>33.075703259999997</v>
      </c>
      <c r="Y275" s="11">
        <f t="shared" si="123"/>
        <v>0</v>
      </c>
      <c r="Z275" s="2" t="s">
        <v>68</v>
      </c>
      <c r="AA275" s="72">
        <f t="shared" si="131"/>
        <v>43388</v>
      </c>
      <c r="AB275" s="2"/>
      <c r="AC275" s="43"/>
      <c r="AD275" s="47">
        <f>[2]Plan1!$A351</f>
        <v>47403</v>
      </c>
      <c r="AE275" s="34" t="str">
        <f>[2]Plan1!$C351</f>
        <v>Nossa Sr.a Aparecida - Padroeira do Brasil</v>
      </c>
      <c r="AH275" s="22"/>
      <c r="AI275" s="22"/>
      <c r="AJ275" s="22"/>
      <c r="AK275" s="22"/>
      <c r="AL275" s="22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30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4"/>
      <c r="BX275" s="1"/>
      <c r="BY275" s="1"/>
      <c r="BZ275" s="1"/>
      <c r="CA275" s="1"/>
      <c r="CB275" s="1"/>
      <c r="CC275" s="1"/>
      <c r="CD275" s="1"/>
      <c r="CE275" s="1"/>
      <c r="CF275" s="1"/>
      <c r="CG275" s="2"/>
      <c r="CH275" s="1"/>
      <c r="CI275" s="1"/>
      <c r="CJ275" s="1"/>
      <c r="CK275" s="1"/>
      <c r="CL275" s="1"/>
      <c r="CM275" s="1"/>
    </row>
    <row r="276" spans="1:91" x14ac:dyDescent="0.2">
      <c r="A276" s="105">
        <f t="shared" si="124"/>
        <v>43289</v>
      </c>
      <c r="B276" s="5">
        <f t="shared" si="113"/>
        <v>1066.5253032599999</v>
      </c>
      <c r="C276" s="5">
        <f t="shared" si="125"/>
        <v>1000</v>
      </c>
      <c r="D276" s="64">
        <f t="shared" si="126"/>
        <v>4981.6899999999996</v>
      </c>
      <c r="E276" s="11">
        <f>IF(K276=1,VLOOKUP(A276,[1]Plan1!$AY$80:$BA$314,3),E275)</f>
        <v>5044.46</v>
      </c>
      <c r="F276" s="72">
        <f t="shared" si="127"/>
        <v>43267</v>
      </c>
      <c r="G276" s="9">
        <f t="shared" si="114"/>
        <v>1.2600141718974944E-2</v>
      </c>
      <c r="H276" s="72">
        <f t="shared" si="128"/>
        <v>43297</v>
      </c>
      <c r="I276" s="72">
        <f t="shared" si="115"/>
        <v>43297</v>
      </c>
      <c r="J276" s="1">
        <f t="shared" si="129"/>
        <v>21</v>
      </c>
      <c r="K276" s="1">
        <f t="shared" si="111"/>
        <v>16</v>
      </c>
      <c r="L276" s="5">
        <f t="shared" si="116"/>
        <v>1.0095857800000001</v>
      </c>
      <c r="M276" s="12">
        <f t="shared" si="112"/>
        <v>1.0040005299999999</v>
      </c>
      <c r="N276" s="12">
        <f t="shared" si="108"/>
        <v>1.0236372392300699</v>
      </c>
      <c r="O276" s="5">
        <f t="shared" si="110"/>
        <v>1.0334496</v>
      </c>
      <c r="P276" s="5">
        <f t="shared" si="117"/>
        <v>1033.4495999999999</v>
      </c>
      <c r="Q276" s="10">
        <f t="shared" si="118"/>
        <v>0</v>
      </c>
      <c r="R276" s="39">
        <f t="shared" si="119"/>
        <v>0</v>
      </c>
      <c r="S276" s="5">
        <f t="shared" si="120"/>
        <v>0</v>
      </c>
      <c r="T276" s="6">
        <f t="shared" si="130"/>
        <v>4.641E-2</v>
      </c>
      <c r="U276" s="10">
        <f t="shared" si="109"/>
        <v>175</v>
      </c>
      <c r="V276" s="10">
        <v>252</v>
      </c>
      <c r="W276" s="12">
        <f t="shared" si="121"/>
        <v>1.032005144</v>
      </c>
      <c r="X276" s="5">
        <f t="shared" si="122"/>
        <v>33.075703259999997</v>
      </c>
      <c r="Y276" s="11">
        <f t="shared" si="123"/>
        <v>0</v>
      </c>
      <c r="Z276" s="2" t="s">
        <v>68</v>
      </c>
      <c r="AA276" s="72">
        <f t="shared" si="131"/>
        <v>43388</v>
      </c>
      <c r="AB276" s="2"/>
      <c r="AC276" s="43"/>
      <c r="AD276" s="47">
        <f>[2]Plan1!$A352</f>
        <v>47424</v>
      </c>
      <c r="AE276" s="34" t="str">
        <f>[2]Plan1!$C352</f>
        <v>Finados</v>
      </c>
      <c r="AH276" s="22"/>
      <c r="AI276" s="22"/>
      <c r="AJ276" s="22"/>
      <c r="AK276" s="22"/>
      <c r="AL276" s="22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30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4"/>
      <c r="BX276" s="1"/>
      <c r="BY276" s="1"/>
      <c r="BZ276" s="1"/>
      <c r="CA276" s="1"/>
      <c r="CB276" s="1"/>
      <c r="CC276" s="1"/>
      <c r="CD276" s="1"/>
      <c r="CE276" s="1"/>
      <c r="CF276" s="1"/>
      <c r="CG276" s="2"/>
      <c r="CH276" s="1"/>
      <c r="CI276" s="1"/>
      <c r="CJ276" s="1"/>
      <c r="CK276" s="1"/>
      <c r="CL276" s="1"/>
      <c r="CM276" s="1"/>
    </row>
    <row r="277" spans="1:91" x14ac:dyDescent="0.2">
      <c r="A277" s="105">
        <f t="shared" si="124"/>
        <v>43290</v>
      </c>
      <c r="B277" s="5">
        <f t="shared" si="113"/>
        <v>1066.5253032599999</v>
      </c>
      <c r="C277" s="5">
        <f t="shared" si="125"/>
        <v>1000</v>
      </c>
      <c r="D277" s="64">
        <f t="shared" si="126"/>
        <v>4981.6899999999996</v>
      </c>
      <c r="E277" s="11">
        <f>IF(K277=1,VLOOKUP(A277,[1]Plan1!$AY$80:$BA$314,3),E276)</f>
        <v>5044.46</v>
      </c>
      <c r="F277" s="72">
        <f t="shared" si="127"/>
        <v>43267</v>
      </c>
      <c r="G277" s="9">
        <f t="shared" si="114"/>
        <v>1.2600141718974944E-2</v>
      </c>
      <c r="H277" s="72">
        <f t="shared" si="128"/>
        <v>43297</v>
      </c>
      <c r="I277" s="72">
        <f t="shared" si="115"/>
        <v>43297</v>
      </c>
      <c r="J277" s="1">
        <f t="shared" si="129"/>
        <v>21</v>
      </c>
      <c r="K277" s="1">
        <f t="shared" si="111"/>
        <v>16</v>
      </c>
      <c r="L277" s="5">
        <f t="shared" si="116"/>
        <v>1.0095857800000001</v>
      </c>
      <c r="M277" s="12">
        <f t="shared" si="112"/>
        <v>1.0040005299999999</v>
      </c>
      <c r="N277" s="12">
        <f t="shared" si="108"/>
        <v>1.0236372392300699</v>
      </c>
      <c r="O277" s="5">
        <f t="shared" si="110"/>
        <v>1.0334496</v>
      </c>
      <c r="P277" s="5">
        <f t="shared" si="117"/>
        <v>1033.4495999999999</v>
      </c>
      <c r="Q277" s="10">
        <f t="shared" si="118"/>
        <v>0</v>
      </c>
      <c r="R277" s="39">
        <f t="shared" si="119"/>
        <v>0</v>
      </c>
      <c r="S277" s="5">
        <f t="shared" si="120"/>
        <v>0</v>
      </c>
      <c r="T277" s="6">
        <f t="shared" si="130"/>
        <v>4.641E-2</v>
      </c>
      <c r="U277" s="10">
        <f t="shared" si="109"/>
        <v>175</v>
      </c>
      <c r="V277" s="10">
        <v>252</v>
      </c>
      <c r="W277" s="12">
        <f t="shared" si="121"/>
        <v>1.032005144</v>
      </c>
      <c r="X277" s="5">
        <f t="shared" si="122"/>
        <v>33.075703259999997</v>
      </c>
      <c r="Y277" s="11">
        <f t="shared" si="123"/>
        <v>0</v>
      </c>
      <c r="Z277" s="2" t="s">
        <v>68</v>
      </c>
      <c r="AA277" s="72">
        <f t="shared" si="131"/>
        <v>43388</v>
      </c>
      <c r="AB277" s="2"/>
      <c r="AC277" s="43"/>
      <c r="AD277" s="47">
        <f>[2]Plan1!$A353</f>
        <v>47437</v>
      </c>
      <c r="AE277" s="34" t="str">
        <f>[2]Plan1!$C353</f>
        <v>Proclamação da República</v>
      </c>
      <c r="AH277" s="22"/>
      <c r="AI277" s="22"/>
      <c r="AJ277" s="22"/>
      <c r="AK277" s="22"/>
      <c r="AL277" s="22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30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4"/>
      <c r="BX277" s="1"/>
      <c r="BY277" s="1"/>
      <c r="BZ277" s="1"/>
      <c r="CA277" s="1"/>
      <c r="CB277" s="1"/>
      <c r="CC277" s="1"/>
      <c r="CD277" s="1"/>
      <c r="CE277" s="1"/>
      <c r="CF277" s="1"/>
      <c r="CG277" s="2"/>
      <c r="CH277" s="1"/>
      <c r="CI277" s="1"/>
      <c r="CJ277" s="1"/>
      <c r="CK277" s="1"/>
      <c r="CL277" s="1"/>
      <c r="CM277" s="1"/>
    </row>
    <row r="278" spans="1:91" x14ac:dyDescent="0.2">
      <c r="A278" s="105">
        <f t="shared" si="124"/>
        <v>43291</v>
      </c>
      <c r="B278" s="5">
        <f t="shared" si="113"/>
        <v>1067.35353902</v>
      </c>
      <c r="C278" s="5">
        <f t="shared" si="125"/>
        <v>1000</v>
      </c>
      <c r="D278" s="64">
        <f t="shared" si="126"/>
        <v>4981.6899999999996</v>
      </c>
      <c r="E278" s="11">
        <f>IF(K278=1,VLOOKUP(A278,[1]Plan1!$AY$80:$BA$314,3),E277)</f>
        <v>5044.46</v>
      </c>
      <c r="F278" s="72">
        <f t="shared" si="127"/>
        <v>43267</v>
      </c>
      <c r="G278" s="9">
        <f t="shared" si="114"/>
        <v>1.2600141718974944E-2</v>
      </c>
      <c r="H278" s="72">
        <f t="shared" si="128"/>
        <v>43297</v>
      </c>
      <c r="I278" s="72">
        <f t="shared" si="115"/>
        <v>43297</v>
      </c>
      <c r="J278" s="1">
        <f t="shared" si="129"/>
        <v>21</v>
      </c>
      <c r="K278" s="1">
        <f t="shared" si="111"/>
        <v>17</v>
      </c>
      <c r="L278" s="5">
        <f t="shared" si="116"/>
        <v>1.0101879300000001</v>
      </c>
      <c r="M278" s="12">
        <f t="shared" si="112"/>
        <v>1.0040005299999999</v>
      </c>
      <c r="N278" s="12">
        <f t="shared" si="108"/>
        <v>1.0236372392300699</v>
      </c>
      <c r="O278" s="5">
        <f t="shared" si="110"/>
        <v>1.0340659800000001</v>
      </c>
      <c r="P278" s="5">
        <f t="shared" si="117"/>
        <v>1034.0659800000001</v>
      </c>
      <c r="Q278" s="10">
        <f t="shared" si="118"/>
        <v>0</v>
      </c>
      <c r="R278" s="39">
        <f t="shared" si="119"/>
        <v>0</v>
      </c>
      <c r="S278" s="5">
        <f t="shared" si="120"/>
        <v>0</v>
      </c>
      <c r="T278" s="6">
        <f t="shared" si="130"/>
        <v>4.641E-2</v>
      </c>
      <c r="U278" s="10">
        <f t="shared" si="109"/>
        <v>176</v>
      </c>
      <c r="V278" s="10">
        <v>252</v>
      </c>
      <c r="W278" s="12">
        <f t="shared" si="121"/>
        <v>1.032190943</v>
      </c>
      <c r="X278" s="5">
        <f t="shared" si="122"/>
        <v>33.287559020000003</v>
      </c>
      <c r="Y278" s="11">
        <f t="shared" si="123"/>
        <v>0</v>
      </c>
      <c r="Z278" s="2" t="s">
        <v>68</v>
      </c>
      <c r="AA278" s="72">
        <f t="shared" si="131"/>
        <v>43388</v>
      </c>
      <c r="AB278" s="2"/>
      <c r="AC278" s="43"/>
      <c r="AD278" s="47">
        <f>[2]Plan1!$A354</f>
        <v>47442</v>
      </c>
      <c r="AE278" s="34" t="str">
        <f>[2]Plan1!$C354</f>
        <v>Dia Nacional de Zumbi e da Consciência Negra</v>
      </c>
      <c r="AH278" s="22"/>
      <c r="AI278" s="22"/>
      <c r="AJ278" s="22"/>
      <c r="AK278" s="22"/>
      <c r="AL278" s="22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30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4"/>
      <c r="BX278" s="1"/>
      <c r="BY278" s="1"/>
      <c r="BZ278" s="1"/>
      <c r="CA278" s="1"/>
      <c r="CB278" s="1"/>
      <c r="CC278" s="1"/>
      <c r="CD278" s="1"/>
      <c r="CE278" s="1"/>
      <c r="CF278" s="1"/>
      <c r="CG278" s="2"/>
      <c r="CH278" s="1"/>
      <c r="CI278" s="1"/>
      <c r="CJ278" s="1"/>
      <c r="CK278" s="1"/>
      <c r="CL278" s="1"/>
      <c r="CM278" s="1"/>
    </row>
    <row r="279" spans="1:91" x14ac:dyDescent="0.2">
      <c r="A279" s="105">
        <f t="shared" si="124"/>
        <v>43292</v>
      </c>
      <c r="B279" s="5">
        <f t="shared" si="113"/>
        <v>1068.18242098</v>
      </c>
      <c r="C279" s="5">
        <f t="shared" si="125"/>
        <v>1000</v>
      </c>
      <c r="D279" s="64">
        <f t="shared" si="126"/>
        <v>4981.6899999999996</v>
      </c>
      <c r="E279" s="11">
        <f>IF(K279=1,VLOOKUP(A279,[1]Plan1!$AY$80:$BA$314,3),E278)</f>
        <v>5044.46</v>
      </c>
      <c r="F279" s="72">
        <f t="shared" si="127"/>
        <v>43267</v>
      </c>
      <c r="G279" s="9">
        <f t="shared" si="114"/>
        <v>1.2600141718974944E-2</v>
      </c>
      <c r="H279" s="72">
        <f t="shared" si="128"/>
        <v>43297</v>
      </c>
      <c r="I279" s="72">
        <f t="shared" si="115"/>
        <v>43297</v>
      </c>
      <c r="J279" s="1">
        <f t="shared" si="129"/>
        <v>21</v>
      </c>
      <c r="K279" s="1">
        <f t="shared" si="111"/>
        <v>18</v>
      </c>
      <c r="L279" s="5">
        <f t="shared" si="116"/>
        <v>1.0107904400000001</v>
      </c>
      <c r="M279" s="12">
        <f t="shared" si="112"/>
        <v>1.0040005299999999</v>
      </c>
      <c r="N279" s="12">
        <f t="shared" si="108"/>
        <v>1.0236372392300699</v>
      </c>
      <c r="O279" s="5">
        <f t="shared" si="110"/>
        <v>1.0346827300000001</v>
      </c>
      <c r="P279" s="5">
        <f t="shared" si="117"/>
        <v>1034.68273</v>
      </c>
      <c r="Q279" s="10">
        <f t="shared" si="118"/>
        <v>0</v>
      </c>
      <c r="R279" s="39">
        <f t="shared" si="119"/>
        <v>0</v>
      </c>
      <c r="S279" s="5">
        <f t="shared" si="120"/>
        <v>0</v>
      </c>
      <c r="T279" s="6">
        <f t="shared" si="130"/>
        <v>4.641E-2</v>
      </c>
      <c r="U279" s="10">
        <f t="shared" si="109"/>
        <v>177</v>
      </c>
      <c r="V279" s="10">
        <v>252</v>
      </c>
      <c r="W279" s="12">
        <f t="shared" si="121"/>
        <v>1.032376776</v>
      </c>
      <c r="X279" s="5">
        <f t="shared" si="122"/>
        <v>33.499690979999997</v>
      </c>
      <c r="Y279" s="11">
        <f t="shared" si="123"/>
        <v>0</v>
      </c>
      <c r="Z279" s="2" t="s">
        <v>68</v>
      </c>
      <c r="AA279" s="72">
        <f t="shared" si="131"/>
        <v>43388</v>
      </c>
      <c r="AB279" s="2"/>
      <c r="AC279" s="43"/>
      <c r="AD279" s="47">
        <f>[2]Plan1!$A355</f>
        <v>47477</v>
      </c>
      <c r="AE279" s="34" t="str">
        <f>[2]Plan1!$C355</f>
        <v>Natal</v>
      </c>
      <c r="AH279" s="22"/>
      <c r="AI279" s="22"/>
      <c r="AJ279" s="22"/>
      <c r="AK279" s="22"/>
      <c r="AL279" s="22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30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4"/>
      <c r="BX279" s="1"/>
      <c r="BY279" s="1"/>
      <c r="BZ279" s="1"/>
      <c r="CA279" s="1"/>
      <c r="CB279" s="1"/>
      <c r="CC279" s="1"/>
      <c r="CD279" s="1"/>
      <c r="CE279" s="1"/>
      <c r="CF279" s="1"/>
      <c r="CG279" s="2"/>
      <c r="CH279" s="1"/>
      <c r="CI279" s="1"/>
      <c r="CJ279" s="1"/>
      <c r="CK279" s="1"/>
      <c r="CL279" s="1"/>
      <c r="CM279" s="1"/>
    </row>
    <row r="280" spans="1:91" x14ac:dyDescent="0.2">
      <c r="A280" s="105">
        <f t="shared" si="124"/>
        <v>43293</v>
      </c>
      <c r="B280" s="5">
        <f t="shared" si="113"/>
        <v>1069.01194837</v>
      </c>
      <c r="C280" s="5">
        <f t="shared" si="125"/>
        <v>1000</v>
      </c>
      <c r="D280" s="64">
        <f t="shared" si="126"/>
        <v>4981.6899999999996</v>
      </c>
      <c r="E280" s="11">
        <f>IF(K280=1,VLOOKUP(A280,[1]Plan1!$AY$80:$BA$314,3),E279)</f>
        <v>5044.46</v>
      </c>
      <c r="F280" s="72">
        <f t="shared" si="127"/>
        <v>43267</v>
      </c>
      <c r="G280" s="9">
        <f t="shared" si="114"/>
        <v>1.2600141718974944E-2</v>
      </c>
      <c r="H280" s="72">
        <f t="shared" si="128"/>
        <v>43297</v>
      </c>
      <c r="I280" s="72">
        <f t="shared" si="115"/>
        <v>43297</v>
      </c>
      <c r="J280" s="1">
        <f t="shared" si="129"/>
        <v>21</v>
      </c>
      <c r="K280" s="1">
        <f t="shared" si="111"/>
        <v>19</v>
      </c>
      <c r="L280" s="5">
        <f t="shared" si="116"/>
        <v>1.0113933100000001</v>
      </c>
      <c r="M280" s="12">
        <f t="shared" si="112"/>
        <v>1.0040005299999999</v>
      </c>
      <c r="N280" s="12">
        <f t="shared" si="108"/>
        <v>1.0236372392300699</v>
      </c>
      <c r="O280" s="5">
        <f t="shared" si="110"/>
        <v>1.0352998499999999</v>
      </c>
      <c r="P280" s="5">
        <f t="shared" si="117"/>
        <v>1035.2998500000001</v>
      </c>
      <c r="Q280" s="10">
        <f t="shared" si="118"/>
        <v>0</v>
      </c>
      <c r="R280" s="39">
        <f t="shared" si="119"/>
        <v>0</v>
      </c>
      <c r="S280" s="5">
        <f t="shared" si="120"/>
        <v>0</v>
      </c>
      <c r="T280" s="6">
        <f t="shared" si="130"/>
        <v>4.641E-2</v>
      </c>
      <c r="U280" s="10">
        <f t="shared" si="109"/>
        <v>178</v>
      </c>
      <c r="V280" s="10">
        <v>252</v>
      </c>
      <c r="W280" s="12">
        <f t="shared" si="121"/>
        <v>1.032562642</v>
      </c>
      <c r="X280" s="5">
        <f t="shared" si="122"/>
        <v>33.71209837</v>
      </c>
      <c r="Y280" s="11">
        <f t="shared" si="123"/>
        <v>0</v>
      </c>
      <c r="Z280" s="2" t="s">
        <v>68</v>
      </c>
      <c r="AA280" s="72">
        <f t="shared" si="131"/>
        <v>43388</v>
      </c>
      <c r="AB280" s="2"/>
      <c r="AC280" s="43"/>
      <c r="AD280" s="47">
        <f>[2]Plan1!$A356</f>
        <v>47484</v>
      </c>
      <c r="AE280" s="34" t="str">
        <f>[2]Plan1!$C356</f>
        <v>Confraternização Universal</v>
      </c>
      <c r="AH280" s="22"/>
      <c r="AI280" s="22"/>
      <c r="AJ280" s="22"/>
      <c r="AK280" s="22"/>
      <c r="AL280" s="22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30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4"/>
      <c r="BX280" s="1"/>
      <c r="BY280" s="1"/>
      <c r="BZ280" s="1"/>
      <c r="CA280" s="1"/>
      <c r="CB280" s="1"/>
      <c r="CC280" s="1"/>
      <c r="CD280" s="1"/>
      <c r="CE280" s="1"/>
      <c r="CF280" s="1"/>
      <c r="CG280" s="2"/>
      <c r="CH280" s="1"/>
      <c r="CI280" s="1"/>
      <c r="CJ280" s="1"/>
      <c r="CK280" s="1"/>
      <c r="CL280" s="1"/>
      <c r="CM280" s="1"/>
    </row>
    <row r="281" spans="1:91" x14ac:dyDescent="0.2">
      <c r="A281" s="105">
        <f t="shared" si="124"/>
        <v>43294</v>
      </c>
      <c r="B281" s="5">
        <f t="shared" si="113"/>
        <v>1069.8421317999998</v>
      </c>
      <c r="C281" s="5">
        <f t="shared" si="125"/>
        <v>1000</v>
      </c>
      <c r="D281" s="64">
        <f t="shared" si="126"/>
        <v>4981.6899999999996</v>
      </c>
      <c r="E281" s="11">
        <f>IF(K281=1,VLOOKUP(A281,[1]Plan1!$AY$80:$BA$314,3),E280)</f>
        <v>5044.46</v>
      </c>
      <c r="F281" s="72">
        <f t="shared" si="127"/>
        <v>43267</v>
      </c>
      <c r="G281" s="9">
        <f t="shared" si="114"/>
        <v>1.2600141718974944E-2</v>
      </c>
      <c r="H281" s="72">
        <f t="shared" si="128"/>
        <v>43297</v>
      </c>
      <c r="I281" s="72">
        <f t="shared" si="115"/>
        <v>43297</v>
      </c>
      <c r="J281" s="1">
        <f t="shared" si="129"/>
        <v>21</v>
      </c>
      <c r="K281" s="1">
        <f t="shared" si="111"/>
        <v>20</v>
      </c>
      <c r="L281" s="5">
        <f t="shared" si="116"/>
        <v>1.0119965500000001</v>
      </c>
      <c r="M281" s="12">
        <f t="shared" si="112"/>
        <v>1.0040005299999999</v>
      </c>
      <c r="N281" s="12">
        <f t="shared" si="108"/>
        <v>1.0236372392300699</v>
      </c>
      <c r="O281" s="5">
        <f t="shared" si="110"/>
        <v>1.0359173500000001</v>
      </c>
      <c r="P281" s="5">
        <f t="shared" si="117"/>
        <v>1035.9173499999999</v>
      </c>
      <c r="Q281" s="10">
        <f t="shared" si="118"/>
        <v>0</v>
      </c>
      <c r="R281" s="39">
        <f t="shared" si="119"/>
        <v>0</v>
      </c>
      <c r="S281" s="5">
        <f t="shared" si="120"/>
        <v>0</v>
      </c>
      <c r="T281" s="6">
        <f t="shared" si="130"/>
        <v>4.641E-2</v>
      </c>
      <c r="U281" s="10">
        <f t="shared" si="109"/>
        <v>179</v>
      </c>
      <c r="V281" s="10">
        <v>252</v>
      </c>
      <c r="W281" s="12">
        <f t="shared" si="121"/>
        <v>1.0327485409999999</v>
      </c>
      <c r="X281" s="5">
        <f t="shared" si="122"/>
        <v>33.924781799999998</v>
      </c>
      <c r="Y281" s="11">
        <f t="shared" si="123"/>
        <v>0</v>
      </c>
      <c r="Z281" s="2" t="s">
        <v>68</v>
      </c>
      <c r="AA281" s="72">
        <f t="shared" si="131"/>
        <v>43388</v>
      </c>
      <c r="AB281" s="2"/>
      <c r="AC281" s="43"/>
      <c r="AD281" s="47">
        <f>[2]Plan1!$A357</f>
        <v>47546</v>
      </c>
      <c r="AE281" s="34" t="str">
        <f>[2]Plan1!$C357</f>
        <v>Carnaval</v>
      </c>
      <c r="AH281" s="22"/>
      <c r="AI281" s="22"/>
      <c r="AJ281" s="22"/>
      <c r="AK281" s="22"/>
      <c r="AL281" s="22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30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4"/>
      <c r="BX281" s="1"/>
      <c r="BY281" s="1"/>
      <c r="BZ281" s="1"/>
      <c r="CA281" s="1"/>
      <c r="CB281" s="1"/>
      <c r="CC281" s="1"/>
      <c r="CD281" s="1"/>
      <c r="CE281" s="1"/>
      <c r="CF281" s="1"/>
      <c r="CG281" s="2"/>
      <c r="CH281" s="1"/>
      <c r="CI281" s="1"/>
      <c r="CJ281" s="1"/>
      <c r="CK281" s="1"/>
      <c r="CL281" s="1"/>
      <c r="CM281" s="1"/>
    </row>
    <row r="282" spans="1:91" x14ac:dyDescent="0.2">
      <c r="A282" s="105">
        <f t="shared" si="124"/>
        <v>43295</v>
      </c>
      <c r="B282" s="5">
        <f t="shared" si="113"/>
        <v>1070.6729519200001</v>
      </c>
      <c r="C282" s="5">
        <f t="shared" si="125"/>
        <v>1000</v>
      </c>
      <c r="D282" s="64">
        <f t="shared" si="126"/>
        <v>4981.6899999999996</v>
      </c>
      <c r="E282" s="11">
        <f>IF(K282=1,VLOOKUP(A282,[1]Plan1!$AY$80:$BA$314,3),E281)</f>
        <v>5044.46</v>
      </c>
      <c r="F282" s="72">
        <f t="shared" si="127"/>
        <v>43267</v>
      </c>
      <c r="G282" s="9">
        <f t="shared" si="114"/>
        <v>1.2600141718974944E-2</v>
      </c>
      <c r="H282" s="72">
        <f t="shared" si="128"/>
        <v>43297</v>
      </c>
      <c r="I282" s="72">
        <f t="shared" si="115"/>
        <v>43297</v>
      </c>
      <c r="J282" s="1">
        <f t="shared" si="129"/>
        <v>21</v>
      </c>
      <c r="K282" s="1">
        <f t="shared" si="111"/>
        <v>21</v>
      </c>
      <c r="L282" s="5">
        <f t="shared" si="116"/>
        <v>1.01260014</v>
      </c>
      <c r="M282" s="12">
        <f t="shared" si="112"/>
        <v>1.0040005299999999</v>
      </c>
      <c r="N282" s="12">
        <f t="shared" si="108"/>
        <v>1.0236372392300699</v>
      </c>
      <c r="O282" s="5">
        <f t="shared" si="110"/>
        <v>1.03653521</v>
      </c>
      <c r="P282" s="5">
        <f t="shared" si="117"/>
        <v>1036.53521</v>
      </c>
      <c r="Q282" s="10">
        <f t="shared" si="118"/>
        <v>0</v>
      </c>
      <c r="R282" s="39">
        <f t="shared" si="119"/>
        <v>0</v>
      </c>
      <c r="S282" s="5">
        <f t="shared" si="120"/>
        <v>0</v>
      </c>
      <c r="T282" s="6">
        <f t="shared" si="130"/>
        <v>4.641E-2</v>
      </c>
      <c r="U282" s="10">
        <f t="shared" si="109"/>
        <v>180</v>
      </c>
      <c r="V282" s="10">
        <v>252</v>
      </c>
      <c r="W282" s="12">
        <f t="shared" si="121"/>
        <v>1.0329344739999999</v>
      </c>
      <c r="X282" s="5">
        <f t="shared" si="122"/>
        <v>34.137741920000003</v>
      </c>
      <c r="Y282" s="11">
        <f t="shared" si="123"/>
        <v>0</v>
      </c>
      <c r="Z282" s="2" t="s">
        <v>68</v>
      </c>
      <c r="AA282" s="72">
        <f t="shared" si="131"/>
        <v>43388</v>
      </c>
      <c r="AB282" s="2"/>
      <c r="AC282" s="43"/>
      <c r="AD282" s="47">
        <f>[2]Plan1!$A358</f>
        <v>47547</v>
      </c>
      <c r="AE282" s="34" t="str">
        <f>[2]Plan1!$C358</f>
        <v>Carnaval</v>
      </c>
      <c r="AH282" s="22"/>
      <c r="AI282" s="22"/>
      <c r="AJ282" s="22"/>
      <c r="AK282" s="22"/>
      <c r="AL282" s="22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30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4"/>
      <c r="BX282" s="1"/>
      <c r="BY282" s="1"/>
      <c r="BZ282" s="1"/>
      <c r="CA282" s="1"/>
      <c r="CB282" s="1"/>
      <c r="CC282" s="1"/>
      <c r="CD282" s="1"/>
      <c r="CE282" s="1"/>
      <c r="CF282" s="1"/>
      <c r="CG282" s="2"/>
      <c r="CH282" s="1"/>
      <c r="CI282" s="1"/>
      <c r="CJ282" s="1"/>
      <c r="CK282" s="1"/>
      <c r="CL282" s="1"/>
      <c r="CM282" s="1"/>
    </row>
    <row r="283" spans="1:91" x14ac:dyDescent="0.2">
      <c r="A283" s="105">
        <f t="shared" si="124"/>
        <v>43296</v>
      </c>
      <c r="B283" s="5">
        <f t="shared" si="113"/>
        <v>1070.6729519200001</v>
      </c>
      <c r="C283" s="5">
        <f t="shared" si="125"/>
        <v>1000</v>
      </c>
      <c r="D283" s="64">
        <f t="shared" si="126"/>
        <v>4981.6899999999996</v>
      </c>
      <c r="E283" s="11">
        <f>IF(K283=1,VLOOKUP(A283,[1]Plan1!$AY$80:$BA$314,3),E282)</f>
        <v>5044.46</v>
      </c>
      <c r="F283" s="72">
        <f t="shared" si="127"/>
        <v>43267</v>
      </c>
      <c r="G283" s="9">
        <f t="shared" si="114"/>
        <v>1.2600141718974944E-2</v>
      </c>
      <c r="H283" s="72">
        <f t="shared" si="128"/>
        <v>43327</v>
      </c>
      <c r="I283" s="72">
        <f t="shared" si="115"/>
        <v>43297</v>
      </c>
      <c r="J283" s="1">
        <f t="shared" si="129"/>
        <v>21</v>
      </c>
      <c r="K283" s="1">
        <f t="shared" si="111"/>
        <v>21</v>
      </c>
      <c r="L283" s="5">
        <f t="shared" si="116"/>
        <v>1.01260014</v>
      </c>
      <c r="M283" s="12">
        <f t="shared" si="112"/>
        <v>1.0040005299999999</v>
      </c>
      <c r="N283" s="12">
        <f t="shared" si="108"/>
        <v>1.0236372392300699</v>
      </c>
      <c r="O283" s="5">
        <f t="shared" si="110"/>
        <v>1.03653521</v>
      </c>
      <c r="P283" s="5">
        <f t="shared" si="117"/>
        <v>1036.53521</v>
      </c>
      <c r="Q283" s="10">
        <f t="shared" si="118"/>
        <v>0</v>
      </c>
      <c r="R283" s="39">
        <f t="shared" si="119"/>
        <v>0</v>
      </c>
      <c r="S283" s="5">
        <f t="shared" si="120"/>
        <v>0</v>
      </c>
      <c r="T283" s="6">
        <f t="shared" si="130"/>
        <v>4.641E-2</v>
      </c>
      <c r="U283" s="10">
        <f t="shared" si="109"/>
        <v>180</v>
      </c>
      <c r="V283" s="10">
        <v>252</v>
      </c>
      <c r="W283" s="12">
        <f t="shared" si="121"/>
        <v>1.0329344739999999</v>
      </c>
      <c r="X283" s="5">
        <f t="shared" si="122"/>
        <v>34.137741920000003</v>
      </c>
      <c r="Y283" s="11">
        <f t="shared" si="123"/>
        <v>0</v>
      </c>
      <c r="Z283" s="2" t="s">
        <v>68</v>
      </c>
      <c r="AA283" s="72">
        <f t="shared" si="131"/>
        <v>43388</v>
      </c>
      <c r="AB283" s="2"/>
      <c r="AC283" s="43"/>
      <c r="AD283" s="47">
        <f>[2]Plan1!$A359</f>
        <v>47592</v>
      </c>
      <c r="AE283" s="34" t="str">
        <f>[2]Plan1!$C359</f>
        <v>Paixão de Cristo</v>
      </c>
      <c r="AH283" s="22"/>
      <c r="AI283" s="22"/>
      <c r="AJ283" s="22"/>
      <c r="AK283" s="22"/>
      <c r="AL283" s="22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30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4"/>
      <c r="BX283" s="1"/>
      <c r="BY283" s="1"/>
      <c r="BZ283" s="1"/>
      <c r="CA283" s="1"/>
      <c r="CB283" s="1"/>
      <c r="CC283" s="1"/>
      <c r="CD283" s="1"/>
      <c r="CE283" s="1"/>
      <c r="CF283" s="1"/>
      <c r="CG283" s="2"/>
      <c r="CH283" s="1"/>
      <c r="CI283" s="1"/>
      <c r="CJ283" s="1"/>
      <c r="CK283" s="1"/>
      <c r="CL283" s="1"/>
      <c r="CM283" s="1"/>
    </row>
    <row r="284" spans="1:91" x14ac:dyDescent="0.2">
      <c r="A284" s="105">
        <f t="shared" si="124"/>
        <v>43297</v>
      </c>
      <c r="B284" s="5">
        <f t="shared" si="113"/>
        <v>1070.6729519200001</v>
      </c>
      <c r="C284" s="5">
        <f t="shared" si="125"/>
        <v>1000</v>
      </c>
      <c r="D284" s="64">
        <f t="shared" si="126"/>
        <v>4981.6899999999996</v>
      </c>
      <c r="E284" s="11">
        <f>IF(K284=1,VLOOKUP(A284,[1]Plan1!$AY$80:$BA$314,3),E283)</f>
        <v>5044.46</v>
      </c>
      <c r="F284" s="72">
        <f t="shared" si="127"/>
        <v>43267</v>
      </c>
      <c r="G284" s="9">
        <f t="shared" si="114"/>
        <v>1.2600141718974944E-2</v>
      </c>
      <c r="H284" s="72">
        <f t="shared" si="128"/>
        <v>43327</v>
      </c>
      <c r="I284" s="72">
        <f t="shared" si="115"/>
        <v>43297</v>
      </c>
      <c r="J284" s="1">
        <f t="shared" si="129"/>
        <v>21</v>
      </c>
      <c r="K284" s="1">
        <f t="shared" si="111"/>
        <v>21</v>
      </c>
      <c r="L284" s="5">
        <f t="shared" si="116"/>
        <v>1.01260014</v>
      </c>
      <c r="M284" s="12">
        <f t="shared" si="112"/>
        <v>1.0040005299999999</v>
      </c>
      <c r="N284" s="12">
        <f t="shared" si="108"/>
        <v>1.0236372392300699</v>
      </c>
      <c r="O284" s="5">
        <f t="shared" si="110"/>
        <v>1.03653521</v>
      </c>
      <c r="P284" s="5">
        <f t="shared" si="117"/>
        <v>1036.53521</v>
      </c>
      <c r="Q284" s="10">
        <f t="shared" si="118"/>
        <v>0</v>
      </c>
      <c r="R284" s="39">
        <f t="shared" si="119"/>
        <v>0</v>
      </c>
      <c r="S284" s="5">
        <f t="shared" si="120"/>
        <v>0</v>
      </c>
      <c r="T284" s="6">
        <f t="shared" si="130"/>
        <v>4.641E-2</v>
      </c>
      <c r="U284" s="10">
        <f t="shared" si="109"/>
        <v>180</v>
      </c>
      <c r="V284" s="10">
        <v>252</v>
      </c>
      <c r="W284" s="12">
        <f t="shared" si="121"/>
        <v>1.0329344739999999</v>
      </c>
      <c r="X284" s="5">
        <f t="shared" si="122"/>
        <v>34.137741920000003</v>
      </c>
      <c r="Y284" s="11">
        <f t="shared" si="123"/>
        <v>0</v>
      </c>
      <c r="Z284" s="2" t="s">
        <v>68</v>
      </c>
      <c r="AA284" s="72">
        <f t="shared" si="131"/>
        <v>43388</v>
      </c>
      <c r="AB284" s="2"/>
      <c r="AC284" s="43"/>
      <c r="AD284" s="47">
        <f>[2]Plan1!$A360</f>
        <v>47594</v>
      </c>
      <c r="AE284" s="34" t="str">
        <f>[2]Plan1!$C360</f>
        <v>Tiradentes</v>
      </c>
      <c r="AH284" s="22"/>
      <c r="AI284" s="22"/>
      <c r="AJ284" s="22"/>
      <c r="AK284" s="22"/>
      <c r="AL284" s="22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30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4"/>
      <c r="BX284" s="1"/>
      <c r="BY284" s="1"/>
      <c r="BZ284" s="1"/>
      <c r="CA284" s="1"/>
      <c r="CB284" s="1"/>
      <c r="CC284" s="1"/>
      <c r="CD284" s="1"/>
      <c r="CE284" s="1"/>
      <c r="CF284" s="1"/>
      <c r="CG284" s="2"/>
      <c r="CH284" s="1"/>
      <c r="CI284" s="1"/>
      <c r="CJ284" s="1"/>
      <c r="CK284" s="1"/>
      <c r="CL284" s="1"/>
      <c r="CM284" s="1"/>
    </row>
    <row r="285" spans="1:91" x14ac:dyDescent="0.2">
      <c r="A285" s="105">
        <f t="shared" si="124"/>
        <v>43298</v>
      </c>
      <c r="B285" s="5">
        <f t="shared" si="113"/>
        <v>1071.0261155400001</v>
      </c>
      <c r="C285" s="5">
        <f t="shared" si="125"/>
        <v>1000</v>
      </c>
      <c r="D285" s="64">
        <f t="shared" si="126"/>
        <v>5044.46</v>
      </c>
      <c r="E285" s="11">
        <f>IF(K285=1,VLOOKUP(A285,[1]Plan1!$AY$80:$BA$314,3),E284)</f>
        <v>5061.1099999999997</v>
      </c>
      <c r="F285" s="72">
        <f t="shared" si="127"/>
        <v>43298</v>
      </c>
      <c r="G285" s="9">
        <f t="shared" si="114"/>
        <v>3.3006506147337245E-3</v>
      </c>
      <c r="H285" s="72">
        <f t="shared" si="128"/>
        <v>43327</v>
      </c>
      <c r="I285" s="72">
        <f t="shared" si="115"/>
        <v>43327</v>
      </c>
      <c r="J285" s="1">
        <f t="shared" si="129"/>
        <v>22</v>
      </c>
      <c r="K285" s="1">
        <f t="shared" si="111"/>
        <v>1</v>
      </c>
      <c r="L285" s="5">
        <f t="shared" si="116"/>
        <v>1.00014979</v>
      </c>
      <c r="M285" s="12">
        <f t="shared" si="112"/>
        <v>1.01260014</v>
      </c>
      <c r="N285" s="12">
        <f t="shared" si="108"/>
        <v>1.0365352117535822</v>
      </c>
      <c r="O285" s="5">
        <f t="shared" si="110"/>
        <v>1.0366904699999999</v>
      </c>
      <c r="P285" s="5">
        <f t="shared" si="117"/>
        <v>1036.69047</v>
      </c>
      <c r="Q285" s="10">
        <f t="shared" si="118"/>
        <v>0</v>
      </c>
      <c r="R285" s="39">
        <f t="shared" si="119"/>
        <v>0</v>
      </c>
      <c r="S285" s="5">
        <f t="shared" si="120"/>
        <v>0</v>
      </c>
      <c r="T285" s="6">
        <f t="shared" si="130"/>
        <v>4.641E-2</v>
      </c>
      <c r="U285" s="10">
        <f t="shared" si="109"/>
        <v>181</v>
      </c>
      <c r="V285" s="10">
        <v>252</v>
      </c>
      <c r="W285" s="12">
        <f t="shared" si="121"/>
        <v>1.0331204409999999</v>
      </c>
      <c r="X285" s="5">
        <f t="shared" si="122"/>
        <v>34.335645540000002</v>
      </c>
      <c r="Y285" s="11">
        <f t="shared" si="123"/>
        <v>0</v>
      </c>
      <c r="Z285" s="2" t="s">
        <v>68</v>
      </c>
      <c r="AA285" s="72">
        <f t="shared" si="131"/>
        <v>43388</v>
      </c>
      <c r="AB285" s="2"/>
      <c r="AC285" s="43"/>
      <c r="AD285" s="47">
        <f>[2]Plan1!$A361</f>
        <v>47604</v>
      </c>
      <c r="AE285" s="34" t="str">
        <f>[2]Plan1!$C361</f>
        <v>Dia do Trabalho</v>
      </c>
      <c r="AH285" s="22"/>
      <c r="AI285" s="22"/>
      <c r="AJ285" s="22"/>
      <c r="AK285" s="22"/>
      <c r="AL285" s="22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30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4"/>
      <c r="BX285" s="1"/>
      <c r="BY285" s="1"/>
      <c r="BZ285" s="1"/>
      <c r="CA285" s="1"/>
      <c r="CB285" s="1"/>
      <c r="CC285" s="1"/>
      <c r="CD285" s="1"/>
      <c r="CE285" s="1"/>
      <c r="CF285" s="1"/>
      <c r="CG285" s="2"/>
      <c r="CH285" s="1"/>
      <c r="CI285" s="1"/>
      <c r="CJ285" s="1"/>
      <c r="CK285" s="1"/>
      <c r="CL285" s="1"/>
      <c r="CM285" s="1"/>
    </row>
    <row r="286" spans="1:91" x14ac:dyDescent="0.2">
      <c r="A286" s="105">
        <f t="shared" si="124"/>
        <v>43299</v>
      </c>
      <c r="B286" s="5">
        <f t="shared" si="113"/>
        <v>1071.37939179</v>
      </c>
      <c r="C286" s="5">
        <f t="shared" si="125"/>
        <v>1000</v>
      </c>
      <c r="D286" s="64">
        <f t="shared" si="126"/>
        <v>5044.46</v>
      </c>
      <c r="E286" s="11">
        <f>IF(K286=1,VLOOKUP(A286,[1]Plan1!$AY$80:$BA$314,3),E285)</f>
        <v>5061.1099999999997</v>
      </c>
      <c r="F286" s="72">
        <f t="shared" si="127"/>
        <v>43298</v>
      </c>
      <c r="G286" s="9">
        <f t="shared" si="114"/>
        <v>3.3006506147337245E-3</v>
      </c>
      <c r="H286" s="72">
        <f t="shared" si="128"/>
        <v>43327</v>
      </c>
      <c r="I286" s="72">
        <f t="shared" si="115"/>
        <v>43327</v>
      </c>
      <c r="J286" s="1">
        <f t="shared" si="129"/>
        <v>22</v>
      </c>
      <c r="K286" s="1">
        <f t="shared" si="111"/>
        <v>2</v>
      </c>
      <c r="L286" s="5">
        <f t="shared" si="116"/>
        <v>1.0002996</v>
      </c>
      <c r="M286" s="12">
        <f t="shared" si="112"/>
        <v>1.01260014</v>
      </c>
      <c r="N286" s="12">
        <f t="shared" si="108"/>
        <v>1.0365352117535822</v>
      </c>
      <c r="O286" s="5">
        <f t="shared" si="110"/>
        <v>1.0368457499999999</v>
      </c>
      <c r="P286" s="5">
        <f t="shared" si="117"/>
        <v>1036.84575</v>
      </c>
      <c r="Q286" s="10">
        <f t="shared" si="118"/>
        <v>0</v>
      </c>
      <c r="R286" s="39">
        <f t="shared" si="119"/>
        <v>0</v>
      </c>
      <c r="S286" s="5">
        <f t="shared" si="120"/>
        <v>0</v>
      </c>
      <c r="T286" s="6">
        <f t="shared" si="130"/>
        <v>4.641E-2</v>
      </c>
      <c r="U286" s="10">
        <f t="shared" si="109"/>
        <v>182</v>
      </c>
      <c r="V286" s="10">
        <v>252</v>
      </c>
      <c r="W286" s="12">
        <f t="shared" si="121"/>
        <v>1.0333064409999999</v>
      </c>
      <c r="X286" s="5">
        <f t="shared" si="122"/>
        <v>34.533641789999997</v>
      </c>
      <c r="Y286" s="11">
        <f t="shared" si="123"/>
        <v>0</v>
      </c>
      <c r="Z286" s="2" t="s">
        <v>68</v>
      </c>
      <c r="AA286" s="72">
        <f t="shared" si="131"/>
        <v>43388</v>
      </c>
      <c r="AB286" s="2"/>
      <c r="AC286" s="43"/>
      <c r="AD286" s="47">
        <f>[2]Plan1!$A362</f>
        <v>47654</v>
      </c>
      <c r="AE286" s="34" t="str">
        <f>[2]Plan1!$C362</f>
        <v>Corpus Christi</v>
      </c>
      <c r="AH286" s="22"/>
      <c r="AI286" s="22"/>
      <c r="AJ286" s="22"/>
      <c r="AK286" s="22"/>
      <c r="AL286" s="22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30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4"/>
      <c r="BX286" s="1"/>
      <c r="BY286" s="1"/>
      <c r="BZ286" s="1"/>
      <c r="CA286" s="1"/>
      <c r="CB286" s="1"/>
      <c r="CC286" s="1"/>
      <c r="CD286" s="1"/>
      <c r="CE286" s="1"/>
      <c r="CF286" s="1"/>
      <c r="CG286" s="2"/>
      <c r="CH286" s="1"/>
      <c r="CI286" s="1"/>
      <c r="CJ286" s="1"/>
      <c r="CK286" s="1"/>
      <c r="CL286" s="1"/>
      <c r="CM286" s="1"/>
    </row>
    <row r="287" spans="1:91" x14ac:dyDescent="0.2">
      <c r="A287" s="105">
        <f t="shared" si="124"/>
        <v>43300</v>
      </c>
      <c r="B287" s="5">
        <f t="shared" si="113"/>
        <v>1071.7328013700001</v>
      </c>
      <c r="C287" s="5">
        <f t="shared" si="125"/>
        <v>1000</v>
      </c>
      <c r="D287" s="64">
        <f t="shared" si="126"/>
        <v>5044.46</v>
      </c>
      <c r="E287" s="11">
        <f>IF(K287=1,VLOOKUP(A287,[1]Plan1!$AY$80:$BA$314,3),E286)</f>
        <v>5061.1099999999997</v>
      </c>
      <c r="F287" s="72">
        <f t="shared" si="127"/>
        <v>43298</v>
      </c>
      <c r="G287" s="9">
        <f t="shared" si="114"/>
        <v>3.3006506147337245E-3</v>
      </c>
      <c r="H287" s="72">
        <f t="shared" si="128"/>
        <v>43327</v>
      </c>
      <c r="I287" s="72">
        <f t="shared" si="115"/>
        <v>43327</v>
      </c>
      <c r="J287" s="1">
        <f t="shared" si="129"/>
        <v>22</v>
      </c>
      <c r="K287" s="1">
        <f t="shared" si="111"/>
        <v>3</v>
      </c>
      <c r="L287" s="5">
        <f t="shared" si="116"/>
        <v>1.0004494399999999</v>
      </c>
      <c r="M287" s="12">
        <f t="shared" si="112"/>
        <v>1.01260014</v>
      </c>
      <c r="N287" s="12">
        <f t="shared" ref="N287:N350" si="132">IF(I287&gt;I286,N286*M287,N286)</f>
        <v>1.0365352117535822</v>
      </c>
      <c r="O287" s="5">
        <f t="shared" si="110"/>
        <v>1.0370010700000001</v>
      </c>
      <c r="P287" s="5">
        <f t="shared" si="117"/>
        <v>1037.00107</v>
      </c>
      <c r="Q287" s="10">
        <f t="shared" si="118"/>
        <v>0</v>
      </c>
      <c r="R287" s="39">
        <f t="shared" si="119"/>
        <v>0</v>
      </c>
      <c r="S287" s="5">
        <f t="shared" si="120"/>
        <v>0</v>
      </c>
      <c r="T287" s="6">
        <f t="shared" si="130"/>
        <v>4.641E-2</v>
      </c>
      <c r="U287" s="10">
        <f t="shared" si="109"/>
        <v>183</v>
      </c>
      <c r="V287" s="10">
        <v>252</v>
      </c>
      <c r="W287" s="12">
        <f t="shared" si="121"/>
        <v>1.033492474</v>
      </c>
      <c r="X287" s="5">
        <f t="shared" si="122"/>
        <v>34.731731369999999</v>
      </c>
      <c r="Y287" s="11">
        <f t="shared" si="123"/>
        <v>0</v>
      </c>
      <c r="Z287" s="2" t="s">
        <v>68</v>
      </c>
      <c r="AA287" s="72">
        <f t="shared" si="131"/>
        <v>43388</v>
      </c>
      <c r="AB287" s="2"/>
      <c r="AC287" s="43"/>
      <c r="AD287" s="47">
        <f>[2]Plan1!$A363</f>
        <v>47733</v>
      </c>
      <c r="AE287" s="34" t="str">
        <f>[2]Plan1!$C363</f>
        <v>Independência do Brasil</v>
      </c>
      <c r="AH287" s="22"/>
      <c r="AI287" s="22"/>
      <c r="AJ287" s="22"/>
      <c r="AK287" s="22"/>
      <c r="AL287" s="22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30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4"/>
      <c r="BX287" s="1"/>
      <c r="BY287" s="1"/>
      <c r="BZ287" s="1"/>
      <c r="CA287" s="1"/>
      <c r="CB287" s="1"/>
      <c r="CC287" s="1"/>
      <c r="CD287" s="1"/>
      <c r="CE287" s="1"/>
      <c r="CF287" s="1"/>
      <c r="CG287" s="2"/>
      <c r="CH287" s="1"/>
      <c r="CI287" s="1"/>
      <c r="CJ287" s="1"/>
      <c r="CK287" s="1"/>
      <c r="CL287" s="1"/>
      <c r="CM287" s="1"/>
    </row>
    <row r="288" spans="1:91" x14ac:dyDescent="0.2">
      <c r="A288" s="105">
        <f t="shared" si="124"/>
        <v>43301</v>
      </c>
      <c r="B288" s="5">
        <f t="shared" si="113"/>
        <v>1072.0863143400002</v>
      </c>
      <c r="C288" s="5">
        <f t="shared" si="125"/>
        <v>1000</v>
      </c>
      <c r="D288" s="64">
        <f t="shared" si="126"/>
        <v>5044.46</v>
      </c>
      <c r="E288" s="11">
        <f>IF(K288=1,VLOOKUP(A288,[1]Plan1!$AY$80:$BA$314,3),E287)</f>
        <v>5061.1099999999997</v>
      </c>
      <c r="F288" s="72">
        <f t="shared" si="127"/>
        <v>43298</v>
      </c>
      <c r="G288" s="9">
        <f t="shared" si="114"/>
        <v>3.3006506147337245E-3</v>
      </c>
      <c r="H288" s="72">
        <f t="shared" si="128"/>
        <v>43327</v>
      </c>
      <c r="I288" s="72">
        <f t="shared" si="115"/>
        <v>43327</v>
      </c>
      <c r="J288" s="1">
        <f t="shared" si="129"/>
        <v>22</v>
      </c>
      <c r="K288" s="1">
        <f t="shared" si="111"/>
        <v>4</v>
      </c>
      <c r="L288" s="5">
        <f t="shared" si="116"/>
        <v>1.0005993</v>
      </c>
      <c r="M288" s="12">
        <f t="shared" si="112"/>
        <v>1.01260014</v>
      </c>
      <c r="N288" s="12">
        <f t="shared" si="132"/>
        <v>1.0365352117535822</v>
      </c>
      <c r="O288" s="5">
        <f t="shared" si="110"/>
        <v>1.0371564</v>
      </c>
      <c r="P288" s="5">
        <f t="shared" si="117"/>
        <v>1037.1564000000001</v>
      </c>
      <c r="Q288" s="10">
        <f t="shared" si="118"/>
        <v>0</v>
      </c>
      <c r="R288" s="39">
        <f t="shared" si="119"/>
        <v>0</v>
      </c>
      <c r="S288" s="5">
        <f t="shared" si="120"/>
        <v>0</v>
      </c>
      <c r="T288" s="6">
        <f t="shared" si="130"/>
        <v>4.641E-2</v>
      </c>
      <c r="U288" s="10">
        <f t="shared" si="109"/>
        <v>184</v>
      </c>
      <c r="V288" s="10">
        <v>252</v>
      </c>
      <c r="W288" s="12">
        <f t="shared" si="121"/>
        <v>1.033678541</v>
      </c>
      <c r="X288" s="5">
        <f t="shared" si="122"/>
        <v>34.929914340000003</v>
      </c>
      <c r="Y288" s="11">
        <f t="shared" si="123"/>
        <v>0</v>
      </c>
      <c r="Z288" s="2" t="s">
        <v>68</v>
      </c>
      <c r="AA288" s="72">
        <f t="shared" si="131"/>
        <v>43388</v>
      </c>
      <c r="AB288" s="2"/>
      <c r="AC288" s="43"/>
      <c r="AD288" s="47">
        <f>[2]Plan1!$A364</f>
        <v>47768</v>
      </c>
      <c r="AE288" s="34" t="str">
        <f>[2]Plan1!$C364</f>
        <v>Nossa Sr.a Aparecida - Padroeira do Brasil</v>
      </c>
      <c r="AH288" s="22"/>
      <c r="AI288" s="22"/>
      <c r="AJ288" s="22"/>
      <c r="AK288" s="22"/>
      <c r="AL288" s="22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30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4"/>
      <c r="BX288" s="1"/>
      <c r="BY288" s="1"/>
      <c r="BZ288" s="1"/>
      <c r="CA288" s="1"/>
      <c r="CB288" s="1"/>
      <c r="CC288" s="1"/>
      <c r="CD288" s="1"/>
      <c r="CE288" s="1"/>
      <c r="CF288" s="1"/>
      <c r="CG288" s="2"/>
      <c r="CH288" s="1"/>
      <c r="CI288" s="1"/>
      <c r="CJ288" s="1"/>
      <c r="CK288" s="1"/>
      <c r="CL288" s="1"/>
      <c r="CM288" s="1"/>
    </row>
    <row r="289" spans="1:91" x14ac:dyDescent="0.2">
      <c r="A289" s="105">
        <f t="shared" si="124"/>
        <v>43302</v>
      </c>
      <c r="B289" s="5">
        <f t="shared" si="113"/>
        <v>1072.4399617300001</v>
      </c>
      <c r="C289" s="5">
        <f t="shared" si="125"/>
        <v>1000</v>
      </c>
      <c r="D289" s="64">
        <f t="shared" si="126"/>
        <v>5044.46</v>
      </c>
      <c r="E289" s="11">
        <f>IF(K289=1,VLOOKUP(A289,[1]Plan1!$AY$80:$BA$314,3),E288)</f>
        <v>5061.1099999999997</v>
      </c>
      <c r="F289" s="72">
        <f t="shared" si="127"/>
        <v>43298</v>
      </c>
      <c r="G289" s="9">
        <f t="shared" si="114"/>
        <v>3.3006506147337245E-3</v>
      </c>
      <c r="H289" s="72">
        <f t="shared" si="128"/>
        <v>43327</v>
      </c>
      <c r="I289" s="72">
        <f t="shared" si="115"/>
        <v>43327</v>
      </c>
      <c r="J289" s="1">
        <f t="shared" si="129"/>
        <v>22</v>
      </c>
      <c r="K289" s="1">
        <f t="shared" si="111"/>
        <v>5</v>
      </c>
      <c r="L289" s="5">
        <f t="shared" si="116"/>
        <v>1.0007491900000001</v>
      </c>
      <c r="M289" s="12">
        <f t="shared" si="112"/>
        <v>1.01260014</v>
      </c>
      <c r="N289" s="12">
        <f t="shared" si="132"/>
        <v>1.0365352117535822</v>
      </c>
      <c r="O289" s="5">
        <f t="shared" si="110"/>
        <v>1.0373117700000001</v>
      </c>
      <c r="P289" s="5">
        <f t="shared" si="117"/>
        <v>1037.31177</v>
      </c>
      <c r="Q289" s="10">
        <f t="shared" si="118"/>
        <v>0</v>
      </c>
      <c r="R289" s="39">
        <f t="shared" si="119"/>
        <v>0</v>
      </c>
      <c r="S289" s="5">
        <f t="shared" si="120"/>
        <v>0</v>
      </c>
      <c r="T289" s="6">
        <f t="shared" si="130"/>
        <v>4.641E-2</v>
      </c>
      <c r="U289" s="10">
        <f t="shared" si="109"/>
        <v>185</v>
      </c>
      <c r="V289" s="10">
        <v>252</v>
      </c>
      <c r="W289" s="12">
        <f t="shared" si="121"/>
        <v>1.0338646419999999</v>
      </c>
      <c r="X289" s="5">
        <f t="shared" si="122"/>
        <v>35.128191729999998</v>
      </c>
      <c r="Y289" s="11">
        <f t="shared" si="123"/>
        <v>0</v>
      </c>
      <c r="Z289" s="2" t="s">
        <v>68</v>
      </c>
      <c r="AA289" s="72">
        <f t="shared" si="131"/>
        <v>43388</v>
      </c>
      <c r="AB289" s="2"/>
      <c r="AC289" s="43"/>
      <c r="AD289" s="47">
        <f>[2]Plan1!$A365</f>
        <v>47789</v>
      </c>
      <c r="AE289" s="34" t="str">
        <f>[2]Plan1!$C365</f>
        <v>Finados</v>
      </c>
      <c r="AH289" s="22"/>
      <c r="AI289" s="22"/>
      <c r="AJ289" s="22"/>
      <c r="AK289" s="22"/>
      <c r="AL289" s="22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30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4"/>
      <c r="BX289" s="1"/>
      <c r="BY289" s="1"/>
      <c r="BZ289" s="1"/>
      <c r="CA289" s="1"/>
      <c r="CB289" s="1"/>
      <c r="CC289" s="1"/>
      <c r="CD289" s="1"/>
      <c r="CE289" s="1"/>
      <c r="CF289" s="1"/>
      <c r="CG289" s="2"/>
      <c r="CH289" s="1"/>
      <c r="CI289" s="1"/>
      <c r="CJ289" s="1"/>
      <c r="CK289" s="1"/>
      <c r="CL289" s="1"/>
      <c r="CM289" s="1"/>
    </row>
    <row r="290" spans="1:91" x14ac:dyDescent="0.2">
      <c r="A290" s="105">
        <f t="shared" si="124"/>
        <v>43303</v>
      </c>
      <c r="B290" s="5">
        <f t="shared" si="113"/>
        <v>1072.4399617300001</v>
      </c>
      <c r="C290" s="5">
        <f t="shared" si="125"/>
        <v>1000</v>
      </c>
      <c r="D290" s="64">
        <f t="shared" si="126"/>
        <v>5044.46</v>
      </c>
      <c r="E290" s="11">
        <f>IF(K290=1,VLOOKUP(A290,[1]Plan1!$AY$80:$BA$314,3),E289)</f>
        <v>5061.1099999999997</v>
      </c>
      <c r="F290" s="72">
        <f t="shared" si="127"/>
        <v>43298</v>
      </c>
      <c r="G290" s="9">
        <f t="shared" si="114"/>
        <v>3.3006506147337245E-3</v>
      </c>
      <c r="H290" s="72">
        <f t="shared" si="128"/>
        <v>43327</v>
      </c>
      <c r="I290" s="72">
        <f t="shared" si="115"/>
        <v>43327</v>
      </c>
      <c r="J290" s="1">
        <f t="shared" si="129"/>
        <v>22</v>
      </c>
      <c r="K290" s="1">
        <f t="shared" si="111"/>
        <v>5</v>
      </c>
      <c r="L290" s="5">
        <f t="shared" si="116"/>
        <v>1.0007491900000001</v>
      </c>
      <c r="M290" s="12">
        <f t="shared" si="112"/>
        <v>1.01260014</v>
      </c>
      <c r="N290" s="12">
        <f t="shared" si="132"/>
        <v>1.0365352117535822</v>
      </c>
      <c r="O290" s="5">
        <f t="shared" si="110"/>
        <v>1.0373117700000001</v>
      </c>
      <c r="P290" s="5">
        <f t="shared" si="117"/>
        <v>1037.31177</v>
      </c>
      <c r="Q290" s="10">
        <f t="shared" si="118"/>
        <v>0</v>
      </c>
      <c r="R290" s="39">
        <f t="shared" si="119"/>
        <v>0</v>
      </c>
      <c r="S290" s="5">
        <f t="shared" si="120"/>
        <v>0</v>
      </c>
      <c r="T290" s="6">
        <f t="shared" si="130"/>
        <v>4.641E-2</v>
      </c>
      <c r="U290" s="10">
        <f t="shared" si="109"/>
        <v>185</v>
      </c>
      <c r="V290" s="10">
        <v>252</v>
      </c>
      <c r="W290" s="12">
        <f t="shared" si="121"/>
        <v>1.0338646419999999</v>
      </c>
      <c r="X290" s="5">
        <f t="shared" si="122"/>
        <v>35.128191729999998</v>
      </c>
      <c r="Y290" s="11">
        <f t="shared" si="123"/>
        <v>0</v>
      </c>
      <c r="Z290" s="2" t="s">
        <v>68</v>
      </c>
      <c r="AA290" s="72">
        <f t="shared" si="131"/>
        <v>43388</v>
      </c>
      <c r="AB290" s="2"/>
      <c r="AC290" s="43"/>
      <c r="AD290" s="47">
        <f>[2]Plan1!$A366</f>
        <v>47802</v>
      </c>
      <c r="AE290" s="34" t="str">
        <f>[2]Plan1!$C366</f>
        <v>Proclamação da República</v>
      </c>
      <c r="AH290" s="22"/>
      <c r="AI290" s="22"/>
      <c r="AJ290" s="22"/>
      <c r="AK290" s="22"/>
      <c r="AL290" s="22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30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4"/>
      <c r="BX290" s="1"/>
      <c r="BY290" s="1"/>
      <c r="BZ290" s="1"/>
      <c r="CA290" s="1"/>
      <c r="CB290" s="1"/>
      <c r="CC290" s="1"/>
      <c r="CD290" s="1"/>
      <c r="CE290" s="1"/>
      <c r="CF290" s="1"/>
      <c r="CG290" s="2"/>
      <c r="CH290" s="1"/>
      <c r="CI290" s="1"/>
      <c r="CJ290" s="1"/>
      <c r="CK290" s="1"/>
      <c r="CL290" s="1"/>
      <c r="CM290" s="1"/>
    </row>
    <row r="291" spans="1:91" x14ac:dyDescent="0.2">
      <c r="A291" s="105">
        <f t="shared" si="124"/>
        <v>43304</v>
      </c>
      <c r="B291" s="5">
        <f t="shared" si="113"/>
        <v>1072.4399617300001</v>
      </c>
      <c r="C291" s="5">
        <f t="shared" si="125"/>
        <v>1000</v>
      </c>
      <c r="D291" s="64">
        <f t="shared" si="126"/>
        <v>5044.46</v>
      </c>
      <c r="E291" s="11">
        <f>IF(K291=1,VLOOKUP(A291,[1]Plan1!$AY$80:$BA$314,3),E290)</f>
        <v>5061.1099999999997</v>
      </c>
      <c r="F291" s="72">
        <f t="shared" si="127"/>
        <v>43298</v>
      </c>
      <c r="G291" s="9">
        <f t="shared" si="114"/>
        <v>3.3006506147337245E-3</v>
      </c>
      <c r="H291" s="72">
        <f t="shared" si="128"/>
        <v>43327</v>
      </c>
      <c r="I291" s="72">
        <f t="shared" si="115"/>
        <v>43327</v>
      </c>
      <c r="J291" s="1">
        <f t="shared" si="129"/>
        <v>22</v>
      </c>
      <c r="K291" s="1">
        <f t="shared" si="111"/>
        <v>5</v>
      </c>
      <c r="L291" s="5">
        <f t="shared" si="116"/>
        <v>1.0007491900000001</v>
      </c>
      <c r="M291" s="12">
        <f t="shared" si="112"/>
        <v>1.01260014</v>
      </c>
      <c r="N291" s="12">
        <f t="shared" si="132"/>
        <v>1.0365352117535822</v>
      </c>
      <c r="O291" s="5">
        <f t="shared" si="110"/>
        <v>1.0373117700000001</v>
      </c>
      <c r="P291" s="5">
        <f t="shared" si="117"/>
        <v>1037.31177</v>
      </c>
      <c r="Q291" s="10">
        <f t="shared" si="118"/>
        <v>0</v>
      </c>
      <c r="R291" s="39">
        <f t="shared" si="119"/>
        <v>0</v>
      </c>
      <c r="S291" s="5">
        <f t="shared" si="120"/>
        <v>0</v>
      </c>
      <c r="T291" s="6">
        <f t="shared" si="130"/>
        <v>4.641E-2</v>
      </c>
      <c r="U291" s="10">
        <f t="shared" si="109"/>
        <v>185</v>
      </c>
      <c r="V291" s="10">
        <v>252</v>
      </c>
      <c r="W291" s="12">
        <f t="shared" si="121"/>
        <v>1.0338646419999999</v>
      </c>
      <c r="X291" s="5">
        <f t="shared" si="122"/>
        <v>35.128191729999998</v>
      </c>
      <c r="Y291" s="11">
        <f t="shared" si="123"/>
        <v>0</v>
      </c>
      <c r="Z291" s="2" t="s">
        <v>68</v>
      </c>
      <c r="AA291" s="72">
        <f t="shared" si="131"/>
        <v>43388</v>
      </c>
      <c r="AB291" s="2"/>
      <c r="AC291" s="43"/>
      <c r="AD291" s="47">
        <f>[2]Plan1!$A367</f>
        <v>47807</v>
      </c>
      <c r="AE291" s="34" t="str">
        <f>[2]Plan1!$C367</f>
        <v>Dia Nacional de Zumbi e da Consciência Negra</v>
      </c>
      <c r="AH291" s="22"/>
      <c r="AI291" s="22"/>
      <c r="AJ291" s="22"/>
      <c r="AK291" s="22"/>
      <c r="AL291" s="22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30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4"/>
      <c r="BX291" s="1"/>
      <c r="BY291" s="1"/>
      <c r="BZ291" s="1"/>
      <c r="CA291" s="1"/>
      <c r="CB291" s="1"/>
      <c r="CC291" s="1"/>
      <c r="CD291" s="1"/>
      <c r="CE291" s="1"/>
      <c r="CF291" s="1"/>
      <c r="CG291" s="2"/>
      <c r="CH291" s="1"/>
      <c r="CI291" s="1"/>
      <c r="CJ291" s="1"/>
      <c r="CK291" s="1"/>
      <c r="CL291" s="1"/>
      <c r="CM291" s="1"/>
    </row>
    <row r="292" spans="1:91" x14ac:dyDescent="0.2">
      <c r="A292" s="105">
        <f t="shared" si="124"/>
        <v>43305</v>
      </c>
      <c r="B292" s="5">
        <f t="shared" si="113"/>
        <v>1072.7937115299999</v>
      </c>
      <c r="C292" s="5">
        <f t="shared" si="125"/>
        <v>1000</v>
      </c>
      <c r="D292" s="64">
        <f t="shared" si="126"/>
        <v>5044.46</v>
      </c>
      <c r="E292" s="11">
        <f>IF(K292=1,VLOOKUP(A292,[1]Plan1!$AY$80:$BA$314,3),E291)</f>
        <v>5061.1099999999997</v>
      </c>
      <c r="F292" s="72">
        <f t="shared" si="127"/>
        <v>43298</v>
      </c>
      <c r="G292" s="9">
        <f t="shared" si="114"/>
        <v>3.3006506147337245E-3</v>
      </c>
      <c r="H292" s="72">
        <f t="shared" si="128"/>
        <v>43327</v>
      </c>
      <c r="I292" s="72">
        <f t="shared" si="115"/>
        <v>43327</v>
      </c>
      <c r="J292" s="1">
        <f t="shared" si="129"/>
        <v>22</v>
      </c>
      <c r="K292" s="1">
        <f t="shared" si="111"/>
        <v>6</v>
      </c>
      <c r="L292" s="5">
        <f t="shared" si="116"/>
        <v>1.0008990900000001</v>
      </c>
      <c r="M292" s="12">
        <f t="shared" si="112"/>
        <v>1.01260014</v>
      </c>
      <c r="N292" s="12">
        <f t="shared" si="132"/>
        <v>1.0365352117535822</v>
      </c>
      <c r="O292" s="5">
        <f t="shared" si="110"/>
        <v>1.0374671499999999</v>
      </c>
      <c r="P292" s="5">
        <f t="shared" si="117"/>
        <v>1037.4671499999999</v>
      </c>
      <c r="Q292" s="10">
        <f t="shared" si="118"/>
        <v>0</v>
      </c>
      <c r="R292" s="39">
        <f t="shared" si="119"/>
        <v>0</v>
      </c>
      <c r="S292" s="5">
        <f t="shared" si="120"/>
        <v>0</v>
      </c>
      <c r="T292" s="6">
        <f t="shared" si="130"/>
        <v>4.641E-2</v>
      </c>
      <c r="U292" s="10">
        <f t="shared" si="109"/>
        <v>186</v>
      </c>
      <c r="V292" s="10">
        <v>252</v>
      </c>
      <c r="W292" s="12">
        <f t="shared" si="121"/>
        <v>1.0340507759999999</v>
      </c>
      <c r="X292" s="5">
        <f t="shared" si="122"/>
        <v>35.326561529999999</v>
      </c>
      <c r="Y292" s="11">
        <f t="shared" si="123"/>
        <v>0</v>
      </c>
      <c r="Z292" s="2" t="s">
        <v>68</v>
      </c>
      <c r="AA292" s="72">
        <f t="shared" si="131"/>
        <v>43388</v>
      </c>
      <c r="AB292" s="2"/>
      <c r="AC292" s="43"/>
      <c r="AD292" s="47">
        <f>[2]Plan1!$A368</f>
        <v>47842</v>
      </c>
      <c r="AE292" s="34" t="str">
        <f>[2]Plan1!$C368</f>
        <v>Natal</v>
      </c>
      <c r="AH292" s="22"/>
      <c r="AI292" s="22"/>
      <c r="AJ292" s="22"/>
      <c r="AK292" s="22"/>
      <c r="AL292" s="22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30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4"/>
      <c r="BX292" s="1"/>
      <c r="BY292" s="1"/>
      <c r="BZ292" s="1"/>
      <c r="CA292" s="1"/>
      <c r="CB292" s="1"/>
      <c r="CC292" s="1"/>
      <c r="CD292" s="1"/>
      <c r="CE292" s="1"/>
      <c r="CF292" s="1"/>
      <c r="CG292" s="2"/>
      <c r="CH292" s="1"/>
      <c r="CI292" s="1"/>
      <c r="CJ292" s="1"/>
      <c r="CK292" s="1"/>
      <c r="CL292" s="1"/>
      <c r="CM292" s="1"/>
    </row>
    <row r="293" spans="1:91" x14ac:dyDescent="0.2">
      <c r="A293" s="105">
        <f t="shared" si="124"/>
        <v>43306</v>
      </c>
      <c r="B293" s="5">
        <f t="shared" si="113"/>
        <v>1073.14757409</v>
      </c>
      <c r="C293" s="5">
        <f t="shared" si="125"/>
        <v>1000</v>
      </c>
      <c r="D293" s="64">
        <f t="shared" si="126"/>
        <v>5044.46</v>
      </c>
      <c r="E293" s="11">
        <f>IF(K293=1,VLOOKUP(A293,[1]Plan1!$AY$80:$BA$314,3),E292)</f>
        <v>5061.1099999999997</v>
      </c>
      <c r="F293" s="72">
        <f t="shared" si="127"/>
        <v>43298</v>
      </c>
      <c r="G293" s="9">
        <f t="shared" si="114"/>
        <v>3.3006506147337245E-3</v>
      </c>
      <c r="H293" s="72">
        <f t="shared" si="128"/>
        <v>43327</v>
      </c>
      <c r="I293" s="72">
        <f t="shared" si="115"/>
        <v>43327</v>
      </c>
      <c r="J293" s="1">
        <f t="shared" si="129"/>
        <v>22</v>
      </c>
      <c r="K293" s="1">
        <f t="shared" si="111"/>
        <v>7</v>
      </c>
      <c r="L293" s="5">
        <f t="shared" si="116"/>
        <v>1.00104902</v>
      </c>
      <c r="M293" s="12">
        <f t="shared" si="112"/>
        <v>1.01260014</v>
      </c>
      <c r="N293" s="12">
        <f t="shared" si="132"/>
        <v>1.0365352117535822</v>
      </c>
      <c r="O293" s="5">
        <f t="shared" si="110"/>
        <v>1.03762255</v>
      </c>
      <c r="P293" s="5">
        <f t="shared" si="117"/>
        <v>1037.62255</v>
      </c>
      <c r="Q293" s="10">
        <f t="shared" si="118"/>
        <v>0</v>
      </c>
      <c r="R293" s="39">
        <f t="shared" si="119"/>
        <v>0</v>
      </c>
      <c r="S293" s="5">
        <f t="shared" si="120"/>
        <v>0</v>
      </c>
      <c r="T293" s="6">
        <f t="shared" si="130"/>
        <v>4.641E-2</v>
      </c>
      <c r="U293" s="10">
        <f t="shared" ref="U293:U356" si="133">IF(Q292&gt;0,1,IF(K293=K292,U292,U292+1))</f>
        <v>187</v>
      </c>
      <c r="V293" s="10">
        <v>252</v>
      </c>
      <c r="W293" s="12">
        <f t="shared" si="121"/>
        <v>1.034236943</v>
      </c>
      <c r="X293" s="5">
        <f t="shared" si="122"/>
        <v>35.525024090000002</v>
      </c>
      <c r="Y293" s="11">
        <f t="shared" si="123"/>
        <v>0</v>
      </c>
      <c r="Z293" s="2" t="s">
        <v>68</v>
      </c>
      <c r="AA293" s="72">
        <f t="shared" si="131"/>
        <v>43388</v>
      </c>
      <c r="AB293" s="2"/>
      <c r="AC293" s="43"/>
      <c r="AD293" s="47">
        <f>[2]Plan1!$A369</f>
        <v>47849</v>
      </c>
      <c r="AE293" s="34" t="str">
        <f>[2]Plan1!$C369</f>
        <v>Confraternização Universal</v>
      </c>
      <c r="AH293" s="22"/>
      <c r="AI293" s="22"/>
      <c r="AJ293" s="22"/>
      <c r="AK293" s="22"/>
      <c r="AL293" s="22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30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4"/>
      <c r="BX293" s="1"/>
      <c r="BY293" s="1"/>
      <c r="BZ293" s="1"/>
      <c r="CA293" s="1"/>
      <c r="CB293" s="1"/>
      <c r="CC293" s="1"/>
      <c r="CD293" s="1"/>
      <c r="CE293" s="1"/>
      <c r="CF293" s="1"/>
      <c r="CG293" s="2"/>
      <c r="CH293" s="1"/>
      <c r="CI293" s="1"/>
      <c r="CJ293" s="1"/>
      <c r="CK293" s="1"/>
      <c r="CL293" s="1"/>
      <c r="CM293" s="1"/>
    </row>
    <row r="294" spans="1:91" x14ac:dyDescent="0.2">
      <c r="A294" s="105">
        <f t="shared" si="124"/>
        <v>43307</v>
      </c>
      <c r="B294" s="5">
        <f t="shared" si="113"/>
        <v>1073.5015608400001</v>
      </c>
      <c r="C294" s="5">
        <f t="shared" si="125"/>
        <v>1000</v>
      </c>
      <c r="D294" s="64">
        <f t="shared" si="126"/>
        <v>5044.46</v>
      </c>
      <c r="E294" s="11">
        <f>IF(K294=1,VLOOKUP(A294,[1]Plan1!$AY$80:$BA$314,3),E293)</f>
        <v>5061.1099999999997</v>
      </c>
      <c r="F294" s="72">
        <f t="shared" si="127"/>
        <v>43298</v>
      </c>
      <c r="G294" s="9">
        <f t="shared" si="114"/>
        <v>3.3006506147337245E-3</v>
      </c>
      <c r="H294" s="72">
        <f t="shared" si="128"/>
        <v>43327</v>
      </c>
      <c r="I294" s="72">
        <f t="shared" si="115"/>
        <v>43327</v>
      </c>
      <c r="J294" s="1">
        <f t="shared" si="129"/>
        <v>22</v>
      </c>
      <c r="K294" s="1">
        <f t="shared" si="111"/>
        <v>8</v>
      </c>
      <c r="L294" s="5">
        <f t="shared" si="116"/>
        <v>1.0011989699999999</v>
      </c>
      <c r="M294" s="12">
        <f t="shared" si="112"/>
        <v>1.01260014</v>
      </c>
      <c r="N294" s="12">
        <f t="shared" si="132"/>
        <v>1.0365352117535822</v>
      </c>
      <c r="O294" s="5">
        <f t="shared" si="110"/>
        <v>1.03777798</v>
      </c>
      <c r="P294" s="5">
        <f t="shared" si="117"/>
        <v>1037.7779800000001</v>
      </c>
      <c r="Q294" s="10">
        <f t="shared" si="118"/>
        <v>0</v>
      </c>
      <c r="R294" s="39">
        <f t="shared" si="119"/>
        <v>0</v>
      </c>
      <c r="S294" s="5">
        <f t="shared" si="120"/>
        <v>0</v>
      </c>
      <c r="T294" s="6">
        <f t="shared" si="130"/>
        <v>4.641E-2</v>
      </c>
      <c r="U294" s="10">
        <f t="shared" si="133"/>
        <v>188</v>
      </c>
      <c r="V294" s="10">
        <v>252</v>
      </c>
      <c r="W294" s="12">
        <f t="shared" si="121"/>
        <v>1.034423144</v>
      </c>
      <c r="X294" s="5">
        <f t="shared" si="122"/>
        <v>35.723580839999997</v>
      </c>
      <c r="Y294" s="11">
        <f t="shared" si="123"/>
        <v>0</v>
      </c>
      <c r="Z294" s="2" t="s">
        <v>68</v>
      </c>
      <c r="AA294" s="72">
        <f t="shared" si="131"/>
        <v>43388</v>
      </c>
      <c r="AB294" s="2"/>
      <c r="AC294" s="43"/>
      <c r="AD294" s="47">
        <f>[2]Plan1!$A370</f>
        <v>47903</v>
      </c>
      <c r="AE294" s="34" t="str">
        <f>[2]Plan1!$C370</f>
        <v>Carnaval</v>
      </c>
      <c r="AH294" s="22"/>
      <c r="AI294" s="22"/>
      <c r="AJ294" s="22"/>
      <c r="AK294" s="22"/>
      <c r="AL294" s="22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30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4"/>
      <c r="BX294" s="1"/>
      <c r="BY294" s="1"/>
      <c r="BZ294" s="1"/>
      <c r="CA294" s="1"/>
      <c r="CB294" s="1"/>
      <c r="CC294" s="1"/>
      <c r="CD294" s="1"/>
      <c r="CE294" s="1"/>
      <c r="CF294" s="1"/>
      <c r="CG294" s="2"/>
      <c r="CH294" s="1"/>
      <c r="CI294" s="1"/>
      <c r="CJ294" s="1"/>
      <c r="CK294" s="1"/>
      <c r="CL294" s="1"/>
      <c r="CM294" s="1"/>
    </row>
    <row r="295" spans="1:91" x14ac:dyDescent="0.2">
      <c r="A295" s="105">
        <f t="shared" si="124"/>
        <v>43308</v>
      </c>
      <c r="B295" s="5">
        <f t="shared" si="113"/>
        <v>1073.8556718</v>
      </c>
      <c r="C295" s="5">
        <f t="shared" si="125"/>
        <v>1000</v>
      </c>
      <c r="D295" s="64">
        <f t="shared" si="126"/>
        <v>5044.46</v>
      </c>
      <c r="E295" s="11">
        <f>IF(K295=1,VLOOKUP(A295,[1]Plan1!$AY$80:$BA$314,3),E294)</f>
        <v>5061.1099999999997</v>
      </c>
      <c r="F295" s="72">
        <f t="shared" si="127"/>
        <v>43298</v>
      </c>
      <c r="G295" s="9">
        <f t="shared" si="114"/>
        <v>3.3006506147337245E-3</v>
      </c>
      <c r="H295" s="72">
        <f t="shared" si="128"/>
        <v>43327</v>
      </c>
      <c r="I295" s="72">
        <f t="shared" si="115"/>
        <v>43327</v>
      </c>
      <c r="J295" s="1">
        <f t="shared" si="129"/>
        <v>22</v>
      </c>
      <c r="K295" s="1">
        <f t="shared" si="111"/>
        <v>9</v>
      </c>
      <c r="L295" s="5">
        <f t="shared" si="116"/>
        <v>1.0013489499999999</v>
      </c>
      <c r="M295" s="12">
        <f t="shared" si="112"/>
        <v>1.01260014</v>
      </c>
      <c r="N295" s="12">
        <f t="shared" si="132"/>
        <v>1.0365352117535822</v>
      </c>
      <c r="O295" s="5">
        <f t="shared" si="110"/>
        <v>1.03793344</v>
      </c>
      <c r="P295" s="5">
        <f t="shared" si="117"/>
        <v>1037.93344</v>
      </c>
      <c r="Q295" s="10">
        <f t="shared" si="118"/>
        <v>0</v>
      </c>
      <c r="R295" s="39">
        <f t="shared" si="119"/>
        <v>0</v>
      </c>
      <c r="S295" s="5">
        <f t="shared" si="120"/>
        <v>0</v>
      </c>
      <c r="T295" s="6">
        <f t="shared" si="130"/>
        <v>4.641E-2</v>
      </c>
      <c r="U295" s="10">
        <f t="shared" si="133"/>
        <v>189</v>
      </c>
      <c r="V295" s="10">
        <v>252</v>
      </c>
      <c r="W295" s="12">
        <f t="shared" si="121"/>
        <v>1.0346093789999999</v>
      </c>
      <c r="X295" s="5">
        <f t="shared" si="122"/>
        <v>35.922231799999999</v>
      </c>
      <c r="Y295" s="11">
        <f t="shared" si="123"/>
        <v>0</v>
      </c>
      <c r="Z295" s="2" t="s">
        <v>68</v>
      </c>
      <c r="AA295" s="72">
        <f t="shared" si="131"/>
        <v>43388</v>
      </c>
      <c r="AB295" s="2"/>
      <c r="AC295" s="43"/>
      <c r="AD295" s="47">
        <f>[2]Plan1!$A371</f>
        <v>47904</v>
      </c>
      <c r="AE295" s="34" t="str">
        <f>[2]Plan1!$C371</f>
        <v>Carnaval</v>
      </c>
      <c r="AH295" s="22"/>
      <c r="AI295" s="22"/>
      <c r="AJ295" s="22"/>
      <c r="AK295" s="22"/>
      <c r="AL295" s="22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30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4"/>
      <c r="BX295" s="1"/>
      <c r="BY295" s="1"/>
      <c r="BZ295" s="1"/>
      <c r="CA295" s="1"/>
      <c r="CB295" s="1"/>
      <c r="CC295" s="1"/>
      <c r="CD295" s="1"/>
      <c r="CE295" s="1"/>
      <c r="CF295" s="1"/>
      <c r="CG295" s="2"/>
      <c r="CH295" s="1"/>
      <c r="CI295" s="1"/>
      <c r="CJ295" s="1"/>
      <c r="CK295" s="1"/>
      <c r="CL295" s="1"/>
      <c r="CM295" s="1"/>
    </row>
    <row r="296" spans="1:91" x14ac:dyDescent="0.2">
      <c r="A296" s="105">
        <f t="shared" si="124"/>
        <v>43309</v>
      </c>
      <c r="B296" s="5">
        <f t="shared" si="113"/>
        <v>1074.20988526</v>
      </c>
      <c r="C296" s="5">
        <f t="shared" si="125"/>
        <v>1000</v>
      </c>
      <c r="D296" s="64">
        <f t="shared" si="126"/>
        <v>5044.46</v>
      </c>
      <c r="E296" s="11">
        <f>IF(K296=1,VLOOKUP(A296,[1]Plan1!$AY$80:$BA$314,3),E295)</f>
        <v>5061.1099999999997</v>
      </c>
      <c r="F296" s="72">
        <f t="shared" si="127"/>
        <v>43298</v>
      </c>
      <c r="G296" s="9">
        <f t="shared" si="114"/>
        <v>3.3006506147337245E-3</v>
      </c>
      <c r="H296" s="72">
        <f t="shared" si="128"/>
        <v>43327</v>
      </c>
      <c r="I296" s="72">
        <f t="shared" si="115"/>
        <v>43327</v>
      </c>
      <c r="J296" s="1">
        <f t="shared" si="129"/>
        <v>22</v>
      </c>
      <c r="K296" s="1">
        <f t="shared" si="111"/>
        <v>10</v>
      </c>
      <c r="L296" s="5">
        <f t="shared" si="116"/>
        <v>1.0014989400000001</v>
      </c>
      <c r="M296" s="12">
        <f t="shared" si="112"/>
        <v>1.01260014</v>
      </c>
      <c r="N296" s="12">
        <f t="shared" si="132"/>
        <v>1.0365352117535822</v>
      </c>
      <c r="O296" s="5">
        <f t="shared" si="110"/>
        <v>1.0380889099999999</v>
      </c>
      <c r="P296" s="5">
        <f t="shared" si="117"/>
        <v>1038.0889099999999</v>
      </c>
      <c r="Q296" s="10">
        <f t="shared" si="118"/>
        <v>0</v>
      </c>
      <c r="R296" s="39">
        <f t="shared" si="119"/>
        <v>0</v>
      </c>
      <c r="S296" s="5">
        <f t="shared" si="120"/>
        <v>0</v>
      </c>
      <c r="T296" s="6">
        <f t="shared" si="130"/>
        <v>4.641E-2</v>
      </c>
      <c r="U296" s="10">
        <f t="shared" si="133"/>
        <v>190</v>
      </c>
      <c r="V296" s="10">
        <v>252</v>
      </c>
      <c r="W296" s="12">
        <f t="shared" si="121"/>
        <v>1.0347956469999999</v>
      </c>
      <c r="X296" s="5">
        <f t="shared" si="122"/>
        <v>36.120975260000002</v>
      </c>
      <c r="Y296" s="11">
        <f t="shared" si="123"/>
        <v>0</v>
      </c>
      <c r="Z296" s="2" t="s">
        <v>68</v>
      </c>
      <c r="AA296" s="72">
        <f t="shared" si="131"/>
        <v>43388</v>
      </c>
      <c r="AB296" s="2"/>
      <c r="AC296" s="43"/>
      <c r="AD296" s="47">
        <f>[2]Plan1!$A372</f>
        <v>47949</v>
      </c>
      <c r="AE296" s="34" t="str">
        <f>[2]Plan1!$C372</f>
        <v>Paixão de Cristo</v>
      </c>
      <c r="AH296" s="22"/>
      <c r="AI296" s="22"/>
      <c r="AJ296" s="22"/>
      <c r="AK296" s="22"/>
      <c r="AL296" s="22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30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4"/>
      <c r="BX296" s="1"/>
      <c r="BY296" s="1"/>
      <c r="BZ296" s="1"/>
      <c r="CA296" s="1"/>
      <c r="CB296" s="1"/>
      <c r="CC296" s="1"/>
      <c r="CD296" s="1"/>
      <c r="CE296" s="1"/>
      <c r="CF296" s="1"/>
      <c r="CG296" s="2"/>
      <c r="CH296" s="1"/>
      <c r="CI296" s="1"/>
      <c r="CJ296" s="1"/>
      <c r="CK296" s="1"/>
      <c r="CL296" s="1"/>
      <c r="CM296" s="1"/>
    </row>
    <row r="297" spans="1:91" x14ac:dyDescent="0.2">
      <c r="A297" s="105">
        <f t="shared" si="124"/>
        <v>43310</v>
      </c>
      <c r="B297" s="5">
        <f t="shared" si="113"/>
        <v>1074.20988526</v>
      </c>
      <c r="C297" s="5">
        <f t="shared" si="125"/>
        <v>1000</v>
      </c>
      <c r="D297" s="64">
        <f t="shared" si="126"/>
        <v>5044.46</v>
      </c>
      <c r="E297" s="11">
        <f>IF(K297=1,VLOOKUP(A297,[1]Plan1!$AY$80:$BA$314,3),E296)</f>
        <v>5061.1099999999997</v>
      </c>
      <c r="F297" s="72">
        <f t="shared" si="127"/>
        <v>43298</v>
      </c>
      <c r="G297" s="9">
        <f t="shared" si="114"/>
        <v>3.3006506147337245E-3</v>
      </c>
      <c r="H297" s="72">
        <f t="shared" si="128"/>
        <v>43327</v>
      </c>
      <c r="I297" s="72">
        <f t="shared" si="115"/>
        <v>43327</v>
      </c>
      <c r="J297" s="1">
        <f t="shared" si="129"/>
        <v>22</v>
      </c>
      <c r="K297" s="1">
        <f t="shared" si="111"/>
        <v>10</v>
      </c>
      <c r="L297" s="5">
        <f t="shared" si="116"/>
        <v>1.0014989400000001</v>
      </c>
      <c r="M297" s="12">
        <f t="shared" si="112"/>
        <v>1.01260014</v>
      </c>
      <c r="N297" s="12">
        <f t="shared" si="132"/>
        <v>1.0365352117535822</v>
      </c>
      <c r="O297" s="5">
        <f t="shared" ref="O297:O360" si="134">TRUNC(TRUNC((L297*N297),15),8)</f>
        <v>1.0380889099999999</v>
      </c>
      <c r="P297" s="5">
        <f t="shared" si="117"/>
        <v>1038.0889099999999</v>
      </c>
      <c r="Q297" s="10">
        <f t="shared" si="118"/>
        <v>0</v>
      </c>
      <c r="R297" s="39">
        <f t="shared" si="119"/>
        <v>0</v>
      </c>
      <c r="S297" s="5">
        <f t="shared" si="120"/>
        <v>0</v>
      </c>
      <c r="T297" s="6">
        <f t="shared" si="130"/>
        <v>4.641E-2</v>
      </c>
      <c r="U297" s="10">
        <f t="shared" si="133"/>
        <v>190</v>
      </c>
      <c r="V297" s="10">
        <v>252</v>
      </c>
      <c r="W297" s="12">
        <f t="shared" si="121"/>
        <v>1.0347956469999999</v>
      </c>
      <c r="X297" s="5">
        <f t="shared" si="122"/>
        <v>36.120975260000002</v>
      </c>
      <c r="Y297" s="11">
        <f t="shared" si="123"/>
        <v>0</v>
      </c>
      <c r="Z297" s="2" t="s">
        <v>68</v>
      </c>
      <c r="AA297" s="72">
        <f t="shared" si="131"/>
        <v>43388</v>
      </c>
      <c r="AB297" s="2"/>
      <c r="AC297" s="43"/>
      <c r="AD297" s="47">
        <f>[2]Plan1!$A373</f>
        <v>47959</v>
      </c>
      <c r="AE297" s="34" t="str">
        <f>[2]Plan1!$C373</f>
        <v>Tiradentes</v>
      </c>
      <c r="AH297" s="22"/>
      <c r="AI297" s="22"/>
      <c r="AJ297" s="22"/>
      <c r="AK297" s="22"/>
      <c r="AL297" s="22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30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4"/>
      <c r="BX297" s="1"/>
      <c r="BY297" s="1"/>
      <c r="BZ297" s="1"/>
      <c r="CA297" s="1"/>
      <c r="CB297" s="1"/>
      <c r="CC297" s="1"/>
      <c r="CD297" s="1"/>
      <c r="CE297" s="1"/>
      <c r="CF297" s="1"/>
      <c r="CG297" s="2"/>
      <c r="CH297" s="1"/>
      <c r="CI297" s="1"/>
      <c r="CJ297" s="1"/>
      <c r="CK297" s="1"/>
      <c r="CL297" s="1"/>
      <c r="CM297" s="1"/>
    </row>
    <row r="298" spans="1:91" x14ac:dyDescent="0.2">
      <c r="A298" s="105">
        <f t="shared" si="124"/>
        <v>43311</v>
      </c>
      <c r="B298" s="5">
        <f t="shared" si="113"/>
        <v>1074.20988526</v>
      </c>
      <c r="C298" s="5">
        <f t="shared" si="125"/>
        <v>1000</v>
      </c>
      <c r="D298" s="64">
        <f t="shared" si="126"/>
        <v>5044.46</v>
      </c>
      <c r="E298" s="11">
        <f>IF(K298=1,VLOOKUP(A298,[1]Plan1!$AY$80:$BA$314,3),E297)</f>
        <v>5061.1099999999997</v>
      </c>
      <c r="F298" s="72">
        <f t="shared" si="127"/>
        <v>43298</v>
      </c>
      <c r="G298" s="9">
        <f t="shared" si="114"/>
        <v>3.3006506147337245E-3</v>
      </c>
      <c r="H298" s="72">
        <f t="shared" si="128"/>
        <v>43327</v>
      </c>
      <c r="I298" s="72">
        <f t="shared" si="115"/>
        <v>43327</v>
      </c>
      <c r="J298" s="1">
        <f t="shared" si="129"/>
        <v>22</v>
      </c>
      <c r="K298" s="1">
        <f t="shared" ref="K298:K361" si="135">(J298-(NETWORKDAYS(A298,I298,AD$118:AD$502)-1))</f>
        <v>10</v>
      </c>
      <c r="L298" s="5">
        <f t="shared" si="116"/>
        <v>1.0014989400000001</v>
      </c>
      <c r="M298" s="12">
        <f t="shared" ref="M298:M361" si="136">IF(I298&gt;I297,L297,M297)</f>
        <v>1.01260014</v>
      </c>
      <c r="N298" s="12">
        <f t="shared" si="132"/>
        <v>1.0365352117535822</v>
      </c>
      <c r="O298" s="5">
        <f t="shared" si="134"/>
        <v>1.0380889099999999</v>
      </c>
      <c r="P298" s="5">
        <f t="shared" si="117"/>
        <v>1038.0889099999999</v>
      </c>
      <c r="Q298" s="10">
        <f t="shared" si="118"/>
        <v>0</v>
      </c>
      <c r="R298" s="39">
        <f t="shared" si="119"/>
        <v>0</v>
      </c>
      <c r="S298" s="5">
        <f t="shared" si="120"/>
        <v>0</v>
      </c>
      <c r="T298" s="6">
        <f t="shared" si="130"/>
        <v>4.641E-2</v>
      </c>
      <c r="U298" s="10">
        <f t="shared" si="133"/>
        <v>190</v>
      </c>
      <c r="V298" s="10">
        <v>252</v>
      </c>
      <c r="W298" s="12">
        <f t="shared" si="121"/>
        <v>1.0347956469999999</v>
      </c>
      <c r="X298" s="5">
        <f t="shared" si="122"/>
        <v>36.120975260000002</v>
      </c>
      <c r="Y298" s="11">
        <f t="shared" si="123"/>
        <v>0</v>
      </c>
      <c r="Z298" s="2" t="s">
        <v>68</v>
      </c>
      <c r="AA298" s="72">
        <f t="shared" si="131"/>
        <v>43388</v>
      </c>
      <c r="AB298" s="2"/>
      <c r="AC298" s="43"/>
      <c r="AD298" s="47">
        <f>[2]Plan1!$A374</f>
        <v>47969</v>
      </c>
      <c r="AE298" s="34" t="str">
        <f>[2]Plan1!$C374</f>
        <v>Dia do Trabalho</v>
      </c>
      <c r="AH298" s="22"/>
      <c r="AI298" s="22"/>
      <c r="AJ298" s="22"/>
      <c r="AK298" s="22"/>
      <c r="AL298" s="22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30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4"/>
      <c r="BX298" s="1"/>
      <c r="BY298" s="1"/>
      <c r="BZ298" s="1"/>
      <c r="CA298" s="1"/>
      <c r="CB298" s="1"/>
      <c r="CC298" s="1"/>
      <c r="CD298" s="1"/>
      <c r="CE298" s="1"/>
      <c r="CF298" s="1"/>
      <c r="CG298" s="2"/>
      <c r="CH298" s="1"/>
      <c r="CI298" s="1"/>
      <c r="CJ298" s="1"/>
      <c r="CK298" s="1"/>
      <c r="CL298" s="1"/>
      <c r="CM298" s="1"/>
    </row>
    <row r="299" spans="1:91" x14ac:dyDescent="0.2">
      <c r="A299" s="105">
        <f t="shared" si="124"/>
        <v>43312</v>
      </c>
      <c r="B299" s="5">
        <f t="shared" si="113"/>
        <v>1074.5642219599999</v>
      </c>
      <c r="C299" s="5">
        <f t="shared" si="125"/>
        <v>1000</v>
      </c>
      <c r="D299" s="64">
        <f t="shared" si="126"/>
        <v>5044.46</v>
      </c>
      <c r="E299" s="11">
        <f>IF(K299=1,VLOOKUP(A299,[1]Plan1!$AY$80:$BA$314,3),E298)</f>
        <v>5061.1099999999997</v>
      </c>
      <c r="F299" s="72">
        <f t="shared" si="127"/>
        <v>43298</v>
      </c>
      <c r="G299" s="9">
        <f t="shared" si="114"/>
        <v>3.3006506147337245E-3</v>
      </c>
      <c r="H299" s="72">
        <f t="shared" si="128"/>
        <v>43327</v>
      </c>
      <c r="I299" s="72">
        <f t="shared" si="115"/>
        <v>43327</v>
      </c>
      <c r="J299" s="1">
        <f t="shared" si="129"/>
        <v>22</v>
      </c>
      <c r="K299" s="1">
        <f t="shared" si="135"/>
        <v>11</v>
      </c>
      <c r="L299" s="5">
        <f t="shared" si="116"/>
        <v>1.00164896</v>
      </c>
      <c r="M299" s="12">
        <f t="shared" si="136"/>
        <v>1.01260014</v>
      </c>
      <c r="N299" s="12">
        <f t="shared" si="132"/>
        <v>1.0365352117535822</v>
      </c>
      <c r="O299" s="5">
        <f t="shared" si="134"/>
        <v>1.0382444099999999</v>
      </c>
      <c r="P299" s="5">
        <f t="shared" si="117"/>
        <v>1038.24441</v>
      </c>
      <c r="Q299" s="10">
        <f t="shared" si="118"/>
        <v>0</v>
      </c>
      <c r="R299" s="39">
        <f t="shared" si="119"/>
        <v>0</v>
      </c>
      <c r="S299" s="5">
        <f t="shared" si="120"/>
        <v>0</v>
      </c>
      <c r="T299" s="6">
        <f t="shared" si="130"/>
        <v>4.641E-2</v>
      </c>
      <c r="U299" s="10">
        <f t="shared" si="133"/>
        <v>191</v>
      </c>
      <c r="V299" s="10">
        <v>252</v>
      </c>
      <c r="W299" s="12">
        <f t="shared" si="121"/>
        <v>1.034981948</v>
      </c>
      <c r="X299" s="5">
        <f t="shared" si="122"/>
        <v>36.319811960000003</v>
      </c>
      <c r="Y299" s="11">
        <f t="shared" si="123"/>
        <v>0</v>
      </c>
      <c r="Z299" s="2" t="s">
        <v>68</v>
      </c>
      <c r="AA299" s="72">
        <f t="shared" si="131"/>
        <v>43388</v>
      </c>
      <c r="AB299" s="2"/>
      <c r="AC299" s="43"/>
      <c r="AD299" s="47">
        <f>[2]Plan1!$A375</f>
        <v>48011</v>
      </c>
      <c r="AE299" s="34" t="str">
        <f>[2]Plan1!$C375</f>
        <v>Corpus Christi</v>
      </c>
      <c r="AH299" s="22"/>
      <c r="AI299" s="22"/>
      <c r="AJ299" s="22"/>
      <c r="AK299" s="22"/>
      <c r="AL299" s="22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30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4"/>
      <c r="BX299" s="1"/>
      <c r="BY299" s="1"/>
      <c r="BZ299" s="1"/>
      <c r="CA299" s="1"/>
      <c r="CB299" s="1"/>
      <c r="CC299" s="1"/>
      <c r="CD299" s="1"/>
      <c r="CE299" s="1"/>
      <c r="CF299" s="1"/>
      <c r="CG299" s="2"/>
      <c r="CH299" s="1"/>
      <c r="CI299" s="1"/>
      <c r="CJ299" s="1"/>
      <c r="CK299" s="1"/>
      <c r="CL299" s="1"/>
      <c r="CM299" s="1"/>
    </row>
    <row r="300" spans="1:91" x14ac:dyDescent="0.2">
      <c r="A300" s="105">
        <f t="shared" si="124"/>
        <v>43313</v>
      </c>
      <c r="B300" s="5">
        <f t="shared" si="113"/>
        <v>1074.9186726</v>
      </c>
      <c r="C300" s="5">
        <f t="shared" si="125"/>
        <v>1000</v>
      </c>
      <c r="D300" s="64">
        <f t="shared" si="126"/>
        <v>5044.46</v>
      </c>
      <c r="E300" s="11">
        <f>IF(K300=1,VLOOKUP(A300,[1]Plan1!$AY$80:$BA$314,3),E299)</f>
        <v>5061.1099999999997</v>
      </c>
      <c r="F300" s="72">
        <f t="shared" si="127"/>
        <v>43298</v>
      </c>
      <c r="G300" s="9">
        <f t="shared" si="114"/>
        <v>3.3006506147337245E-3</v>
      </c>
      <c r="H300" s="72">
        <f t="shared" si="128"/>
        <v>43327</v>
      </c>
      <c r="I300" s="72">
        <f t="shared" si="115"/>
        <v>43327</v>
      </c>
      <c r="J300" s="1">
        <f t="shared" si="129"/>
        <v>22</v>
      </c>
      <c r="K300" s="1">
        <f t="shared" si="135"/>
        <v>12</v>
      </c>
      <c r="L300" s="5">
        <f t="shared" si="116"/>
        <v>1.0017990000000001</v>
      </c>
      <c r="M300" s="12">
        <f t="shared" si="136"/>
        <v>1.01260014</v>
      </c>
      <c r="N300" s="12">
        <f t="shared" si="132"/>
        <v>1.0365352117535822</v>
      </c>
      <c r="O300" s="5">
        <f t="shared" si="134"/>
        <v>1.03839993</v>
      </c>
      <c r="P300" s="5">
        <f t="shared" si="117"/>
        <v>1038.39993</v>
      </c>
      <c r="Q300" s="10">
        <f t="shared" si="118"/>
        <v>0</v>
      </c>
      <c r="R300" s="39">
        <f t="shared" si="119"/>
        <v>0</v>
      </c>
      <c r="S300" s="5">
        <f t="shared" si="120"/>
        <v>0</v>
      </c>
      <c r="T300" s="6">
        <f t="shared" si="130"/>
        <v>4.641E-2</v>
      </c>
      <c r="U300" s="10">
        <f t="shared" si="133"/>
        <v>192</v>
      </c>
      <c r="V300" s="10">
        <v>252</v>
      </c>
      <c r="W300" s="12">
        <f t="shared" si="121"/>
        <v>1.035168283</v>
      </c>
      <c r="X300" s="5">
        <f t="shared" si="122"/>
        <v>36.518742600000003</v>
      </c>
      <c r="Y300" s="11">
        <f t="shared" si="123"/>
        <v>0</v>
      </c>
      <c r="Z300" s="2" t="s">
        <v>68</v>
      </c>
      <c r="AA300" s="72">
        <f t="shared" si="131"/>
        <v>43388</v>
      </c>
      <c r="AB300" s="2"/>
      <c r="AC300" s="43"/>
      <c r="AD300" s="47">
        <f>[2]Plan1!$A376</f>
        <v>48098</v>
      </c>
      <c r="AE300" s="34" t="str">
        <f>[2]Plan1!$C376</f>
        <v>Independência do Brasil</v>
      </c>
      <c r="AH300" s="22"/>
      <c r="AI300" s="22"/>
      <c r="AJ300" s="22"/>
      <c r="AK300" s="22"/>
      <c r="AL300" s="22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30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4"/>
      <c r="BX300" s="1"/>
      <c r="BY300" s="1"/>
      <c r="BZ300" s="1"/>
      <c r="CA300" s="1"/>
      <c r="CB300" s="1"/>
      <c r="CC300" s="1"/>
      <c r="CD300" s="1"/>
      <c r="CE300" s="1"/>
      <c r="CF300" s="1"/>
      <c r="CG300" s="2"/>
      <c r="CH300" s="1"/>
      <c r="CI300" s="1"/>
      <c r="CJ300" s="1"/>
      <c r="CK300" s="1"/>
      <c r="CL300" s="1"/>
      <c r="CM300" s="1"/>
    </row>
    <row r="301" spans="1:91" x14ac:dyDescent="0.2">
      <c r="A301" s="105">
        <f t="shared" si="124"/>
        <v>43314</v>
      </c>
      <c r="B301" s="5">
        <f t="shared" si="113"/>
        <v>1075.27324757</v>
      </c>
      <c r="C301" s="5">
        <f t="shared" si="125"/>
        <v>1000</v>
      </c>
      <c r="D301" s="64">
        <f t="shared" si="126"/>
        <v>5044.46</v>
      </c>
      <c r="E301" s="11">
        <f>IF(K301=1,VLOOKUP(A301,[1]Plan1!$AY$80:$BA$314,3),E300)</f>
        <v>5061.1099999999997</v>
      </c>
      <c r="F301" s="72">
        <f t="shared" si="127"/>
        <v>43298</v>
      </c>
      <c r="G301" s="9">
        <f t="shared" si="114"/>
        <v>3.3006506147337245E-3</v>
      </c>
      <c r="H301" s="72">
        <f t="shared" si="128"/>
        <v>43327</v>
      </c>
      <c r="I301" s="72">
        <f t="shared" si="115"/>
        <v>43327</v>
      </c>
      <c r="J301" s="1">
        <f t="shared" si="129"/>
        <v>22</v>
      </c>
      <c r="K301" s="1">
        <f t="shared" si="135"/>
        <v>13</v>
      </c>
      <c r="L301" s="5">
        <f t="shared" si="116"/>
        <v>1.0019490600000001</v>
      </c>
      <c r="M301" s="12">
        <f t="shared" si="136"/>
        <v>1.01260014</v>
      </c>
      <c r="N301" s="12">
        <f t="shared" si="132"/>
        <v>1.0365352117535822</v>
      </c>
      <c r="O301" s="5">
        <f t="shared" si="134"/>
        <v>1.0385554800000001</v>
      </c>
      <c r="P301" s="5">
        <f t="shared" si="117"/>
        <v>1038.55548</v>
      </c>
      <c r="Q301" s="10">
        <f t="shared" si="118"/>
        <v>0</v>
      </c>
      <c r="R301" s="39">
        <f t="shared" si="119"/>
        <v>0</v>
      </c>
      <c r="S301" s="5">
        <f t="shared" si="120"/>
        <v>0</v>
      </c>
      <c r="T301" s="6">
        <f t="shared" si="130"/>
        <v>4.641E-2</v>
      </c>
      <c r="U301" s="10">
        <f t="shared" si="133"/>
        <v>193</v>
      </c>
      <c r="V301" s="10">
        <v>252</v>
      </c>
      <c r="W301" s="12">
        <f t="shared" si="121"/>
        <v>1.0353546520000001</v>
      </c>
      <c r="X301" s="5">
        <f t="shared" si="122"/>
        <v>36.717767569999999</v>
      </c>
      <c r="Y301" s="11">
        <f t="shared" si="123"/>
        <v>0</v>
      </c>
      <c r="Z301" s="2" t="s">
        <v>68</v>
      </c>
      <c r="AA301" s="72">
        <f t="shared" si="131"/>
        <v>43388</v>
      </c>
      <c r="AB301" s="2"/>
      <c r="AC301" s="43"/>
      <c r="AD301" s="47">
        <f>[2]Plan1!$A377</f>
        <v>48133</v>
      </c>
      <c r="AE301" s="34" t="str">
        <f>[2]Plan1!$C377</f>
        <v>Nossa Sr.a Aparecida - Padroeira do Brasil</v>
      </c>
      <c r="AH301" s="22"/>
      <c r="AI301" s="22"/>
      <c r="AJ301" s="22"/>
      <c r="AK301" s="22"/>
      <c r="AL301" s="22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30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4"/>
      <c r="BX301" s="1"/>
      <c r="BY301" s="1"/>
      <c r="BZ301" s="1"/>
      <c r="CA301" s="1"/>
      <c r="CB301" s="1"/>
      <c r="CC301" s="1"/>
      <c r="CD301" s="1"/>
      <c r="CE301" s="1"/>
      <c r="CF301" s="1"/>
      <c r="CG301" s="2"/>
      <c r="CH301" s="1"/>
      <c r="CI301" s="1"/>
      <c r="CJ301" s="1"/>
      <c r="CK301" s="1"/>
      <c r="CL301" s="1"/>
      <c r="CM301" s="1"/>
    </row>
    <row r="302" spans="1:91" x14ac:dyDescent="0.2">
      <c r="A302" s="105">
        <f t="shared" si="124"/>
        <v>43315</v>
      </c>
      <c r="B302" s="5">
        <f t="shared" si="113"/>
        <v>1075.6279355099998</v>
      </c>
      <c r="C302" s="5">
        <f t="shared" si="125"/>
        <v>1000</v>
      </c>
      <c r="D302" s="64">
        <f t="shared" si="126"/>
        <v>5044.46</v>
      </c>
      <c r="E302" s="11">
        <f>IF(K302=1,VLOOKUP(A302,[1]Plan1!$AY$80:$BA$314,3),E301)</f>
        <v>5061.1099999999997</v>
      </c>
      <c r="F302" s="72">
        <f t="shared" si="127"/>
        <v>43298</v>
      </c>
      <c r="G302" s="9">
        <f t="shared" si="114"/>
        <v>3.3006506147337245E-3</v>
      </c>
      <c r="H302" s="72">
        <f t="shared" si="128"/>
        <v>43327</v>
      </c>
      <c r="I302" s="72">
        <f t="shared" si="115"/>
        <v>43327</v>
      </c>
      <c r="J302" s="1">
        <f t="shared" si="129"/>
        <v>22</v>
      </c>
      <c r="K302" s="1">
        <f t="shared" si="135"/>
        <v>14</v>
      </c>
      <c r="L302" s="5">
        <f t="shared" si="116"/>
        <v>1.00209915</v>
      </c>
      <c r="M302" s="12">
        <f t="shared" si="136"/>
        <v>1.01260014</v>
      </c>
      <c r="N302" s="12">
        <f t="shared" si="132"/>
        <v>1.0365352117535822</v>
      </c>
      <c r="O302" s="5">
        <f t="shared" si="134"/>
        <v>1.0387110500000001</v>
      </c>
      <c r="P302" s="5">
        <f t="shared" si="117"/>
        <v>1038.7110499999999</v>
      </c>
      <c r="Q302" s="10">
        <f t="shared" si="118"/>
        <v>0</v>
      </c>
      <c r="R302" s="39">
        <f t="shared" si="119"/>
        <v>0</v>
      </c>
      <c r="S302" s="5">
        <f t="shared" si="120"/>
        <v>0</v>
      </c>
      <c r="T302" s="6">
        <f t="shared" si="130"/>
        <v>4.641E-2</v>
      </c>
      <c r="U302" s="10">
        <f t="shared" si="133"/>
        <v>194</v>
      </c>
      <c r="V302" s="10">
        <v>252</v>
      </c>
      <c r="W302" s="12">
        <f t="shared" si="121"/>
        <v>1.0355410540000001</v>
      </c>
      <c r="X302" s="5">
        <f t="shared" si="122"/>
        <v>36.91688551</v>
      </c>
      <c r="Y302" s="11">
        <f t="shared" si="123"/>
        <v>0</v>
      </c>
      <c r="Z302" s="2" t="s">
        <v>68</v>
      </c>
      <c r="AA302" s="72">
        <f t="shared" si="131"/>
        <v>43388</v>
      </c>
      <c r="AB302" s="2"/>
      <c r="AC302" s="43"/>
      <c r="AD302" s="47">
        <f>[2]Plan1!$A378</f>
        <v>48154</v>
      </c>
      <c r="AE302" s="34" t="str">
        <f>[2]Plan1!$C378</f>
        <v>Finados</v>
      </c>
      <c r="AH302" s="22"/>
      <c r="AI302" s="22"/>
      <c r="AJ302" s="22"/>
      <c r="AK302" s="22"/>
      <c r="AL302" s="22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30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4"/>
      <c r="BX302" s="1"/>
      <c r="BY302" s="1"/>
      <c r="BZ302" s="1"/>
      <c r="CA302" s="1"/>
      <c r="CB302" s="1"/>
      <c r="CC302" s="1"/>
      <c r="CD302" s="1"/>
      <c r="CE302" s="1"/>
      <c r="CF302" s="1"/>
      <c r="CG302" s="2"/>
      <c r="CH302" s="1"/>
      <c r="CI302" s="1"/>
      <c r="CJ302" s="1"/>
      <c r="CK302" s="1"/>
      <c r="CL302" s="1"/>
      <c r="CM302" s="1"/>
    </row>
    <row r="303" spans="1:91" x14ac:dyDescent="0.2">
      <c r="A303" s="105">
        <f t="shared" si="124"/>
        <v>43316</v>
      </c>
      <c r="B303" s="5">
        <f t="shared" si="113"/>
        <v>1075.9827374899999</v>
      </c>
      <c r="C303" s="5">
        <f t="shared" si="125"/>
        <v>1000</v>
      </c>
      <c r="D303" s="64">
        <f t="shared" si="126"/>
        <v>5044.46</v>
      </c>
      <c r="E303" s="11">
        <f>IF(K303=1,VLOOKUP(A303,[1]Plan1!$AY$80:$BA$314,3),E302)</f>
        <v>5061.1099999999997</v>
      </c>
      <c r="F303" s="72">
        <f t="shared" si="127"/>
        <v>43298</v>
      </c>
      <c r="G303" s="9">
        <f t="shared" si="114"/>
        <v>3.3006506147337245E-3</v>
      </c>
      <c r="H303" s="72">
        <f t="shared" si="128"/>
        <v>43327</v>
      </c>
      <c r="I303" s="72">
        <f t="shared" si="115"/>
        <v>43327</v>
      </c>
      <c r="J303" s="1">
        <f t="shared" si="129"/>
        <v>22</v>
      </c>
      <c r="K303" s="1">
        <f t="shared" si="135"/>
        <v>15</v>
      </c>
      <c r="L303" s="5">
        <f t="shared" si="116"/>
        <v>1.0022492599999999</v>
      </c>
      <c r="M303" s="12">
        <f t="shared" si="136"/>
        <v>1.01260014</v>
      </c>
      <c r="N303" s="12">
        <f t="shared" si="132"/>
        <v>1.0365352117535822</v>
      </c>
      <c r="O303" s="5">
        <f t="shared" si="134"/>
        <v>1.03886664</v>
      </c>
      <c r="P303" s="5">
        <f t="shared" si="117"/>
        <v>1038.86664</v>
      </c>
      <c r="Q303" s="10">
        <f t="shared" si="118"/>
        <v>0</v>
      </c>
      <c r="R303" s="39">
        <f t="shared" si="119"/>
        <v>0</v>
      </c>
      <c r="S303" s="5">
        <f t="shared" si="120"/>
        <v>0</v>
      </c>
      <c r="T303" s="6">
        <f t="shared" si="130"/>
        <v>4.641E-2</v>
      </c>
      <c r="U303" s="10">
        <f t="shared" si="133"/>
        <v>195</v>
      </c>
      <c r="V303" s="10">
        <v>252</v>
      </c>
      <c r="W303" s="12">
        <f t="shared" si="121"/>
        <v>1.03572749</v>
      </c>
      <c r="X303" s="5">
        <f t="shared" si="122"/>
        <v>37.116097490000001</v>
      </c>
      <c r="Y303" s="11">
        <f t="shared" si="123"/>
        <v>0</v>
      </c>
      <c r="Z303" s="2" t="s">
        <v>68</v>
      </c>
      <c r="AA303" s="72">
        <f t="shared" si="131"/>
        <v>43388</v>
      </c>
      <c r="AB303" s="2"/>
      <c r="AC303" s="43"/>
      <c r="AD303" s="47">
        <f>[2]Plan1!$A379</f>
        <v>48167</v>
      </c>
      <c r="AE303" s="34" t="str">
        <f>[2]Plan1!$C379</f>
        <v>Proclamação da República</v>
      </c>
      <c r="AH303" s="22"/>
      <c r="AI303" s="22"/>
      <c r="AJ303" s="22"/>
      <c r="AK303" s="22"/>
      <c r="AL303" s="22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30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4"/>
      <c r="BX303" s="1"/>
      <c r="BY303" s="1"/>
      <c r="BZ303" s="1"/>
      <c r="CA303" s="1"/>
      <c r="CB303" s="1"/>
      <c r="CC303" s="1"/>
      <c r="CD303" s="1"/>
      <c r="CE303" s="1"/>
      <c r="CF303" s="1"/>
      <c r="CG303" s="2"/>
      <c r="CH303" s="1"/>
      <c r="CI303" s="1"/>
      <c r="CJ303" s="1"/>
      <c r="CK303" s="1"/>
      <c r="CL303" s="1"/>
      <c r="CM303" s="1"/>
    </row>
    <row r="304" spans="1:91" x14ac:dyDescent="0.2">
      <c r="A304" s="105">
        <f t="shared" si="124"/>
        <v>43317</v>
      </c>
      <c r="B304" s="5">
        <f t="shared" si="113"/>
        <v>1075.9827374899999</v>
      </c>
      <c r="C304" s="5">
        <f t="shared" si="125"/>
        <v>1000</v>
      </c>
      <c r="D304" s="64">
        <f t="shared" si="126"/>
        <v>5044.46</v>
      </c>
      <c r="E304" s="11">
        <f>IF(K304=1,VLOOKUP(A304,[1]Plan1!$AY$80:$BA$314,3),E303)</f>
        <v>5061.1099999999997</v>
      </c>
      <c r="F304" s="72">
        <f t="shared" si="127"/>
        <v>43298</v>
      </c>
      <c r="G304" s="9">
        <f t="shared" si="114"/>
        <v>3.3006506147337245E-3</v>
      </c>
      <c r="H304" s="72">
        <f t="shared" si="128"/>
        <v>43327</v>
      </c>
      <c r="I304" s="72">
        <f t="shared" si="115"/>
        <v>43327</v>
      </c>
      <c r="J304" s="1">
        <f t="shared" si="129"/>
        <v>22</v>
      </c>
      <c r="K304" s="1">
        <f t="shared" si="135"/>
        <v>15</v>
      </c>
      <c r="L304" s="5">
        <f t="shared" si="116"/>
        <v>1.0022492599999999</v>
      </c>
      <c r="M304" s="12">
        <f t="shared" si="136"/>
        <v>1.01260014</v>
      </c>
      <c r="N304" s="12">
        <f t="shared" si="132"/>
        <v>1.0365352117535822</v>
      </c>
      <c r="O304" s="5">
        <f t="shared" si="134"/>
        <v>1.03886664</v>
      </c>
      <c r="P304" s="5">
        <f t="shared" si="117"/>
        <v>1038.86664</v>
      </c>
      <c r="Q304" s="10">
        <f t="shared" si="118"/>
        <v>0</v>
      </c>
      <c r="R304" s="39">
        <f t="shared" si="119"/>
        <v>0</v>
      </c>
      <c r="S304" s="5">
        <f t="shared" si="120"/>
        <v>0</v>
      </c>
      <c r="T304" s="6">
        <f t="shared" si="130"/>
        <v>4.641E-2</v>
      </c>
      <c r="U304" s="10">
        <f t="shared" si="133"/>
        <v>195</v>
      </c>
      <c r="V304" s="10">
        <v>252</v>
      </c>
      <c r="W304" s="12">
        <f t="shared" si="121"/>
        <v>1.03572749</v>
      </c>
      <c r="X304" s="5">
        <f t="shared" si="122"/>
        <v>37.116097490000001</v>
      </c>
      <c r="Y304" s="11">
        <f t="shared" si="123"/>
        <v>0</v>
      </c>
      <c r="Z304" s="2" t="s">
        <v>68</v>
      </c>
      <c r="AA304" s="72">
        <f t="shared" si="131"/>
        <v>43388</v>
      </c>
      <c r="AB304" s="2"/>
      <c r="AC304" s="43"/>
      <c r="AD304" s="47">
        <f>[2]Plan1!$A380</f>
        <v>48172</v>
      </c>
      <c r="AE304" s="34" t="str">
        <f>[2]Plan1!$C380</f>
        <v>Dia Nacional de Zumbi e da Consciência Negra</v>
      </c>
      <c r="AH304" s="22"/>
      <c r="AI304" s="22"/>
      <c r="AJ304" s="22"/>
      <c r="AK304" s="22"/>
      <c r="AL304" s="22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30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4"/>
      <c r="BX304" s="1"/>
      <c r="BY304" s="1"/>
      <c r="BZ304" s="1"/>
      <c r="CA304" s="1"/>
      <c r="CB304" s="1"/>
      <c r="CC304" s="1"/>
      <c r="CD304" s="1"/>
      <c r="CE304" s="1"/>
      <c r="CF304" s="1"/>
      <c r="CG304" s="2"/>
      <c r="CH304" s="1"/>
      <c r="CI304" s="1"/>
      <c r="CJ304" s="1"/>
      <c r="CK304" s="1"/>
      <c r="CL304" s="1"/>
      <c r="CM304" s="1"/>
    </row>
    <row r="305" spans="1:91" x14ac:dyDescent="0.2">
      <c r="A305" s="105">
        <f t="shared" si="124"/>
        <v>43318</v>
      </c>
      <c r="B305" s="5">
        <f t="shared" si="113"/>
        <v>1075.9827374899999</v>
      </c>
      <c r="C305" s="5">
        <f t="shared" si="125"/>
        <v>1000</v>
      </c>
      <c r="D305" s="64">
        <f t="shared" si="126"/>
        <v>5044.46</v>
      </c>
      <c r="E305" s="11">
        <f>IF(K305=1,VLOOKUP(A305,[1]Plan1!$AY$80:$BA$314,3),E304)</f>
        <v>5061.1099999999997</v>
      </c>
      <c r="F305" s="72">
        <f t="shared" si="127"/>
        <v>43298</v>
      </c>
      <c r="G305" s="9">
        <f t="shared" si="114"/>
        <v>3.3006506147337245E-3</v>
      </c>
      <c r="H305" s="72">
        <f t="shared" si="128"/>
        <v>43327</v>
      </c>
      <c r="I305" s="72">
        <f t="shared" si="115"/>
        <v>43327</v>
      </c>
      <c r="J305" s="1">
        <f t="shared" si="129"/>
        <v>22</v>
      </c>
      <c r="K305" s="1">
        <f t="shared" si="135"/>
        <v>15</v>
      </c>
      <c r="L305" s="5">
        <f t="shared" si="116"/>
        <v>1.0022492599999999</v>
      </c>
      <c r="M305" s="12">
        <f t="shared" si="136"/>
        <v>1.01260014</v>
      </c>
      <c r="N305" s="12">
        <f t="shared" si="132"/>
        <v>1.0365352117535822</v>
      </c>
      <c r="O305" s="5">
        <f t="shared" si="134"/>
        <v>1.03886664</v>
      </c>
      <c r="P305" s="5">
        <f t="shared" si="117"/>
        <v>1038.86664</v>
      </c>
      <c r="Q305" s="10">
        <f t="shared" si="118"/>
        <v>0</v>
      </c>
      <c r="R305" s="39">
        <f t="shared" si="119"/>
        <v>0</v>
      </c>
      <c r="S305" s="5">
        <f t="shared" si="120"/>
        <v>0</v>
      </c>
      <c r="T305" s="6">
        <f t="shared" si="130"/>
        <v>4.641E-2</v>
      </c>
      <c r="U305" s="10">
        <f t="shared" si="133"/>
        <v>195</v>
      </c>
      <c r="V305" s="10">
        <v>252</v>
      </c>
      <c r="W305" s="12">
        <f t="shared" si="121"/>
        <v>1.03572749</v>
      </c>
      <c r="X305" s="5">
        <f t="shared" si="122"/>
        <v>37.116097490000001</v>
      </c>
      <c r="Y305" s="11">
        <f t="shared" si="123"/>
        <v>0</v>
      </c>
      <c r="Z305" s="2" t="s">
        <v>68</v>
      </c>
      <c r="AA305" s="72">
        <f t="shared" si="131"/>
        <v>43388</v>
      </c>
      <c r="AB305" s="2"/>
      <c r="AC305" s="43"/>
      <c r="AD305" s="47">
        <f>[2]Plan1!$A381</f>
        <v>48207</v>
      </c>
      <c r="AE305" s="34" t="str">
        <f>[2]Plan1!$C381</f>
        <v>Natal</v>
      </c>
      <c r="AH305" s="22"/>
      <c r="AI305" s="22"/>
      <c r="AJ305" s="22"/>
      <c r="AK305" s="22"/>
      <c r="AL305" s="22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30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4"/>
      <c r="BX305" s="1"/>
      <c r="BY305" s="1"/>
      <c r="BZ305" s="1"/>
      <c r="CA305" s="1"/>
      <c r="CB305" s="1"/>
      <c r="CC305" s="1"/>
      <c r="CD305" s="1"/>
      <c r="CE305" s="1"/>
      <c r="CF305" s="1"/>
      <c r="CG305" s="2"/>
      <c r="CH305" s="1"/>
      <c r="CI305" s="1"/>
      <c r="CJ305" s="1"/>
      <c r="CK305" s="1"/>
      <c r="CL305" s="1"/>
      <c r="CM305" s="1"/>
    </row>
    <row r="306" spans="1:91" x14ac:dyDescent="0.2">
      <c r="A306" s="105">
        <f t="shared" si="124"/>
        <v>43319</v>
      </c>
      <c r="B306" s="5">
        <f t="shared" si="113"/>
        <v>1076.33766388</v>
      </c>
      <c r="C306" s="5">
        <f t="shared" si="125"/>
        <v>1000</v>
      </c>
      <c r="D306" s="64">
        <f t="shared" si="126"/>
        <v>5044.46</v>
      </c>
      <c r="E306" s="11">
        <f>IF(K306=1,VLOOKUP(A306,[1]Plan1!$AY$80:$BA$314,3),E305)</f>
        <v>5061.1099999999997</v>
      </c>
      <c r="F306" s="72">
        <f t="shared" si="127"/>
        <v>43298</v>
      </c>
      <c r="G306" s="9">
        <f t="shared" si="114"/>
        <v>3.3006506147337245E-3</v>
      </c>
      <c r="H306" s="72">
        <f t="shared" si="128"/>
        <v>43327</v>
      </c>
      <c r="I306" s="72">
        <f t="shared" si="115"/>
        <v>43327</v>
      </c>
      <c r="J306" s="1">
        <f t="shared" si="129"/>
        <v>22</v>
      </c>
      <c r="K306" s="1">
        <f t="shared" si="135"/>
        <v>16</v>
      </c>
      <c r="L306" s="5">
        <f t="shared" si="116"/>
        <v>1.0023993899999999</v>
      </c>
      <c r="M306" s="12">
        <f t="shared" si="136"/>
        <v>1.01260014</v>
      </c>
      <c r="N306" s="12">
        <f t="shared" si="132"/>
        <v>1.0365352117535822</v>
      </c>
      <c r="O306" s="5">
        <f t="shared" si="134"/>
        <v>1.0390222600000001</v>
      </c>
      <c r="P306" s="5">
        <f t="shared" si="117"/>
        <v>1039.02226</v>
      </c>
      <c r="Q306" s="10">
        <f t="shared" si="118"/>
        <v>0</v>
      </c>
      <c r="R306" s="39">
        <f t="shared" si="119"/>
        <v>0</v>
      </c>
      <c r="S306" s="5">
        <f t="shared" si="120"/>
        <v>0</v>
      </c>
      <c r="T306" s="6">
        <f t="shared" si="130"/>
        <v>4.641E-2</v>
      </c>
      <c r="U306" s="10">
        <f t="shared" si="133"/>
        <v>196</v>
      </c>
      <c r="V306" s="10">
        <v>252</v>
      </c>
      <c r="W306" s="12">
        <f t="shared" si="121"/>
        <v>1.03591396</v>
      </c>
      <c r="X306" s="5">
        <f t="shared" si="122"/>
        <v>37.315403879999998</v>
      </c>
      <c r="Y306" s="11">
        <f t="shared" si="123"/>
        <v>0</v>
      </c>
      <c r="Z306" s="2" t="s">
        <v>68</v>
      </c>
      <c r="AA306" s="72">
        <f t="shared" si="131"/>
        <v>43388</v>
      </c>
      <c r="AB306" s="2"/>
      <c r="AC306" s="43"/>
      <c r="AD306" s="47">
        <f>[2]Plan1!$A382</f>
        <v>48214</v>
      </c>
      <c r="AE306" s="34" t="str">
        <f>[2]Plan1!$C382</f>
        <v>Confraternização Universal</v>
      </c>
      <c r="AH306" s="22"/>
      <c r="AI306" s="22"/>
      <c r="AJ306" s="22"/>
      <c r="AK306" s="22"/>
      <c r="AL306" s="22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30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4"/>
      <c r="BX306" s="1"/>
      <c r="BY306" s="1"/>
      <c r="BZ306" s="1"/>
      <c r="CA306" s="1"/>
      <c r="CB306" s="1"/>
      <c r="CC306" s="1"/>
      <c r="CD306" s="1"/>
      <c r="CE306" s="1"/>
      <c r="CF306" s="1"/>
      <c r="CG306" s="2"/>
      <c r="CH306" s="1"/>
      <c r="CI306" s="1"/>
      <c r="CJ306" s="1"/>
      <c r="CK306" s="1"/>
      <c r="CL306" s="1"/>
      <c r="CM306" s="1"/>
    </row>
    <row r="307" spans="1:91" x14ac:dyDescent="0.2">
      <c r="A307" s="105">
        <f t="shared" si="124"/>
        <v>43320</v>
      </c>
      <c r="B307" s="5">
        <f t="shared" si="113"/>
        <v>1076.69269192</v>
      </c>
      <c r="C307" s="5">
        <f t="shared" si="125"/>
        <v>1000</v>
      </c>
      <c r="D307" s="64">
        <f t="shared" si="126"/>
        <v>5044.46</v>
      </c>
      <c r="E307" s="11">
        <f>IF(K307=1,VLOOKUP(A307,[1]Plan1!$AY$80:$BA$314,3),E306)</f>
        <v>5061.1099999999997</v>
      </c>
      <c r="F307" s="72">
        <f t="shared" si="127"/>
        <v>43298</v>
      </c>
      <c r="G307" s="9">
        <f t="shared" si="114"/>
        <v>3.3006506147337245E-3</v>
      </c>
      <c r="H307" s="72">
        <f t="shared" si="128"/>
        <v>43327</v>
      </c>
      <c r="I307" s="72">
        <f t="shared" si="115"/>
        <v>43327</v>
      </c>
      <c r="J307" s="1">
        <f t="shared" si="129"/>
        <v>22</v>
      </c>
      <c r="K307" s="1">
        <f t="shared" si="135"/>
        <v>17</v>
      </c>
      <c r="L307" s="5">
        <f t="shared" si="116"/>
        <v>1.00254954</v>
      </c>
      <c r="M307" s="12">
        <f t="shared" si="136"/>
        <v>1.01260014</v>
      </c>
      <c r="N307" s="12">
        <f t="shared" si="132"/>
        <v>1.0365352117535822</v>
      </c>
      <c r="O307" s="5">
        <f t="shared" si="134"/>
        <v>1.0391778899999999</v>
      </c>
      <c r="P307" s="5">
        <f t="shared" si="117"/>
        <v>1039.1778899999999</v>
      </c>
      <c r="Q307" s="10">
        <f t="shared" si="118"/>
        <v>0</v>
      </c>
      <c r="R307" s="39">
        <f t="shared" si="119"/>
        <v>0</v>
      </c>
      <c r="S307" s="5">
        <f t="shared" si="120"/>
        <v>0</v>
      </c>
      <c r="T307" s="6">
        <f t="shared" si="130"/>
        <v>4.641E-2</v>
      </c>
      <c r="U307" s="10">
        <f t="shared" si="133"/>
        <v>197</v>
      </c>
      <c r="V307" s="10">
        <v>252</v>
      </c>
      <c r="W307" s="12">
        <f t="shared" si="121"/>
        <v>1.0361004620000001</v>
      </c>
      <c r="X307" s="5">
        <f t="shared" si="122"/>
        <v>37.514801919999996</v>
      </c>
      <c r="Y307" s="11">
        <f t="shared" si="123"/>
        <v>0</v>
      </c>
      <c r="Z307" s="2" t="s">
        <v>68</v>
      </c>
      <c r="AA307" s="72">
        <f t="shared" si="131"/>
        <v>43388</v>
      </c>
      <c r="AB307" s="2"/>
      <c r="AC307" s="43"/>
      <c r="AD307" s="47">
        <f>[2]Plan1!$A383</f>
        <v>48253</v>
      </c>
      <c r="AE307" s="34" t="str">
        <f>[2]Plan1!$C383</f>
        <v>Carnaval</v>
      </c>
      <c r="AH307" s="22"/>
      <c r="AI307" s="22"/>
      <c r="AJ307" s="22"/>
      <c r="AK307" s="22"/>
      <c r="AL307" s="22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30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4"/>
      <c r="BX307" s="1"/>
      <c r="BY307" s="1"/>
      <c r="BZ307" s="1"/>
      <c r="CA307" s="1"/>
      <c r="CB307" s="1"/>
      <c r="CC307" s="1"/>
      <c r="CD307" s="1"/>
      <c r="CE307" s="1"/>
      <c r="CF307" s="1"/>
      <c r="CG307" s="2"/>
      <c r="CH307" s="1"/>
      <c r="CI307" s="1"/>
      <c r="CJ307" s="1"/>
      <c r="CK307" s="1"/>
      <c r="CL307" s="1"/>
      <c r="CM307" s="1"/>
    </row>
    <row r="308" spans="1:91" x14ac:dyDescent="0.2">
      <c r="A308" s="105">
        <f t="shared" si="124"/>
        <v>43321</v>
      </c>
      <c r="B308" s="5">
        <f t="shared" si="113"/>
        <v>1077.0478558500001</v>
      </c>
      <c r="C308" s="5">
        <f t="shared" si="125"/>
        <v>1000</v>
      </c>
      <c r="D308" s="64">
        <f t="shared" si="126"/>
        <v>5044.46</v>
      </c>
      <c r="E308" s="11">
        <f>IF(K308=1,VLOOKUP(A308,[1]Plan1!$AY$80:$BA$314,3),E307)</f>
        <v>5061.1099999999997</v>
      </c>
      <c r="F308" s="72">
        <f t="shared" si="127"/>
        <v>43298</v>
      </c>
      <c r="G308" s="9">
        <f t="shared" si="114"/>
        <v>3.3006506147337245E-3</v>
      </c>
      <c r="H308" s="72">
        <f t="shared" si="128"/>
        <v>43327</v>
      </c>
      <c r="I308" s="72">
        <f t="shared" si="115"/>
        <v>43327</v>
      </c>
      <c r="J308" s="1">
        <f t="shared" si="129"/>
        <v>22</v>
      </c>
      <c r="K308" s="1">
        <f t="shared" si="135"/>
        <v>18</v>
      </c>
      <c r="L308" s="5">
        <f t="shared" si="116"/>
        <v>1.0026997200000001</v>
      </c>
      <c r="M308" s="12">
        <f t="shared" si="136"/>
        <v>1.01260014</v>
      </c>
      <c r="N308" s="12">
        <f t="shared" si="132"/>
        <v>1.0365352117535822</v>
      </c>
      <c r="O308" s="5">
        <f t="shared" si="134"/>
        <v>1.03933356</v>
      </c>
      <c r="P308" s="5">
        <f t="shared" si="117"/>
        <v>1039.33356</v>
      </c>
      <c r="Q308" s="10">
        <f t="shared" si="118"/>
        <v>0</v>
      </c>
      <c r="R308" s="39">
        <f t="shared" si="119"/>
        <v>0</v>
      </c>
      <c r="S308" s="5">
        <f t="shared" si="120"/>
        <v>0</v>
      </c>
      <c r="T308" s="6">
        <f t="shared" si="130"/>
        <v>4.641E-2</v>
      </c>
      <c r="U308" s="10">
        <f t="shared" si="133"/>
        <v>198</v>
      </c>
      <c r="V308" s="10">
        <v>252</v>
      </c>
      <c r="W308" s="12">
        <f t="shared" si="121"/>
        <v>1.0362869990000001</v>
      </c>
      <c r="X308" s="5">
        <f t="shared" si="122"/>
        <v>37.714295849999999</v>
      </c>
      <c r="Y308" s="11">
        <f t="shared" si="123"/>
        <v>0</v>
      </c>
      <c r="Z308" s="2" t="s">
        <v>68</v>
      </c>
      <c r="AA308" s="72">
        <f t="shared" si="131"/>
        <v>43388</v>
      </c>
      <c r="AB308" s="2"/>
      <c r="AC308" s="43"/>
      <c r="AD308" s="47">
        <f>[2]Plan1!$A384</f>
        <v>48254</v>
      </c>
      <c r="AE308" s="34" t="str">
        <f>[2]Plan1!$C384</f>
        <v>Carnaval</v>
      </c>
      <c r="AH308" s="22"/>
      <c r="AI308" s="22"/>
      <c r="AJ308" s="22"/>
      <c r="AK308" s="22"/>
      <c r="AL308" s="22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30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4"/>
      <c r="BX308" s="1"/>
      <c r="BY308" s="1"/>
      <c r="BZ308" s="1"/>
      <c r="CA308" s="1"/>
      <c r="CB308" s="1"/>
      <c r="CC308" s="1"/>
      <c r="CD308" s="1"/>
      <c r="CE308" s="1"/>
      <c r="CF308" s="1"/>
      <c r="CG308" s="2"/>
      <c r="CH308" s="1"/>
      <c r="CI308" s="1"/>
      <c r="CJ308" s="1"/>
      <c r="CK308" s="1"/>
      <c r="CL308" s="1"/>
      <c r="CM308" s="1"/>
    </row>
    <row r="309" spans="1:91" x14ac:dyDescent="0.2">
      <c r="A309" s="105">
        <f t="shared" si="124"/>
        <v>43322</v>
      </c>
      <c r="B309" s="5">
        <f t="shared" si="113"/>
        <v>1077.4031328800002</v>
      </c>
      <c r="C309" s="5">
        <f t="shared" si="125"/>
        <v>1000</v>
      </c>
      <c r="D309" s="64">
        <f t="shared" si="126"/>
        <v>5044.46</v>
      </c>
      <c r="E309" s="11">
        <f>IF(K309=1,VLOOKUP(A309,[1]Plan1!$AY$80:$BA$314,3),E308)</f>
        <v>5061.1099999999997</v>
      </c>
      <c r="F309" s="72">
        <f t="shared" si="127"/>
        <v>43298</v>
      </c>
      <c r="G309" s="9">
        <f t="shared" si="114"/>
        <v>3.3006506147337245E-3</v>
      </c>
      <c r="H309" s="72">
        <f t="shared" si="128"/>
        <v>43327</v>
      </c>
      <c r="I309" s="72">
        <f t="shared" si="115"/>
        <v>43327</v>
      </c>
      <c r="J309" s="1">
        <f t="shared" si="129"/>
        <v>22</v>
      </c>
      <c r="K309" s="1">
        <f t="shared" si="135"/>
        <v>19</v>
      </c>
      <c r="L309" s="5">
        <f t="shared" si="116"/>
        <v>1.0028499200000001</v>
      </c>
      <c r="M309" s="12">
        <f t="shared" si="136"/>
        <v>1.01260014</v>
      </c>
      <c r="N309" s="12">
        <f t="shared" si="132"/>
        <v>1.0365352117535822</v>
      </c>
      <c r="O309" s="5">
        <f t="shared" si="134"/>
        <v>1.0394892499999999</v>
      </c>
      <c r="P309" s="5">
        <f t="shared" si="117"/>
        <v>1039.4892500000001</v>
      </c>
      <c r="Q309" s="10">
        <f t="shared" si="118"/>
        <v>0</v>
      </c>
      <c r="R309" s="39">
        <f t="shared" si="119"/>
        <v>0</v>
      </c>
      <c r="S309" s="5">
        <f t="shared" si="120"/>
        <v>0</v>
      </c>
      <c r="T309" s="6">
        <f t="shared" si="130"/>
        <v>4.641E-2</v>
      </c>
      <c r="U309" s="10">
        <f t="shared" si="133"/>
        <v>199</v>
      </c>
      <c r="V309" s="10">
        <v>252</v>
      </c>
      <c r="W309" s="12">
        <f t="shared" si="121"/>
        <v>1.036473569</v>
      </c>
      <c r="X309" s="5">
        <f t="shared" si="122"/>
        <v>37.913882880000003</v>
      </c>
      <c r="Y309" s="11">
        <f t="shared" si="123"/>
        <v>0</v>
      </c>
      <c r="Z309" s="2" t="s">
        <v>68</v>
      </c>
      <c r="AA309" s="72">
        <f t="shared" si="131"/>
        <v>43388</v>
      </c>
      <c r="AB309" s="2"/>
      <c r="AC309" s="43"/>
      <c r="AD309" s="47">
        <f>[2]Plan1!$A385</f>
        <v>48299</v>
      </c>
      <c r="AE309" s="34" t="str">
        <f>[2]Plan1!$C385</f>
        <v>Paixão de Cristo</v>
      </c>
      <c r="AH309" s="22"/>
      <c r="AI309" s="22"/>
      <c r="AJ309" s="22"/>
      <c r="AK309" s="22"/>
      <c r="AL309" s="22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30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4"/>
      <c r="BX309" s="1"/>
      <c r="BY309" s="1"/>
      <c r="BZ309" s="1"/>
      <c r="CA309" s="1"/>
      <c r="CB309" s="1"/>
      <c r="CC309" s="1"/>
      <c r="CD309" s="1"/>
      <c r="CE309" s="1"/>
      <c r="CF309" s="1"/>
      <c r="CG309" s="2"/>
      <c r="CH309" s="1"/>
      <c r="CI309" s="1"/>
      <c r="CJ309" s="1"/>
      <c r="CK309" s="1"/>
      <c r="CL309" s="1"/>
      <c r="CM309" s="1"/>
    </row>
    <row r="310" spans="1:91" x14ac:dyDescent="0.2">
      <c r="A310" s="105">
        <f t="shared" si="124"/>
        <v>43323</v>
      </c>
      <c r="B310" s="5">
        <f t="shared" si="113"/>
        <v>1077.75852409</v>
      </c>
      <c r="C310" s="5">
        <f t="shared" si="125"/>
        <v>1000</v>
      </c>
      <c r="D310" s="64">
        <f t="shared" si="126"/>
        <v>5044.46</v>
      </c>
      <c r="E310" s="11">
        <f>IF(K310=1,VLOOKUP(A310,[1]Plan1!$AY$80:$BA$314,3),E309)</f>
        <v>5061.1099999999997</v>
      </c>
      <c r="F310" s="72">
        <f t="shared" si="127"/>
        <v>43298</v>
      </c>
      <c r="G310" s="9">
        <f t="shared" si="114"/>
        <v>3.3006506147337245E-3</v>
      </c>
      <c r="H310" s="72">
        <f t="shared" si="128"/>
        <v>43327</v>
      </c>
      <c r="I310" s="72">
        <f t="shared" si="115"/>
        <v>43327</v>
      </c>
      <c r="J310" s="1">
        <f t="shared" si="129"/>
        <v>22</v>
      </c>
      <c r="K310" s="1">
        <f t="shared" si="135"/>
        <v>20</v>
      </c>
      <c r="L310" s="5">
        <f t="shared" si="116"/>
        <v>1.0030001399999999</v>
      </c>
      <c r="M310" s="12">
        <f t="shared" si="136"/>
        <v>1.01260014</v>
      </c>
      <c r="N310" s="12">
        <f t="shared" si="132"/>
        <v>1.0365352117535822</v>
      </c>
      <c r="O310" s="5">
        <f t="shared" si="134"/>
        <v>1.03964496</v>
      </c>
      <c r="P310" s="5">
        <f t="shared" si="117"/>
        <v>1039.6449600000001</v>
      </c>
      <c r="Q310" s="10">
        <f t="shared" si="118"/>
        <v>0</v>
      </c>
      <c r="R310" s="39">
        <f t="shared" si="119"/>
        <v>0</v>
      </c>
      <c r="S310" s="5">
        <f t="shared" si="120"/>
        <v>0</v>
      </c>
      <c r="T310" s="6">
        <f t="shared" si="130"/>
        <v>4.641E-2</v>
      </c>
      <c r="U310" s="10">
        <f t="shared" si="133"/>
        <v>200</v>
      </c>
      <c r="V310" s="10">
        <v>252</v>
      </c>
      <c r="W310" s="12">
        <f t="shared" si="121"/>
        <v>1.036660173</v>
      </c>
      <c r="X310" s="5">
        <f t="shared" si="122"/>
        <v>38.113564089999997</v>
      </c>
      <c r="Y310" s="11">
        <f t="shared" si="123"/>
        <v>0</v>
      </c>
      <c r="Z310" s="2" t="s">
        <v>68</v>
      </c>
      <c r="AA310" s="72">
        <f t="shared" si="131"/>
        <v>43388</v>
      </c>
      <c r="AB310" s="2"/>
      <c r="AC310" s="43"/>
      <c r="AD310" s="47">
        <f>[2]Plan1!$A386</f>
        <v>48325</v>
      </c>
      <c r="AE310" s="34" t="str">
        <f>[2]Plan1!$C386</f>
        <v>Tiradentes</v>
      </c>
      <c r="AH310" s="22"/>
      <c r="AI310" s="22"/>
      <c r="AJ310" s="22"/>
      <c r="AK310" s="22"/>
      <c r="AL310" s="22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30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4"/>
      <c r="BX310" s="1"/>
      <c r="BY310" s="1"/>
      <c r="BZ310" s="1"/>
      <c r="CA310" s="1"/>
      <c r="CB310" s="1"/>
      <c r="CC310" s="1"/>
      <c r="CD310" s="1"/>
      <c r="CE310" s="1"/>
      <c r="CF310" s="1"/>
      <c r="CG310" s="2"/>
      <c r="CH310" s="1"/>
      <c r="CI310" s="1"/>
      <c r="CJ310" s="1"/>
      <c r="CK310" s="1"/>
      <c r="CL310" s="1"/>
      <c r="CM310" s="1"/>
    </row>
    <row r="311" spans="1:91" x14ac:dyDescent="0.2">
      <c r="A311" s="105">
        <f t="shared" si="124"/>
        <v>43324</v>
      </c>
      <c r="B311" s="5">
        <f t="shared" si="113"/>
        <v>1077.75852409</v>
      </c>
      <c r="C311" s="5">
        <f t="shared" si="125"/>
        <v>1000</v>
      </c>
      <c r="D311" s="64">
        <f t="shared" si="126"/>
        <v>5044.46</v>
      </c>
      <c r="E311" s="11">
        <f>IF(K311=1,VLOOKUP(A311,[1]Plan1!$AY$80:$BA$314,3),E310)</f>
        <v>5061.1099999999997</v>
      </c>
      <c r="F311" s="72">
        <f t="shared" si="127"/>
        <v>43298</v>
      </c>
      <c r="G311" s="9">
        <f t="shared" si="114"/>
        <v>3.3006506147337245E-3</v>
      </c>
      <c r="H311" s="72">
        <f t="shared" si="128"/>
        <v>43327</v>
      </c>
      <c r="I311" s="72">
        <f t="shared" si="115"/>
        <v>43327</v>
      </c>
      <c r="J311" s="1">
        <f t="shared" si="129"/>
        <v>22</v>
      </c>
      <c r="K311" s="1">
        <f t="shared" si="135"/>
        <v>20</v>
      </c>
      <c r="L311" s="5">
        <f t="shared" si="116"/>
        <v>1.0030001399999999</v>
      </c>
      <c r="M311" s="12">
        <f t="shared" si="136"/>
        <v>1.01260014</v>
      </c>
      <c r="N311" s="12">
        <f t="shared" si="132"/>
        <v>1.0365352117535822</v>
      </c>
      <c r="O311" s="5">
        <f t="shared" si="134"/>
        <v>1.03964496</v>
      </c>
      <c r="P311" s="5">
        <f t="shared" si="117"/>
        <v>1039.6449600000001</v>
      </c>
      <c r="Q311" s="10">
        <f t="shared" si="118"/>
        <v>0</v>
      </c>
      <c r="R311" s="39">
        <f t="shared" si="119"/>
        <v>0</v>
      </c>
      <c r="S311" s="5">
        <f t="shared" si="120"/>
        <v>0</v>
      </c>
      <c r="T311" s="6">
        <f t="shared" si="130"/>
        <v>4.641E-2</v>
      </c>
      <c r="U311" s="10">
        <f t="shared" si="133"/>
        <v>200</v>
      </c>
      <c r="V311" s="10">
        <v>252</v>
      </c>
      <c r="W311" s="12">
        <f t="shared" si="121"/>
        <v>1.036660173</v>
      </c>
      <c r="X311" s="5">
        <f t="shared" si="122"/>
        <v>38.113564089999997</v>
      </c>
      <c r="Y311" s="11">
        <f t="shared" si="123"/>
        <v>0</v>
      </c>
      <c r="Z311" s="2" t="s">
        <v>68</v>
      </c>
      <c r="AA311" s="72">
        <f t="shared" si="131"/>
        <v>43388</v>
      </c>
      <c r="AB311" s="2"/>
      <c r="AC311" s="43"/>
      <c r="AD311" s="47">
        <f>[2]Plan1!$A387</f>
        <v>48335</v>
      </c>
      <c r="AE311" s="34" t="str">
        <f>[2]Plan1!$C387</f>
        <v>Dia do Trabalho</v>
      </c>
      <c r="AH311" s="22"/>
      <c r="AI311" s="22"/>
      <c r="AJ311" s="22"/>
      <c r="AK311" s="22"/>
      <c r="AL311" s="22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30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4"/>
      <c r="BX311" s="1"/>
      <c r="BY311" s="1"/>
      <c r="BZ311" s="1"/>
      <c r="CA311" s="1"/>
      <c r="CB311" s="1"/>
      <c r="CC311" s="1"/>
      <c r="CD311" s="1"/>
      <c r="CE311" s="1"/>
      <c r="CF311" s="1"/>
      <c r="CG311" s="2"/>
      <c r="CH311" s="1"/>
      <c r="CI311" s="1"/>
      <c r="CJ311" s="1"/>
      <c r="CK311" s="1"/>
      <c r="CL311" s="1"/>
      <c r="CM311" s="1"/>
    </row>
    <row r="312" spans="1:91" x14ac:dyDescent="0.2">
      <c r="A312" s="105">
        <f t="shared" si="124"/>
        <v>43325</v>
      </c>
      <c r="B312" s="5">
        <f t="shared" si="113"/>
        <v>1077.75852409</v>
      </c>
      <c r="C312" s="5">
        <f t="shared" si="125"/>
        <v>1000</v>
      </c>
      <c r="D312" s="64">
        <f t="shared" si="126"/>
        <v>5044.46</v>
      </c>
      <c r="E312" s="11">
        <f>IF(K312=1,VLOOKUP(A312,[1]Plan1!$AY$80:$BA$314,3),E311)</f>
        <v>5061.1099999999997</v>
      </c>
      <c r="F312" s="72">
        <f t="shared" si="127"/>
        <v>43298</v>
      </c>
      <c r="G312" s="9">
        <f t="shared" si="114"/>
        <v>3.3006506147337245E-3</v>
      </c>
      <c r="H312" s="72">
        <f t="shared" si="128"/>
        <v>43327</v>
      </c>
      <c r="I312" s="72">
        <f t="shared" si="115"/>
        <v>43327</v>
      </c>
      <c r="J312" s="1">
        <f t="shared" si="129"/>
        <v>22</v>
      </c>
      <c r="K312" s="1">
        <f t="shared" si="135"/>
        <v>20</v>
      </c>
      <c r="L312" s="5">
        <f t="shared" si="116"/>
        <v>1.0030001399999999</v>
      </c>
      <c r="M312" s="12">
        <f t="shared" si="136"/>
        <v>1.01260014</v>
      </c>
      <c r="N312" s="12">
        <f t="shared" si="132"/>
        <v>1.0365352117535822</v>
      </c>
      <c r="O312" s="5">
        <f t="shared" si="134"/>
        <v>1.03964496</v>
      </c>
      <c r="P312" s="5">
        <f t="shared" si="117"/>
        <v>1039.6449600000001</v>
      </c>
      <c r="Q312" s="10">
        <f t="shared" si="118"/>
        <v>0</v>
      </c>
      <c r="R312" s="39">
        <f t="shared" si="119"/>
        <v>0</v>
      </c>
      <c r="S312" s="5">
        <f t="shared" si="120"/>
        <v>0</v>
      </c>
      <c r="T312" s="6">
        <f t="shared" si="130"/>
        <v>4.641E-2</v>
      </c>
      <c r="U312" s="10">
        <f t="shared" si="133"/>
        <v>200</v>
      </c>
      <c r="V312" s="10">
        <v>252</v>
      </c>
      <c r="W312" s="12">
        <f t="shared" si="121"/>
        <v>1.036660173</v>
      </c>
      <c r="X312" s="5">
        <f t="shared" si="122"/>
        <v>38.113564089999997</v>
      </c>
      <c r="Y312" s="11">
        <f t="shared" si="123"/>
        <v>0</v>
      </c>
      <c r="Z312" s="2" t="s">
        <v>68</v>
      </c>
      <c r="AA312" s="72">
        <f t="shared" si="131"/>
        <v>43388</v>
      </c>
      <c r="AB312" s="2"/>
      <c r="AC312" s="43"/>
      <c r="AD312" s="47">
        <f>[2]Plan1!$A388</f>
        <v>48361</v>
      </c>
      <c r="AE312" s="34" t="str">
        <f>[2]Plan1!$C388</f>
        <v>Corpus Christi</v>
      </c>
      <c r="AH312" s="22"/>
      <c r="AI312" s="22"/>
      <c r="AJ312" s="22"/>
      <c r="AK312" s="22"/>
      <c r="AL312" s="22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30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4"/>
      <c r="BX312" s="1"/>
      <c r="BY312" s="1"/>
      <c r="BZ312" s="1"/>
      <c r="CA312" s="1"/>
      <c r="CB312" s="1"/>
      <c r="CC312" s="1"/>
      <c r="CD312" s="1"/>
      <c r="CE312" s="1"/>
      <c r="CF312" s="1"/>
      <c r="CG312" s="2"/>
      <c r="CH312" s="1"/>
      <c r="CI312" s="1"/>
      <c r="CJ312" s="1"/>
      <c r="CK312" s="1"/>
      <c r="CL312" s="1"/>
      <c r="CM312" s="1"/>
    </row>
    <row r="313" spans="1:91" x14ac:dyDescent="0.2">
      <c r="A313" s="105">
        <f t="shared" si="124"/>
        <v>43326</v>
      </c>
      <c r="B313" s="5">
        <f t="shared" si="113"/>
        <v>1078.1140284600001</v>
      </c>
      <c r="C313" s="5">
        <f t="shared" si="125"/>
        <v>1000</v>
      </c>
      <c r="D313" s="64">
        <f t="shared" si="126"/>
        <v>5044.46</v>
      </c>
      <c r="E313" s="11">
        <f>IF(K313=1,VLOOKUP(A313,[1]Plan1!$AY$80:$BA$314,3),E312)</f>
        <v>5061.1099999999997</v>
      </c>
      <c r="F313" s="72">
        <f t="shared" si="127"/>
        <v>43298</v>
      </c>
      <c r="G313" s="9">
        <f t="shared" si="114"/>
        <v>3.3006506147337245E-3</v>
      </c>
      <c r="H313" s="72">
        <f t="shared" si="128"/>
        <v>43327</v>
      </c>
      <c r="I313" s="72">
        <f t="shared" si="115"/>
        <v>43327</v>
      </c>
      <c r="J313" s="1">
        <f t="shared" si="129"/>
        <v>22</v>
      </c>
      <c r="K313" s="1">
        <f t="shared" si="135"/>
        <v>21</v>
      </c>
      <c r="L313" s="5">
        <f t="shared" si="116"/>
        <v>1.0031503799999999</v>
      </c>
      <c r="M313" s="12">
        <f t="shared" si="136"/>
        <v>1.01260014</v>
      </c>
      <c r="N313" s="12">
        <f t="shared" si="132"/>
        <v>1.0365352117535822</v>
      </c>
      <c r="O313" s="5">
        <f t="shared" si="134"/>
        <v>1.0398006900000001</v>
      </c>
      <c r="P313" s="5">
        <f t="shared" si="117"/>
        <v>1039.80069</v>
      </c>
      <c r="Q313" s="10">
        <f t="shared" si="118"/>
        <v>0</v>
      </c>
      <c r="R313" s="39">
        <f t="shared" si="119"/>
        <v>0</v>
      </c>
      <c r="S313" s="5">
        <f t="shared" si="120"/>
        <v>0</v>
      </c>
      <c r="T313" s="6">
        <f t="shared" si="130"/>
        <v>4.641E-2</v>
      </c>
      <c r="U313" s="10">
        <f t="shared" si="133"/>
        <v>201</v>
      </c>
      <c r="V313" s="10">
        <v>252</v>
      </c>
      <c r="W313" s="12">
        <f t="shared" si="121"/>
        <v>1.0368468099999999</v>
      </c>
      <c r="X313" s="5">
        <f t="shared" si="122"/>
        <v>38.313338459999997</v>
      </c>
      <c r="Y313" s="11">
        <f t="shared" si="123"/>
        <v>0</v>
      </c>
      <c r="Z313" s="2" t="s">
        <v>68</v>
      </c>
      <c r="AA313" s="72">
        <f t="shared" si="131"/>
        <v>43388</v>
      </c>
      <c r="AB313" s="2"/>
      <c r="AC313" s="43"/>
      <c r="AD313" s="47">
        <f>[2]Plan1!$A389</f>
        <v>48464</v>
      </c>
      <c r="AE313" s="34" t="str">
        <f>[2]Plan1!$C389</f>
        <v>Independência do Brasil</v>
      </c>
      <c r="AH313" s="22"/>
      <c r="AI313" s="22"/>
      <c r="AJ313" s="22"/>
      <c r="AK313" s="22"/>
      <c r="AL313" s="22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30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4"/>
      <c r="BX313" s="1"/>
      <c r="BY313" s="1"/>
      <c r="BZ313" s="1"/>
      <c r="CA313" s="1"/>
      <c r="CB313" s="1"/>
      <c r="CC313" s="1"/>
      <c r="CD313" s="1"/>
      <c r="CE313" s="1"/>
      <c r="CF313" s="1"/>
      <c r="CG313" s="2"/>
      <c r="CH313" s="1"/>
      <c r="CI313" s="1"/>
      <c r="CJ313" s="1"/>
      <c r="CK313" s="1"/>
      <c r="CL313" s="1"/>
      <c r="CM313" s="1"/>
    </row>
    <row r="314" spans="1:91" x14ac:dyDescent="0.2">
      <c r="A314" s="105">
        <f t="shared" si="124"/>
        <v>43327</v>
      </c>
      <c r="B314" s="5">
        <f t="shared" si="113"/>
        <v>1078.4696574299999</v>
      </c>
      <c r="C314" s="5">
        <f t="shared" si="125"/>
        <v>1000</v>
      </c>
      <c r="D314" s="64">
        <f t="shared" si="126"/>
        <v>5044.46</v>
      </c>
      <c r="E314" s="11">
        <f>IF(K314=1,VLOOKUP(A314,[1]Plan1!$AY$80:$BA$314,3),E313)</f>
        <v>5061.1099999999997</v>
      </c>
      <c r="F314" s="72">
        <f t="shared" si="127"/>
        <v>43298</v>
      </c>
      <c r="G314" s="9">
        <f t="shared" si="114"/>
        <v>3.3006506147337245E-3</v>
      </c>
      <c r="H314" s="72">
        <f t="shared" si="128"/>
        <v>43360</v>
      </c>
      <c r="I314" s="72">
        <f t="shared" si="115"/>
        <v>43327</v>
      </c>
      <c r="J314" s="1">
        <f t="shared" si="129"/>
        <v>22</v>
      </c>
      <c r="K314" s="1">
        <f t="shared" si="135"/>
        <v>22</v>
      </c>
      <c r="L314" s="5">
        <f t="shared" si="116"/>
        <v>1.0033006499999999</v>
      </c>
      <c r="M314" s="12">
        <f t="shared" si="136"/>
        <v>1.01260014</v>
      </c>
      <c r="N314" s="12">
        <f t="shared" si="132"/>
        <v>1.0365352117535822</v>
      </c>
      <c r="O314" s="5">
        <f t="shared" si="134"/>
        <v>1.03995645</v>
      </c>
      <c r="P314" s="5">
        <f t="shared" si="117"/>
        <v>1039.9564499999999</v>
      </c>
      <c r="Q314" s="10">
        <f t="shared" si="118"/>
        <v>0</v>
      </c>
      <c r="R314" s="39">
        <f t="shared" si="119"/>
        <v>0</v>
      </c>
      <c r="S314" s="5">
        <f t="shared" si="120"/>
        <v>0</v>
      </c>
      <c r="T314" s="6">
        <f t="shared" si="130"/>
        <v>4.641E-2</v>
      </c>
      <c r="U314" s="10">
        <f t="shared" si="133"/>
        <v>202</v>
      </c>
      <c r="V314" s="10">
        <v>252</v>
      </c>
      <c r="W314" s="12">
        <f t="shared" si="121"/>
        <v>1.0370334809999999</v>
      </c>
      <c r="X314" s="5">
        <f t="shared" si="122"/>
        <v>38.513207430000001</v>
      </c>
      <c r="Y314" s="11">
        <f t="shared" si="123"/>
        <v>0</v>
      </c>
      <c r="Z314" s="2" t="s">
        <v>68</v>
      </c>
      <c r="AA314" s="72">
        <f t="shared" si="131"/>
        <v>43388</v>
      </c>
      <c r="AB314" s="2"/>
      <c r="AC314" s="43"/>
      <c r="AD314" s="47">
        <f>[2]Plan1!$A390</f>
        <v>48499</v>
      </c>
      <c r="AE314" s="34" t="str">
        <f>[2]Plan1!$C390</f>
        <v>Nossa Sr.a Aparecida - Padroeira do Brasil</v>
      </c>
      <c r="AH314" s="22"/>
      <c r="AI314" s="22"/>
      <c r="AJ314" s="22"/>
      <c r="AK314" s="22"/>
      <c r="AL314" s="22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30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4"/>
      <c r="BX314" s="1"/>
      <c r="BY314" s="1"/>
      <c r="BZ314" s="1"/>
      <c r="CA314" s="1"/>
      <c r="CB314" s="1"/>
      <c r="CC314" s="1"/>
      <c r="CD314" s="1"/>
      <c r="CE314" s="1"/>
      <c r="CF314" s="1"/>
      <c r="CG314" s="2"/>
      <c r="CH314" s="1"/>
      <c r="CI314" s="1"/>
      <c r="CJ314" s="1"/>
      <c r="CK314" s="1"/>
      <c r="CL314" s="1"/>
      <c r="CM314" s="1"/>
    </row>
    <row r="315" spans="1:91" x14ac:dyDescent="0.2">
      <c r="A315" s="105">
        <f t="shared" si="124"/>
        <v>43328</v>
      </c>
      <c r="B315" s="5">
        <f t="shared" si="113"/>
        <v>1078.6197084799999</v>
      </c>
      <c r="C315" s="5">
        <f t="shared" si="125"/>
        <v>1000</v>
      </c>
      <c r="D315" s="64">
        <f t="shared" si="126"/>
        <v>5061.1099999999997</v>
      </c>
      <c r="E315" s="11">
        <f>IF(K315=1,VLOOKUP(A315,[1]Plan1!$AY$80:$BA$314,3),E314)</f>
        <v>5056.5600000000004</v>
      </c>
      <c r="F315" s="72">
        <f t="shared" si="127"/>
        <v>43328</v>
      </c>
      <c r="G315" s="9">
        <f t="shared" si="114"/>
        <v>-8.990122720112792E-4</v>
      </c>
      <c r="H315" s="72">
        <f t="shared" si="128"/>
        <v>43360</v>
      </c>
      <c r="I315" s="72">
        <f t="shared" si="115"/>
        <v>43360</v>
      </c>
      <c r="J315" s="1">
        <f t="shared" si="129"/>
        <v>22</v>
      </c>
      <c r="K315" s="1">
        <f t="shared" si="135"/>
        <v>1</v>
      </c>
      <c r="L315" s="5">
        <f t="shared" si="116"/>
        <v>0.99995911000000004</v>
      </c>
      <c r="M315" s="12">
        <f t="shared" si="136"/>
        <v>1.0033006499999999</v>
      </c>
      <c r="N315" s="12">
        <f t="shared" si="132"/>
        <v>1.0399564517002566</v>
      </c>
      <c r="O315" s="5">
        <f t="shared" si="134"/>
        <v>1.03991392</v>
      </c>
      <c r="P315" s="5">
        <f t="shared" si="117"/>
        <v>1039.91392</v>
      </c>
      <c r="Q315" s="10">
        <f t="shared" si="118"/>
        <v>0</v>
      </c>
      <c r="R315" s="39">
        <f t="shared" si="119"/>
        <v>0</v>
      </c>
      <c r="S315" s="5">
        <f t="shared" si="120"/>
        <v>0</v>
      </c>
      <c r="T315" s="6">
        <f t="shared" si="130"/>
        <v>4.641E-2</v>
      </c>
      <c r="U315" s="10">
        <f t="shared" si="133"/>
        <v>203</v>
      </c>
      <c r="V315" s="10">
        <v>252</v>
      </c>
      <c r="W315" s="12">
        <f t="shared" si="121"/>
        <v>1.037220185</v>
      </c>
      <c r="X315" s="5">
        <f t="shared" si="122"/>
        <v>38.705788480000002</v>
      </c>
      <c r="Y315" s="11">
        <f t="shared" si="123"/>
        <v>0</v>
      </c>
      <c r="Z315" s="2" t="s">
        <v>68</v>
      </c>
      <c r="AA315" s="72">
        <f t="shared" si="131"/>
        <v>43388</v>
      </c>
      <c r="AB315" s="2"/>
      <c r="AC315" s="43"/>
      <c r="AD315" s="47">
        <f>[2]Plan1!$A391</f>
        <v>48520</v>
      </c>
      <c r="AE315" s="34" t="str">
        <f>[2]Plan1!$C391</f>
        <v>Finados</v>
      </c>
      <c r="AH315" s="22"/>
      <c r="AI315" s="22"/>
      <c r="AJ315" s="22"/>
      <c r="AK315" s="22"/>
      <c r="AL315" s="22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30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4"/>
      <c r="BX315" s="1"/>
      <c r="BY315" s="1"/>
      <c r="BZ315" s="1"/>
      <c r="CA315" s="1"/>
      <c r="CB315" s="1"/>
      <c r="CC315" s="1"/>
      <c r="CD315" s="1"/>
      <c r="CE315" s="1"/>
      <c r="CF315" s="1"/>
      <c r="CG315" s="2"/>
      <c r="CH315" s="1"/>
      <c r="CI315" s="1"/>
      <c r="CJ315" s="1"/>
      <c r="CK315" s="1"/>
      <c r="CL315" s="1"/>
      <c r="CM315" s="1"/>
    </row>
    <row r="316" spans="1:91" x14ac:dyDescent="0.2">
      <c r="A316" s="105">
        <f t="shared" si="124"/>
        <v>43329</v>
      </c>
      <c r="B316" s="5">
        <f t="shared" si="113"/>
        <v>1078.7697997600001</v>
      </c>
      <c r="C316" s="5">
        <f t="shared" si="125"/>
        <v>1000</v>
      </c>
      <c r="D316" s="64">
        <f t="shared" si="126"/>
        <v>5061.1099999999997</v>
      </c>
      <c r="E316" s="11">
        <f>IF(K316=1,VLOOKUP(A316,[1]Plan1!$AY$80:$BA$314,3),E315)</f>
        <v>5056.5600000000004</v>
      </c>
      <c r="F316" s="72">
        <f t="shared" si="127"/>
        <v>43328</v>
      </c>
      <c r="G316" s="9">
        <f t="shared" si="114"/>
        <v>-8.990122720112792E-4</v>
      </c>
      <c r="H316" s="72">
        <f t="shared" si="128"/>
        <v>43360</v>
      </c>
      <c r="I316" s="72">
        <f t="shared" si="115"/>
        <v>43360</v>
      </c>
      <c r="J316" s="1">
        <f t="shared" si="129"/>
        <v>22</v>
      </c>
      <c r="K316" s="1">
        <f t="shared" si="135"/>
        <v>2</v>
      </c>
      <c r="L316" s="5">
        <f t="shared" si="116"/>
        <v>0.99991823000000002</v>
      </c>
      <c r="M316" s="12">
        <f t="shared" si="136"/>
        <v>1.0033006499999999</v>
      </c>
      <c r="N316" s="12">
        <f t="shared" si="132"/>
        <v>1.0399564517002566</v>
      </c>
      <c r="O316" s="5">
        <f t="shared" si="134"/>
        <v>1.0398714099999999</v>
      </c>
      <c r="P316" s="5">
        <f t="shared" si="117"/>
        <v>1039.87141</v>
      </c>
      <c r="Q316" s="10">
        <f t="shared" si="118"/>
        <v>0</v>
      </c>
      <c r="R316" s="39">
        <f t="shared" si="119"/>
        <v>0</v>
      </c>
      <c r="S316" s="5">
        <f t="shared" si="120"/>
        <v>0</v>
      </c>
      <c r="T316" s="6">
        <f t="shared" si="130"/>
        <v>4.641E-2</v>
      </c>
      <c r="U316" s="10">
        <f t="shared" si="133"/>
        <v>204</v>
      </c>
      <c r="V316" s="10">
        <v>252</v>
      </c>
      <c r="W316" s="12">
        <f t="shared" si="121"/>
        <v>1.037406923</v>
      </c>
      <c r="X316" s="5">
        <f t="shared" si="122"/>
        <v>38.898389760000001</v>
      </c>
      <c r="Y316" s="11">
        <f t="shared" si="123"/>
        <v>0</v>
      </c>
      <c r="Z316" s="2" t="s">
        <v>68</v>
      </c>
      <c r="AA316" s="72">
        <f t="shared" si="131"/>
        <v>43388</v>
      </c>
      <c r="AB316" s="2"/>
      <c r="AC316" s="43"/>
      <c r="AD316" s="47">
        <f>[2]Plan1!$A392</f>
        <v>48533</v>
      </c>
      <c r="AE316" s="34" t="str">
        <f>[2]Plan1!$C392</f>
        <v>Proclamação da República</v>
      </c>
      <c r="AH316" s="22"/>
      <c r="AI316" s="22"/>
      <c r="AJ316" s="22"/>
      <c r="AK316" s="22"/>
      <c r="AL316" s="22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30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4"/>
      <c r="BX316" s="1"/>
      <c r="BY316" s="1"/>
      <c r="BZ316" s="1"/>
      <c r="CA316" s="1"/>
      <c r="CB316" s="1"/>
      <c r="CC316" s="1"/>
      <c r="CD316" s="1"/>
      <c r="CE316" s="1"/>
      <c r="CF316" s="1"/>
      <c r="CG316" s="2"/>
      <c r="CH316" s="1"/>
      <c r="CI316" s="1"/>
      <c r="CJ316" s="1"/>
      <c r="CK316" s="1"/>
      <c r="CL316" s="1"/>
      <c r="CM316" s="1"/>
    </row>
    <row r="317" spans="1:91" x14ac:dyDescent="0.2">
      <c r="A317" s="105">
        <f t="shared" si="124"/>
        <v>43330</v>
      </c>
      <c r="B317" s="5">
        <f t="shared" si="113"/>
        <v>1078.9199105099999</v>
      </c>
      <c r="C317" s="5">
        <f t="shared" si="125"/>
        <v>1000</v>
      </c>
      <c r="D317" s="64">
        <f t="shared" si="126"/>
        <v>5061.1099999999997</v>
      </c>
      <c r="E317" s="11">
        <f>IF(K317=1,VLOOKUP(A317,[1]Plan1!$AY$80:$BA$314,3),E316)</f>
        <v>5056.5600000000004</v>
      </c>
      <c r="F317" s="72">
        <f t="shared" si="127"/>
        <v>43328</v>
      </c>
      <c r="G317" s="9">
        <f t="shared" si="114"/>
        <v>-8.990122720112792E-4</v>
      </c>
      <c r="H317" s="72">
        <f t="shared" si="128"/>
        <v>43360</v>
      </c>
      <c r="I317" s="72">
        <f t="shared" si="115"/>
        <v>43360</v>
      </c>
      <c r="J317" s="1">
        <f t="shared" si="129"/>
        <v>22</v>
      </c>
      <c r="K317" s="1">
        <f t="shared" si="135"/>
        <v>3</v>
      </c>
      <c r="L317" s="5">
        <f t="shared" si="116"/>
        <v>0.99987735</v>
      </c>
      <c r="M317" s="12">
        <f t="shared" si="136"/>
        <v>1.0033006499999999</v>
      </c>
      <c r="N317" s="12">
        <f t="shared" si="132"/>
        <v>1.0399564517002566</v>
      </c>
      <c r="O317" s="5">
        <f t="shared" si="134"/>
        <v>1.0398289000000001</v>
      </c>
      <c r="P317" s="5">
        <f t="shared" si="117"/>
        <v>1039.8289</v>
      </c>
      <c r="Q317" s="10">
        <f t="shared" si="118"/>
        <v>0</v>
      </c>
      <c r="R317" s="39">
        <f t="shared" si="119"/>
        <v>0</v>
      </c>
      <c r="S317" s="5">
        <f t="shared" si="120"/>
        <v>0</v>
      </c>
      <c r="T317" s="6">
        <f t="shared" si="130"/>
        <v>4.641E-2</v>
      </c>
      <c r="U317" s="10">
        <f t="shared" si="133"/>
        <v>205</v>
      </c>
      <c r="V317" s="10">
        <v>252</v>
      </c>
      <c r="W317" s="12">
        <f t="shared" si="121"/>
        <v>1.037593695</v>
      </c>
      <c r="X317" s="5">
        <f t="shared" si="122"/>
        <v>39.091010509999997</v>
      </c>
      <c r="Y317" s="11">
        <f t="shared" si="123"/>
        <v>0</v>
      </c>
      <c r="Z317" s="2" t="s">
        <v>68</v>
      </c>
      <c r="AA317" s="72">
        <f t="shared" si="131"/>
        <v>43388</v>
      </c>
      <c r="AB317" s="2"/>
      <c r="AC317" s="43"/>
      <c r="AD317" s="47">
        <f>[2]Plan1!$A393</f>
        <v>48538</v>
      </c>
      <c r="AE317" s="34" t="str">
        <f>[2]Plan1!$C393</f>
        <v>Dia Nacional de Zumbi e da Consciência Negra</v>
      </c>
      <c r="AH317" s="22"/>
      <c r="AI317" s="22"/>
      <c r="AJ317" s="22"/>
      <c r="AK317" s="22"/>
      <c r="AL317" s="22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30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4"/>
      <c r="BX317" s="1"/>
      <c r="BY317" s="1"/>
      <c r="BZ317" s="1"/>
      <c r="CA317" s="1"/>
      <c r="CB317" s="1"/>
      <c r="CC317" s="1"/>
      <c r="CD317" s="1"/>
      <c r="CE317" s="1"/>
      <c r="CF317" s="1"/>
      <c r="CG317" s="2"/>
      <c r="CH317" s="1"/>
      <c r="CI317" s="1"/>
      <c r="CJ317" s="1"/>
      <c r="CK317" s="1"/>
      <c r="CL317" s="1"/>
      <c r="CM317" s="1"/>
    </row>
    <row r="318" spans="1:91" x14ac:dyDescent="0.2">
      <c r="A318" s="105">
        <f t="shared" si="124"/>
        <v>43331</v>
      </c>
      <c r="B318" s="5">
        <f t="shared" si="113"/>
        <v>1078.9199105099999</v>
      </c>
      <c r="C318" s="5">
        <f t="shared" si="125"/>
        <v>1000</v>
      </c>
      <c r="D318" s="64">
        <f t="shared" si="126"/>
        <v>5061.1099999999997</v>
      </c>
      <c r="E318" s="11">
        <f>IF(K318=1,VLOOKUP(A318,[1]Plan1!$AY$80:$BA$314,3),E317)</f>
        <v>5056.5600000000004</v>
      </c>
      <c r="F318" s="72">
        <f t="shared" si="127"/>
        <v>43328</v>
      </c>
      <c r="G318" s="9">
        <f t="shared" si="114"/>
        <v>-8.990122720112792E-4</v>
      </c>
      <c r="H318" s="72">
        <f t="shared" si="128"/>
        <v>43360</v>
      </c>
      <c r="I318" s="72">
        <f t="shared" si="115"/>
        <v>43360</v>
      </c>
      <c r="J318" s="1">
        <f t="shared" si="129"/>
        <v>22</v>
      </c>
      <c r="K318" s="1">
        <f t="shared" si="135"/>
        <v>3</v>
      </c>
      <c r="L318" s="5">
        <f t="shared" si="116"/>
        <v>0.99987735</v>
      </c>
      <c r="M318" s="12">
        <f t="shared" si="136"/>
        <v>1.0033006499999999</v>
      </c>
      <c r="N318" s="12">
        <f t="shared" si="132"/>
        <v>1.0399564517002566</v>
      </c>
      <c r="O318" s="5">
        <f t="shared" si="134"/>
        <v>1.0398289000000001</v>
      </c>
      <c r="P318" s="5">
        <f t="shared" si="117"/>
        <v>1039.8289</v>
      </c>
      <c r="Q318" s="10">
        <f t="shared" si="118"/>
        <v>0</v>
      </c>
      <c r="R318" s="39">
        <f t="shared" si="119"/>
        <v>0</v>
      </c>
      <c r="S318" s="5">
        <f t="shared" si="120"/>
        <v>0</v>
      </c>
      <c r="T318" s="6">
        <f t="shared" si="130"/>
        <v>4.641E-2</v>
      </c>
      <c r="U318" s="10">
        <f t="shared" si="133"/>
        <v>205</v>
      </c>
      <c r="V318" s="10">
        <v>252</v>
      </c>
      <c r="W318" s="12">
        <f t="shared" si="121"/>
        <v>1.037593695</v>
      </c>
      <c r="X318" s="5">
        <f t="shared" si="122"/>
        <v>39.091010509999997</v>
      </c>
      <c r="Y318" s="11">
        <f t="shared" si="123"/>
        <v>0</v>
      </c>
      <c r="Z318" s="2" t="s">
        <v>68</v>
      </c>
      <c r="AA318" s="72">
        <f t="shared" si="131"/>
        <v>43388</v>
      </c>
      <c r="AB318" s="2"/>
      <c r="AC318" s="43"/>
      <c r="AD318" s="47">
        <f>[2]Plan1!$A394</f>
        <v>48573</v>
      </c>
      <c r="AE318" s="34" t="str">
        <f>[2]Plan1!$C394</f>
        <v>Natal</v>
      </c>
      <c r="AH318" s="22"/>
      <c r="AI318" s="22"/>
      <c r="AJ318" s="22"/>
      <c r="AK318" s="22"/>
      <c r="AL318" s="22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30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4"/>
      <c r="BX318" s="1"/>
      <c r="BY318" s="1"/>
      <c r="BZ318" s="1"/>
      <c r="CA318" s="1"/>
      <c r="CB318" s="1"/>
      <c r="CC318" s="1"/>
      <c r="CD318" s="1"/>
      <c r="CE318" s="1"/>
      <c r="CF318" s="1"/>
      <c r="CG318" s="2"/>
      <c r="CH318" s="1"/>
      <c r="CI318" s="1"/>
      <c r="CJ318" s="1"/>
      <c r="CK318" s="1"/>
      <c r="CL318" s="1"/>
      <c r="CM318" s="1"/>
    </row>
    <row r="319" spans="1:91" x14ac:dyDescent="0.2">
      <c r="A319" s="105">
        <f t="shared" si="124"/>
        <v>43332</v>
      </c>
      <c r="B319" s="5">
        <f t="shared" si="113"/>
        <v>1078.9199105099999</v>
      </c>
      <c r="C319" s="5">
        <f t="shared" si="125"/>
        <v>1000</v>
      </c>
      <c r="D319" s="64">
        <f t="shared" si="126"/>
        <v>5061.1099999999997</v>
      </c>
      <c r="E319" s="11">
        <f>IF(K319=1,VLOOKUP(A319,[1]Plan1!$AY$80:$BA$314,3),E318)</f>
        <v>5056.5600000000004</v>
      </c>
      <c r="F319" s="72">
        <f t="shared" si="127"/>
        <v>43328</v>
      </c>
      <c r="G319" s="9">
        <f t="shared" si="114"/>
        <v>-8.990122720112792E-4</v>
      </c>
      <c r="H319" s="72">
        <f t="shared" si="128"/>
        <v>43360</v>
      </c>
      <c r="I319" s="72">
        <f t="shared" si="115"/>
        <v>43360</v>
      </c>
      <c r="J319" s="1">
        <f t="shared" si="129"/>
        <v>22</v>
      </c>
      <c r="K319" s="1">
        <f t="shared" si="135"/>
        <v>3</v>
      </c>
      <c r="L319" s="5">
        <f t="shared" si="116"/>
        <v>0.99987735</v>
      </c>
      <c r="M319" s="12">
        <f t="shared" si="136"/>
        <v>1.0033006499999999</v>
      </c>
      <c r="N319" s="12">
        <f t="shared" si="132"/>
        <v>1.0399564517002566</v>
      </c>
      <c r="O319" s="5">
        <f t="shared" si="134"/>
        <v>1.0398289000000001</v>
      </c>
      <c r="P319" s="5">
        <f t="shared" si="117"/>
        <v>1039.8289</v>
      </c>
      <c r="Q319" s="10">
        <f t="shared" si="118"/>
        <v>0</v>
      </c>
      <c r="R319" s="39">
        <f t="shared" si="119"/>
        <v>0</v>
      </c>
      <c r="S319" s="5">
        <f t="shared" si="120"/>
        <v>0</v>
      </c>
      <c r="T319" s="6">
        <f t="shared" si="130"/>
        <v>4.641E-2</v>
      </c>
      <c r="U319" s="10">
        <f t="shared" si="133"/>
        <v>205</v>
      </c>
      <c r="V319" s="10">
        <v>252</v>
      </c>
      <c r="W319" s="12">
        <f t="shared" si="121"/>
        <v>1.037593695</v>
      </c>
      <c r="X319" s="5">
        <f t="shared" si="122"/>
        <v>39.091010509999997</v>
      </c>
      <c r="Y319" s="11">
        <f t="shared" si="123"/>
        <v>0</v>
      </c>
      <c r="Z319" s="2" t="s">
        <v>68</v>
      </c>
      <c r="AA319" s="72">
        <f t="shared" si="131"/>
        <v>43388</v>
      </c>
      <c r="AB319" s="2"/>
      <c r="AC319" s="43"/>
      <c r="AD319" s="47">
        <f>[2]Plan1!$A395</f>
        <v>48580</v>
      </c>
      <c r="AE319" s="34" t="str">
        <f>[2]Plan1!$C395</f>
        <v>Confraternização Universal</v>
      </c>
      <c r="AH319" s="22"/>
      <c r="AI319" s="22"/>
      <c r="AJ319" s="22"/>
      <c r="AK319" s="22"/>
      <c r="AL319" s="22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30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4"/>
      <c r="BX319" s="1"/>
      <c r="BY319" s="1"/>
      <c r="BZ319" s="1"/>
      <c r="CA319" s="1"/>
      <c r="CB319" s="1"/>
      <c r="CC319" s="1"/>
      <c r="CD319" s="1"/>
      <c r="CE319" s="1"/>
      <c r="CF319" s="1"/>
      <c r="CG319" s="2"/>
      <c r="CH319" s="1"/>
      <c r="CI319" s="1"/>
      <c r="CJ319" s="1"/>
      <c r="CK319" s="1"/>
      <c r="CL319" s="1"/>
      <c r="CM319" s="1"/>
    </row>
    <row r="320" spans="1:91" x14ac:dyDescent="0.2">
      <c r="A320" s="105">
        <f t="shared" si="124"/>
        <v>43333</v>
      </c>
      <c r="B320" s="5">
        <f t="shared" si="113"/>
        <v>1079.0700397000001</v>
      </c>
      <c r="C320" s="5">
        <f t="shared" si="125"/>
        <v>1000</v>
      </c>
      <c r="D320" s="64">
        <f t="shared" si="126"/>
        <v>5061.1099999999997</v>
      </c>
      <c r="E320" s="11">
        <f>IF(K320=1,VLOOKUP(A320,[1]Plan1!$AY$80:$BA$314,3),E319)</f>
        <v>5056.5600000000004</v>
      </c>
      <c r="F320" s="72">
        <f t="shared" si="127"/>
        <v>43328</v>
      </c>
      <c r="G320" s="9">
        <f t="shared" si="114"/>
        <v>-8.990122720112792E-4</v>
      </c>
      <c r="H320" s="72">
        <f t="shared" si="128"/>
        <v>43360</v>
      </c>
      <c r="I320" s="72">
        <f t="shared" si="115"/>
        <v>43360</v>
      </c>
      <c r="J320" s="1">
        <f t="shared" si="129"/>
        <v>22</v>
      </c>
      <c r="K320" s="1">
        <f t="shared" si="135"/>
        <v>4</v>
      </c>
      <c r="L320" s="5">
        <f t="shared" si="116"/>
        <v>0.99983648000000003</v>
      </c>
      <c r="M320" s="12">
        <f t="shared" si="136"/>
        <v>1.0033006499999999</v>
      </c>
      <c r="N320" s="12">
        <f t="shared" si="132"/>
        <v>1.0399564517002566</v>
      </c>
      <c r="O320" s="5">
        <f t="shared" si="134"/>
        <v>1.0397863899999999</v>
      </c>
      <c r="P320" s="5">
        <f t="shared" si="117"/>
        <v>1039.78639</v>
      </c>
      <c r="Q320" s="10">
        <f t="shared" si="118"/>
        <v>0</v>
      </c>
      <c r="R320" s="39">
        <f t="shared" si="119"/>
        <v>0</v>
      </c>
      <c r="S320" s="5">
        <f t="shared" si="120"/>
        <v>0</v>
      </c>
      <c r="T320" s="6">
        <f t="shared" si="130"/>
        <v>4.641E-2</v>
      </c>
      <c r="U320" s="10">
        <f t="shared" si="133"/>
        <v>206</v>
      </c>
      <c r="V320" s="10">
        <v>252</v>
      </c>
      <c r="W320" s="12">
        <f t="shared" si="121"/>
        <v>1.0377805</v>
      </c>
      <c r="X320" s="5">
        <f t="shared" si="122"/>
        <v>39.283649699999998</v>
      </c>
      <c r="Y320" s="11">
        <f t="shared" si="123"/>
        <v>0</v>
      </c>
      <c r="Z320" s="2" t="s">
        <v>68</v>
      </c>
      <c r="AA320" s="72">
        <f t="shared" si="131"/>
        <v>43388</v>
      </c>
      <c r="AB320" s="2"/>
      <c r="AC320" s="43"/>
      <c r="AD320" s="47">
        <f>[2]Plan1!$A396</f>
        <v>48638</v>
      </c>
      <c r="AE320" s="34" t="str">
        <f>[2]Plan1!$C396</f>
        <v>Carnaval</v>
      </c>
      <c r="AH320" s="22"/>
      <c r="AI320" s="22"/>
      <c r="AJ320" s="22"/>
      <c r="AK320" s="22"/>
      <c r="AL320" s="22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30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4"/>
      <c r="BX320" s="1"/>
      <c r="BY320" s="1"/>
      <c r="BZ320" s="1"/>
      <c r="CA320" s="1"/>
      <c r="CB320" s="1"/>
      <c r="CC320" s="1"/>
      <c r="CD320" s="1"/>
      <c r="CE320" s="1"/>
      <c r="CF320" s="1"/>
      <c r="CG320" s="2"/>
      <c r="CH320" s="1"/>
      <c r="CI320" s="1"/>
      <c r="CJ320" s="1"/>
      <c r="CK320" s="1"/>
      <c r="CL320" s="1"/>
      <c r="CM320" s="1"/>
    </row>
    <row r="321" spans="1:91" x14ac:dyDescent="0.2">
      <c r="A321" s="105">
        <f t="shared" si="124"/>
        <v>43334</v>
      </c>
      <c r="B321" s="5">
        <f t="shared" si="113"/>
        <v>1079.2201883600001</v>
      </c>
      <c r="C321" s="5">
        <f t="shared" si="125"/>
        <v>1000</v>
      </c>
      <c r="D321" s="64">
        <f t="shared" si="126"/>
        <v>5061.1099999999997</v>
      </c>
      <c r="E321" s="11">
        <f>IF(K321=1,VLOOKUP(A321,[1]Plan1!$AY$80:$BA$314,3),E320)</f>
        <v>5056.5600000000004</v>
      </c>
      <c r="F321" s="72">
        <f t="shared" si="127"/>
        <v>43328</v>
      </c>
      <c r="G321" s="9">
        <f t="shared" si="114"/>
        <v>-8.990122720112792E-4</v>
      </c>
      <c r="H321" s="72">
        <f t="shared" si="128"/>
        <v>43360</v>
      </c>
      <c r="I321" s="72">
        <f t="shared" si="115"/>
        <v>43360</v>
      </c>
      <c r="J321" s="1">
        <f t="shared" si="129"/>
        <v>22</v>
      </c>
      <c r="K321" s="1">
        <f t="shared" si="135"/>
        <v>5</v>
      </c>
      <c r="L321" s="5">
        <f t="shared" si="116"/>
        <v>0.99979560000000001</v>
      </c>
      <c r="M321" s="12">
        <f t="shared" si="136"/>
        <v>1.0033006499999999</v>
      </c>
      <c r="N321" s="12">
        <f t="shared" si="132"/>
        <v>1.0399564517002566</v>
      </c>
      <c r="O321" s="5">
        <f t="shared" si="134"/>
        <v>1.0397438800000001</v>
      </c>
      <c r="P321" s="5">
        <f t="shared" si="117"/>
        <v>1039.74388</v>
      </c>
      <c r="Q321" s="10">
        <f t="shared" si="118"/>
        <v>0</v>
      </c>
      <c r="R321" s="39">
        <f t="shared" si="119"/>
        <v>0</v>
      </c>
      <c r="S321" s="5">
        <f t="shared" si="120"/>
        <v>0</v>
      </c>
      <c r="T321" s="6">
        <f t="shared" si="130"/>
        <v>4.641E-2</v>
      </c>
      <c r="U321" s="10">
        <f t="shared" si="133"/>
        <v>207</v>
      </c>
      <c r="V321" s="10">
        <v>252</v>
      </c>
      <c r="W321" s="12">
        <f t="shared" si="121"/>
        <v>1.0379673389999999</v>
      </c>
      <c r="X321" s="5">
        <f t="shared" si="122"/>
        <v>39.476308359999997</v>
      </c>
      <c r="Y321" s="11">
        <f t="shared" si="123"/>
        <v>0</v>
      </c>
      <c r="Z321" s="2" t="s">
        <v>68</v>
      </c>
      <c r="AA321" s="72">
        <f t="shared" si="131"/>
        <v>43388</v>
      </c>
      <c r="AB321" s="2"/>
      <c r="AC321" s="43"/>
      <c r="AD321" s="47">
        <f>[2]Plan1!$A397</f>
        <v>48639</v>
      </c>
      <c r="AE321" s="34" t="str">
        <f>[2]Plan1!$C397</f>
        <v>Carnaval</v>
      </c>
      <c r="AH321" s="22"/>
      <c r="AI321" s="22"/>
      <c r="AJ321" s="22"/>
      <c r="AK321" s="22"/>
      <c r="AL321" s="22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30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4"/>
      <c r="BX321" s="1"/>
      <c r="BY321" s="1"/>
      <c r="BZ321" s="1"/>
      <c r="CA321" s="1"/>
      <c r="CB321" s="1"/>
      <c r="CC321" s="1"/>
      <c r="CD321" s="1"/>
      <c r="CE321" s="1"/>
      <c r="CF321" s="1"/>
      <c r="CG321" s="2"/>
      <c r="CH321" s="1"/>
      <c r="CI321" s="1"/>
      <c r="CJ321" s="1"/>
      <c r="CK321" s="1"/>
      <c r="CL321" s="1"/>
      <c r="CM321" s="1"/>
    </row>
    <row r="322" spans="1:91" x14ac:dyDescent="0.2">
      <c r="A322" s="105">
        <f t="shared" si="124"/>
        <v>43335</v>
      </c>
      <c r="B322" s="5">
        <f t="shared" si="113"/>
        <v>1079.3703668599999</v>
      </c>
      <c r="C322" s="5">
        <f t="shared" si="125"/>
        <v>1000</v>
      </c>
      <c r="D322" s="64">
        <f t="shared" si="126"/>
        <v>5061.1099999999997</v>
      </c>
      <c r="E322" s="11">
        <f>IF(K322=1,VLOOKUP(A322,[1]Plan1!$AY$80:$BA$314,3),E321)</f>
        <v>5056.5600000000004</v>
      </c>
      <c r="F322" s="72">
        <f t="shared" si="127"/>
        <v>43328</v>
      </c>
      <c r="G322" s="9">
        <f t="shared" si="114"/>
        <v>-8.990122720112792E-4</v>
      </c>
      <c r="H322" s="72">
        <f t="shared" si="128"/>
        <v>43360</v>
      </c>
      <c r="I322" s="72">
        <f t="shared" si="115"/>
        <v>43360</v>
      </c>
      <c r="J322" s="1">
        <f t="shared" si="129"/>
        <v>22</v>
      </c>
      <c r="K322" s="1">
        <f t="shared" si="135"/>
        <v>6</v>
      </c>
      <c r="L322" s="5">
        <f t="shared" si="116"/>
        <v>0.99975473000000004</v>
      </c>
      <c r="M322" s="12">
        <f t="shared" si="136"/>
        <v>1.0033006499999999</v>
      </c>
      <c r="N322" s="12">
        <f t="shared" si="132"/>
        <v>1.0399564517002566</v>
      </c>
      <c r="O322" s="5">
        <f t="shared" si="134"/>
        <v>1.0397013799999999</v>
      </c>
      <c r="P322" s="5">
        <f t="shared" si="117"/>
        <v>1039.70138</v>
      </c>
      <c r="Q322" s="10">
        <f t="shared" si="118"/>
        <v>0</v>
      </c>
      <c r="R322" s="39">
        <f t="shared" si="119"/>
        <v>0</v>
      </c>
      <c r="S322" s="5">
        <f t="shared" si="120"/>
        <v>0</v>
      </c>
      <c r="T322" s="6">
        <f t="shared" si="130"/>
        <v>4.641E-2</v>
      </c>
      <c r="U322" s="10">
        <f t="shared" si="133"/>
        <v>208</v>
      </c>
      <c r="V322" s="10">
        <v>252</v>
      </c>
      <c r="W322" s="12">
        <f t="shared" si="121"/>
        <v>1.038154212</v>
      </c>
      <c r="X322" s="5">
        <f t="shared" si="122"/>
        <v>39.668986859999997</v>
      </c>
      <c r="Y322" s="11">
        <f t="shared" si="123"/>
        <v>0</v>
      </c>
      <c r="Z322" s="2" t="s">
        <v>68</v>
      </c>
      <c r="AA322" s="72">
        <f t="shared" si="131"/>
        <v>43388</v>
      </c>
      <c r="AB322" s="2"/>
      <c r="AC322" s="43"/>
      <c r="AD322" s="47">
        <f>[2]Plan1!$A398</f>
        <v>48684</v>
      </c>
      <c r="AE322" s="34" t="str">
        <f>[2]Plan1!$C398</f>
        <v>Paixão de Cristo</v>
      </c>
      <c r="AH322" s="22"/>
      <c r="AI322" s="22"/>
      <c r="AJ322" s="22"/>
      <c r="AK322" s="22"/>
      <c r="AL322" s="22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30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4"/>
      <c r="BX322" s="1"/>
      <c r="BY322" s="1"/>
      <c r="BZ322" s="1"/>
      <c r="CA322" s="1"/>
      <c r="CB322" s="1"/>
      <c r="CC322" s="1"/>
      <c r="CD322" s="1"/>
      <c r="CE322" s="1"/>
      <c r="CF322" s="1"/>
      <c r="CG322" s="2"/>
      <c r="CH322" s="1"/>
      <c r="CI322" s="1"/>
      <c r="CJ322" s="1"/>
      <c r="CK322" s="1"/>
      <c r="CL322" s="1"/>
      <c r="CM322" s="1"/>
    </row>
    <row r="323" spans="1:91" x14ac:dyDescent="0.2">
      <c r="A323" s="105">
        <f t="shared" si="124"/>
        <v>43336</v>
      </c>
      <c r="B323" s="5">
        <f t="shared" si="113"/>
        <v>1079.52055341</v>
      </c>
      <c r="C323" s="5">
        <f t="shared" si="125"/>
        <v>1000</v>
      </c>
      <c r="D323" s="64">
        <f t="shared" si="126"/>
        <v>5061.1099999999997</v>
      </c>
      <c r="E323" s="11">
        <f>IF(K323=1,VLOOKUP(A323,[1]Plan1!$AY$80:$BA$314,3),E322)</f>
        <v>5056.5600000000004</v>
      </c>
      <c r="F323" s="72">
        <f t="shared" si="127"/>
        <v>43328</v>
      </c>
      <c r="G323" s="9">
        <f t="shared" si="114"/>
        <v>-8.990122720112792E-4</v>
      </c>
      <c r="H323" s="72">
        <f t="shared" si="128"/>
        <v>43360</v>
      </c>
      <c r="I323" s="72">
        <f t="shared" si="115"/>
        <v>43360</v>
      </c>
      <c r="J323" s="1">
        <f t="shared" si="129"/>
        <v>22</v>
      </c>
      <c r="K323" s="1">
        <f t="shared" si="135"/>
        <v>7</v>
      </c>
      <c r="L323" s="5">
        <f t="shared" si="116"/>
        <v>0.99971385999999995</v>
      </c>
      <c r="M323" s="12">
        <f t="shared" si="136"/>
        <v>1.0033006499999999</v>
      </c>
      <c r="N323" s="12">
        <f t="shared" si="132"/>
        <v>1.0399564517002566</v>
      </c>
      <c r="O323" s="5">
        <f t="shared" si="134"/>
        <v>1.03965887</v>
      </c>
      <c r="P323" s="5">
        <f t="shared" si="117"/>
        <v>1039.65887</v>
      </c>
      <c r="Q323" s="10">
        <f t="shared" si="118"/>
        <v>0</v>
      </c>
      <c r="R323" s="39">
        <f t="shared" si="119"/>
        <v>0</v>
      </c>
      <c r="S323" s="5">
        <f t="shared" si="120"/>
        <v>0</v>
      </c>
      <c r="T323" s="6">
        <f t="shared" si="130"/>
        <v>4.641E-2</v>
      </c>
      <c r="U323" s="10">
        <f t="shared" si="133"/>
        <v>209</v>
      </c>
      <c r="V323" s="10">
        <v>252</v>
      </c>
      <c r="W323" s="12">
        <f t="shared" si="121"/>
        <v>1.038341118</v>
      </c>
      <c r="X323" s="5">
        <f t="shared" si="122"/>
        <v>39.861683409999998</v>
      </c>
      <c r="Y323" s="11">
        <f t="shared" si="123"/>
        <v>0</v>
      </c>
      <c r="Z323" s="2" t="s">
        <v>68</v>
      </c>
      <c r="AA323" s="72">
        <f t="shared" si="131"/>
        <v>43388</v>
      </c>
      <c r="AB323" s="2"/>
      <c r="AC323" s="43"/>
      <c r="AD323" s="47">
        <f>[2]Plan1!$A399</f>
        <v>48690</v>
      </c>
      <c r="AE323" s="34" t="str">
        <f>[2]Plan1!$C399</f>
        <v>Tiradentes</v>
      </c>
      <c r="AH323" s="22"/>
      <c r="AI323" s="22"/>
      <c r="AJ323" s="22"/>
      <c r="AK323" s="22"/>
      <c r="AL323" s="22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30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4"/>
      <c r="BX323" s="1"/>
      <c r="BY323" s="1"/>
      <c r="BZ323" s="1"/>
      <c r="CA323" s="1"/>
      <c r="CB323" s="1"/>
      <c r="CC323" s="1"/>
      <c r="CD323" s="1"/>
      <c r="CE323" s="1"/>
      <c r="CF323" s="1"/>
      <c r="CG323" s="2"/>
      <c r="CH323" s="1"/>
      <c r="CI323" s="1"/>
      <c r="CJ323" s="1"/>
      <c r="CK323" s="1"/>
      <c r="CL323" s="1"/>
      <c r="CM323" s="1"/>
    </row>
    <row r="324" spans="1:91" x14ac:dyDescent="0.2">
      <c r="A324" s="105">
        <f t="shared" si="124"/>
        <v>43337</v>
      </c>
      <c r="B324" s="5">
        <f t="shared" si="113"/>
        <v>1079.6707698</v>
      </c>
      <c r="C324" s="5">
        <f t="shared" si="125"/>
        <v>1000</v>
      </c>
      <c r="D324" s="64">
        <f t="shared" si="126"/>
        <v>5061.1099999999997</v>
      </c>
      <c r="E324" s="11">
        <f>IF(K324=1,VLOOKUP(A324,[1]Plan1!$AY$80:$BA$314,3),E323)</f>
        <v>5056.5600000000004</v>
      </c>
      <c r="F324" s="72">
        <f t="shared" si="127"/>
        <v>43328</v>
      </c>
      <c r="G324" s="9">
        <f t="shared" si="114"/>
        <v>-8.990122720112792E-4</v>
      </c>
      <c r="H324" s="72">
        <f t="shared" si="128"/>
        <v>43360</v>
      </c>
      <c r="I324" s="72">
        <f t="shared" si="115"/>
        <v>43360</v>
      </c>
      <c r="J324" s="1">
        <f t="shared" si="129"/>
        <v>22</v>
      </c>
      <c r="K324" s="1">
        <f t="shared" si="135"/>
        <v>8</v>
      </c>
      <c r="L324" s="5">
        <f t="shared" si="116"/>
        <v>0.99967298999999998</v>
      </c>
      <c r="M324" s="12">
        <f t="shared" si="136"/>
        <v>1.0033006499999999</v>
      </c>
      <c r="N324" s="12">
        <f t="shared" si="132"/>
        <v>1.0399564517002566</v>
      </c>
      <c r="O324" s="5">
        <f t="shared" si="134"/>
        <v>1.0396163700000001</v>
      </c>
      <c r="P324" s="5">
        <f t="shared" si="117"/>
        <v>1039.61637</v>
      </c>
      <c r="Q324" s="10">
        <f t="shared" si="118"/>
        <v>0</v>
      </c>
      <c r="R324" s="39">
        <f t="shared" si="119"/>
        <v>0</v>
      </c>
      <c r="S324" s="5">
        <f t="shared" si="120"/>
        <v>0</v>
      </c>
      <c r="T324" s="6">
        <f t="shared" si="130"/>
        <v>4.641E-2</v>
      </c>
      <c r="U324" s="10">
        <f t="shared" si="133"/>
        <v>210</v>
      </c>
      <c r="V324" s="10">
        <v>252</v>
      </c>
      <c r="W324" s="12">
        <f t="shared" si="121"/>
        <v>1.038528058</v>
      </c>
      <c r="X324" s="5">
        <f t="shared" si="122"/>
        <v>40.054399799999999</v>
      </c>
      <c r="Y324" s="11">
        <f t="shared" si="123"/>
        <v>0</v>
      </c>
      <c r="Z324" s="2" t="s">
        <v>68</v>
      </c>
      <c r="AA324" s="72">
        <f t="shared" si="131"/>
        <v>43388</v>
      </c>
      <c r="AB324" s="2"/>
      <c r="AC324" s="43"/>
      <c r="AD324" s="47">
        <f>[2]Plan1!$A400</f>
        <v>48700</v>
      </c>
      <c r="AE324" s="34" t="str">
        <f>[2]Plan1!$C400</f>
        <v>Dia do Trabalho</v>
      </c>
      <c r="AG324" s="1"/>
      <c r="AH324" s="22"/>
      <c r="AI324" s="22"/>
      <c r="AJ324" s="22"/>
      <c r="AK324" s="22"/>
      <c r="AL324" s="22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30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4"/>
      <c r="BX324" s="1"/>
      <c r="BY324" s="1"/>
      <c r="BZ324" s="1"/>
      <c r="CA324" s="1"/>
      <c r="CB324" s="1"/>
      <c r="CC324" s="1"/>
      <c r="CD324" s="1"/>
      <c r="CE324" s="1"/>
      <c r="CF324" s="1"/>
      <c r="CG324" s="2"/>
      <c r="CH324" s="1"/>
      <c r="CI324" s="1"/>
      <c r="CJ324" s="1"/>
      <c r="CK324" s="1"/>
      <c r="CL324" s="1"/>
      <c r="CM324" s="1"/>
    </row>
    <row r="325" spans="1:91" x14ac:dyDescent="0.2">
      <c r="A325" s="105">
        <f t="shared" si="124"/>
        <v>43338</v>
      </c>
      <c r="B325" s="5">
        <f t="shared" si="113"/>
        <v>1079.6707698</v>
      </c>
      <c r="C325" s="5">
        <f t="shared" si="125"/>
        <v>1000</v>
      </c>
      <c r="D325" s="64">
        <f t="shared" si="126"/>
        <v>5061.1099999999997</v>
      </c>
      <c r="E325" s="11">
        <f>IF(K325=1,VLOOKUP(A325,[1]Plan1!$AY$80:$BA$314,3),E324)</f>
        <v>5056.5600000000004</v>
      </c>
      <c r="F325" s="72">
        <f t="shared" si="127"/>
        <v>43328</v>
      </c>
      <c r="G325" s="9">
        <f t="shared" si="114"/>
        <v>-8.990122720112792E-4</v>
      </c>
      <c r="H325" s="72">
        <f t="shared" si="128"/>
        <v>43360</v>
      </c>
      <c r="I325" s="72">
        <f t="shared" si="115"/>
        <v>43360</v>
      </c>
      <c r="J325" s="1">
        <f t="shared" si="129"/>
        <v>22</v>
      </c>
      <c r="K325" s="1">
        <f t="shared" si="135"/>
        <v>8</v>
      </c>
      <c r="L325" s="5">
        <f t="shared" si="116"/>
        <v>0.99967298999999998</v>
      </c>
      <c r="M325" s="12">
        <f t="shared" si="136"/>
        <v>1.0033006499999999</v>
      </c>
      <c r="N325" s="12">
        <f t="shared" si="132"/>
        <v>1.0399564517002566</v>
      </c>
      <c r="O325" s="5">
        <f t="shared" si="134"/>
        <v>1.0396163700000001</v>
      </c>
      <c r="P325" s="5">
        <f t="shared" si="117"/>
        <v>1039.61637</v>
      </c>
      <c r="Q325" s="10">
        <f t="shared" si="118"/>
        <v>0</v>
      </c>
      <c r="R325" s="39">
        <f t="shared" si="119"/>
        <v>0</v>
      </c>
      <c r="S325" s="5">
        <f t="shared" si="120"/>
        <v>0</v>
      </c>
      <c r="T325" s="6">
        <f t="shared" si="130"/>
        <v>4.641E-2</v>
      </c>
      <c r="U325" s="10">
        <f t="shared" si="133"/>
        <v>210</v>
      </c>
      <c r="V325" s="10">
        <v>252</v>
      </c>
      <c r="W325" s="12">
        <f t="shared" si="121"/>
        <v>1.038528058</v>
      </c>
      <c r="X325" s="5">
        <f t="shared" si="122"/>
        <v>40.054399799999999</v>
      </c>
      <c r="Y325" s="11">
        <f t="shared" si="123"/>
        <v>0</v>
      </c>
      <c r="Z325" s="2" t="s">
        <v>68</v>
      </c>
      <c r="AA325" s="72">
        <f t="shared" si="131"/>
        <v>43388</v>
      </c>
      <c r="AB325" s="2"/>
      <c r="AC325" s="43"/>
      <c r="AD325" s="47">
        <f>[2]Plan1!$A401</f>
        <v>48746</v>
      </c>
      <c r="AE325" s="34" t="str">
        <f>[2]Plan1!$C401</f>
        <v>Corpus Christi</v>
      </c>
      <c r="AG325" s="1"/>
      <c r="AH325" s="22"/>
      <c r="AI325" s="22"/>
      <c r="AJ325" s="22"/>
      <c r="AK325" s="22"/>
      <c r="AL325" s="22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30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4"/>
      <c r="BX325" s="1"/>
      <c r="BY325" s="1"/>
      <c r="BZ325" s="1"/>
      <c r="CA325" s="1"/>
      <c r="CB325" s="1"/>
      <c r="CC325" s="1"/>
      <c r="CD325" s="1"/>
      <c r="CE325" s="1"/>
      <c r="CF325" s="1"/>
      <c r="CG325" s="2"/>
      <c r="CH325" s="1"/>
      <c r="CI325" s="1"/>
      <c r="CJ325" s="1"/>
      <c r="CK325" s="1"/>
      <c r="CL325" s="1"/>
      <c r="CM325" s="1"/>
    </row>
    <row r="326" spans="1:91" x14ac:dyDescent="0.2">
      <c r="A326" s="105">
        <f t="shared" si="124"/>
        <v>43339</v>
      </c>
      <c r="B326" s="5">
        <f t="shared" si="113"/>
        <v>1079.6707698</v>
      </c>
      <c r="C326" s="5">
        <f t="shared" si="125"/>
        <v>1000</v>
      </c>
      <c r="D326" s="64">
        <f t="shared" si="126"/>
        <v>5061.1099999999997</v>
      </c>
      <c r="E326" s="11">
        <f>IF(K326=1,VLOOKUP(A326,[1]Plan1!$AY$80:$BA$314,3),E325)</f>
        <v>5056.5600000000004</v>
      </c>
      <c r="F326" s="72">
        <f t="shared" si="127"/>
        <v>43328</v>
      </c>
      <c r="G326" s="9">
        <f t="shared" si="114"/>
        <v>-8.990122720112792E-4</v>
      </c>
      <c r="H326" s="72">
        <f t="shared" si="128"/>
        <v>43360</v>
      </c>
      <c r="I326" s="72">
        <f t="shared" si="115"/>
        <v>43360</v>
      </c>
      <c r="J326" s="1">
        <f t="shared" si="129"/>
        <v>22</v>
      </c>
      <c r="K326" s="1">
        <f t="shared" si="135"/>
        <v>8</v>
      </c>
      <c r="L326" s="5">
        <f t="shared" si="116"/>
        <v>0.99967298999999998</v>
      </c>
      <c r="M326" s="12">
        <f t="shared" si="136"/>
        <v>1.0033006499999999</v>
      </c>
      <c r="N326" s="12">
        <f t="shared" si="132"/>
        <v>1.0399564517002566</v>
      </c>
      <c r="O326" s="5">
        <f t="shared" si="134"/>
        <v>1.0396163700000001</v>
      </c>
      <c r="P326" s="5">
        <f t="shared" si="117"/>
        <v>1039.61637</v>
      </c>
      <c r="Q326" s="10">
        <f t="shared" si="118"/>
        <v>0</v>
      </c>
      <c r="R326" s="39">
        <f t="shared" si="119"/>
        <v>0</v>
      </c>
      <c r="S326" s="5">
        <f t="shared" si="120"/>
        <v>0</v>
      </c>
      <c r="T326" s="6">
        <f t="shared" si="130"/>
        <v>4.641E-2</v>
      </c>
      <c r="U326" s="10">
        <f t="shared" si="133"/>
        <v>210</v>
      </c>
      <c r="V326" s="10">
        <v>252</v>
      </c>
      <c r="W326" s="12">
        <f t="shared" si="121"/>
        <v>1.038528058</v>
      </c>
      <c r="X326" s="5">
        <f t="shared" si="122"/>
        <v>40.054399799999999</v>
      </c>
      <c r="Y326" s="11">
        <f t="shared" si="123"/>
        <v>0</v>
      </c>
      <c r="Z326" s="2" t="s">
        <v>68</v>
      </c>
      <c r="AA326" s="72">
        <f t="shared" si="131"/>
        <v>43388</v>
      </c>
      <c r="AB326" s="2"/>
      <c r="AC326" s="43"/>
      <c r="AD326" s="47">
        <f>[2]Plan1!$A402</f>
        <v>48829</v>
      </c>
      <c r="AE326" s="34" t="str">
        <f>[2]Plan1!$C402</f>
        <v>Independência do Brasil</v>
      </c>
      <c r="AG326" s="1"/>
      <c r="AH326" s="22"/>
      <c r="AI326" s="22"/>
      <c r="AJ326" s="22"/>
      <c r="AK326" s="22"/>
      <c r="AL326" s="22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30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4"/>
      <c r="BX326" s="1"/>
      <c r="BY326" s="1"/>
      <c r="BZ326" s="1"/>
      <c r="CA326" s="1"/>
      <c r="CB326" s="1"/>
      <c r="CC326" s="1"/>
      <c r="CD326" s="1"/>
      <c r="CE326" s="1"/>
      <c r="CF326" s="1"/>
      <c r="CG326" s="2"/>
      <c r="CH326" s="1"/>
      <c r="CI326" s="1"/>
      <c r="CJ326" s="1"/>
      <c r="CK326" s="1"/>
      <c r="CL326" s="1"/>
      <c r="CM326" s="1"/>
    </row>
    <row r="327" spans="1:91" x14ac:dyDescent="0.2">
      <c r="A327" s="105">
        <f t="shared" si="124"/>
        <v>43340</v>
      </c>
      <c r="B327" s="5">
        <f t="shared" si="113"/>
        <v>1079.8210056399998</v>
      </c>
      <c r="C327" s="5">
        <f t="shared" si="125"/>
        <v>1000</v>
      </c>
      <c r="D327" s="64">
        <f t="shared" si="126"/>
        <v>5061.1099999999997</v>
      </c>
      <c r="E327" s="11">
        <f>IF(K327=1,VLOOKUP(A327,[1]Plan1!$AY$80:$BA$314,3),E326)</f>
        <v>5056.5600000000004</v>
      </c>
      <c r="F327" s="72">
        <f t="shared" si="127"/>
        <v>43328</v>
      </c>
      <c r="G327" s="9">
        <f t="shared" si="114"/>
        <v>-8.990122720112792E-4</v>
      </c>
      <c r="H327" s="72">
        <f t="shared" si="128"/>
        <v>43360</v>
      </c>
      <c r="I327" s="72">
        <f t="shared" si="115"/>
        <v>43360</v>
      </c>
      <c r="J327" s="1">
        <f t="shared" si="129"/>
        <v>22</v>
      </c>
      <c r="K327" s="1">
        <f t="shared" si="135"/>
        <v>9</v>
      </c>
      <c r="L327" s="5">
        <f t="shared" si="116"/>
        <v>0.99963212000000001</v>
      </c>
      <c r="M327" s="12">
        <f t="shared" si="136"/>
        <v>1.0033006499999999</v>
      </c>
      <c r="N327" s="12">
        <f t="shared" si="132"/>
        <v>1.0399564517002566</v>
      </c>
      <c r="O327" s="5">
        <f t="shared" si="134"/>
        <v>1.0395738699999999</v>
      </c>
      <c r="P327" s="5">
        <f t="shared" si="117"/>
        <v>1039.5738699999999</v>
      </c>
      <c r="Q327" s="10">
        <f t="shared" si="118"/>
        <v>0</v>
      </c>
      <c r="R327" s="39">
        <f t="shared" si="119"/>
        <v>0</v>
      </c>
      <c r="S327" s="5">
        <f t="shared" si="120"/>
        <v>0</v>
      </c>
      <c r="T327" s="6">
        <f t="shared" si="130"/>
        <v>4.641E-2</v>
      </c>
      <c r="U327" s="10">
        <f t="shared" si="133"/>
        <v>211</v>
      </c>
      <c r="V327" s="10">
        <v>252</v>
      </c>
      <c r="W327" s="12">
        <f t="shared" si="121"/>
        <v>1.038715032</v>
      </c>
      <c r="X327" s="5">
        <f t="shared" si="122"/>
        <v>40.247135640000003</v>
      </c>
      <c r="Y327" s="11">
        <f t="shared" si="123"/>
        <v>0</v>
      </c>
      <c r="Z327" s="2" t="s">
        <v>68</v>
      </c>
      <c r="AA327" s="72">
        <f t="shared" si="131"/>
        <v>43388</v>
      </c>
      <c r="AB327" s="2"/>
      <c r="AC327" s="43"/>
      <c r="AD327" s="47">
        <f>[2]Plan1!$A403</f>
        <v>48864</v>
      </c>
      <c r="AE327" s="34" t="str">
        <f>[2]Plan1!$C403</f>
        <v>Nossa Sr.a Aparecida - Padroeira do Brasil</v>
      </c>
      <c r="AG327" s="1"/>
      <c r="AH327" s="22"/>
      <c r="AI327" s="22"/>
      <c r="AJ327" s="22"/>
      <c r="AK327" s="22"/>
      <c r="AL327" s="22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30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4"/>
      <c r="BX327" s="1"/>
      <c r="BY327" s="1"/>
      <c r="BZ327" s="1"/>
      <c r="CA327" s="1"/>
      <c r="CB327" s="1"/>
      <c r="CC327" s="1"/>
      <c r="CD327" s="1"/>
      <c r="CE327" s="1"/>
      <c r="CF327" s="1"/>
      <c r="CG327" s="2"/>
      <c r="CH327" s="1"/>
      <c r="CI327" s="1"/>
      <c r="CJ327" s="1"/>
      <c r="CK327" s="1"/>
      <c r="CL327" s="1"/>
      <c r="CM327" s="1"/>
    </row>
    <row r="328" spans="1:91" x14ac:dyDescent="0.2">
      <c r="A328" s="105">
        <f t="shared" si="124"/>
        <v>43341</v>
      </c>
      <c r="B328" s="5">
        <f t="shared" si="113"/>
        <v>1079.9712494999999</v>
      </c>
      <c r="C328" s="5">
        <f t="shared" si="125"/>
        <v>1000</v>
      </c>
      <c r="D328" s="64">
        <f t="shared" si="126"/>
        <v>5061.1099999999997</v>
      </c>
      <c r="E328" s="11">
        <f>IF(K328=1,VLOOKUP(A328,[1]Plan1!$AY$80:$BA$314,3),E327)</f>
        <v>5056.5600000000004</v>
      </c>
      <c r="F328" s="72">
        <f t="shared" si="127"/>
        <v>43328</v>
      </c>
      <c r="G328" s="9">
        <f t="shared" si="114"/>
        <v>-8.990122720112792E-4</v>
      </c>
      <c r="H328" s="72">
        <f t="shared" si="128"/>
        <v>43360</v>
      </c>
      <c r="I328" s="72">
        <f t="shared" si="115"/>
        <v>43360</v>
      </c>
      <c r="J328" s="1">
        <f t="shared" si="129"/>
        <v>22</v>
      </c>
      <c r="K328" s="1">
        <f t="shared" si="135"/>
        <v>10</v>
      </c>
      <c r="L328" s="5">
        <f t="shared" si="116"/>
        <v>0.99959125000000004</v>
      </c>
      <c r="M328" s="12">
        <f t="shared" si="136"/>
        <v>1.0033006499999999</v>
      </c>
      <c r="N328" s="12">
        <f t="shared" si="132"/>
        <v>1.0399564517002566</v>
      </c>
      <c r="O328" s="5">
        <f t="shared" si="134"/>
        <v>1.03953136</v>
      </c>
      <c r="P328" s="5">
        <f t="shared" si="117"/>
        <v>1039.5313599999999</v>
      </c>
      <c r="Q328" s="10">
        <f t="shared" si="118"/>
        <v>0</v>
      </c>
      <c r="R328" s="39">
        <f t="shared" si="119"/>
        <v>0</v>
      </c>
      <c r="S328" s="5">
        <f t="shared" si="120"/>
        <v>0</v>
      </c>
      <c r="T328" s="6">
        <f t="shared" si="130"/>
        <v>4.641E-2</v>
      </c>
      <c r="U328" s="10">
        <f t="shared" si="133"/>
        <v>212</v>
      </c>
      <c r="V328" s="10">
        <v>252</v>
      </c>
      <c r="W328" s="12">
        <f t="shared" si="121"/>
        <v>1.0389020390000001</v>
      </c>
      <c r="X328" s="5">
        <f t="shared" si="122"/>
        <v>40.4398895</v>
      </c>
      <c r="Y328" s="11">
        <f t="shared" si="123"/>
        <v>0</v>
      </c>
      <c r="Z328" s="2" t="s">
        <v>68</v>
      </c>
      <c r="AA328" s="72">
        <f t="shared" si="131"/>
        <v>43388</v>
      </c>
      <c r="AB328" s="2"/>
      <c r="AC328" s="43"/>
      <c r="AD328" s="47">
        <f>[2]Plan1!$A404</f>
        <v>48885</v>
      </c>
      <c r="AE328" s="34" t="str">
        <f>[2]Plan1!$C404</f>
        <v>Finados</v>
      </c>
      <c r="AG328" s="1"/>
      <c r="AH328" s="22"/>
      <c r="AI328" s="22"/>
      <c r="AJ328" s="22"/>
      <c r="AK328" s="22"/>
      <c r="AL328" s="22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30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4"/>
      <c r="BX328" s="1"/>
      <c r="BY328" s="1"/>
      <c r="BZ328" s="1"/>
      <c r="CA328" s="1"/>
      <c r="CB328" s="1"/>
      <c r="CC328" s="1"/>
      <c r="CD328" s="1"/>
      <c r="CE328" s="1"/>
      <c r="CF328" s="1"/>
      <c r="CG328" s="2"/>
      <c r="CH328" s="1"/>
      <c r="CI328" s="1"/>
      <c r="CJ328" s="1"/>
      <c r="CK328" s="1"/>
      <c r="CL328" s="1"/>
      <c r="CM328" s="1"/>
    </row>
    <row r="329" spans="1:91" x14ac:dyDescent="0.2">
      <c r="A329" s="105">
        <f t="shared" si="124"/>
        <v>43342</v>
      </c>
      <c r="B329" s="5">
        <f t="shared" si="113"/>
        <v>1080.1215335899999</v>
      </c>
      <c r="C329" s="5">
        <f t="shared" si="125"/>
        <v>1000</v>
      </c>
      <c r="D329" s="64">
        <f t="shared" si="126"/>
        <v>5061.1099999999997</v>
      </c>
      <c r="E329" s="11">
        <f>IF(K329=1,VLOOKUP(A329,[1]Plan1!$AY$80:$BA$314,3),E328)</f>
        <v>5056.5600000000004</v>
      </c>
      <c r="F329" s="72">
        <f t="shared" si="127"/>
        <v>43328</v>
      </c>
      <c r="G329" s="9">
        <f t="shared" si="114"/>
        <v>-8.990122720112792E-4</v>
      </c>
      <c r="H329" s="72">
        <f t="shared" si="128"/>
        <v>43360</v>
      </c>
      <c r="I329" s="72">
        <f t="shared" si="115"/>
        <v>43360</v>
      </c>
      <c r="J329" s="1">
        <f t="shared" si="129"/>
        <v>22</v>
      </c>
      <c r="K329" s="1">
        <f t="shared" si="135"/>
        <v>11</v>
      </c>
      <c r="L329" s="5">
        <f t="shared" si="116"/>
        <v>0.99955039000000001</v>
      </c>
      <c r="M329" s="12">
        <f t="shared" si="136"/>
        <v>1.0033006499999999</v>
      </c>
      <c r="N329" s="12">
        <f t="shared" si="132"/>
        <v>1.0399564517002566</v>
      </c>
      <c r="O329" s="5">
        <f t="shared" si="134"/>
        <v>1.03948887</v>
      </c>
      <c r="P329" s="5">
        <f t="shared" si="117"/>
        <v>1039.4888699999999</v>
      </c>
      <c r="Q329" s="10">
        <f t="shared" si="118"/>
        <v>0</v>
      </c>
      <c r="R329" s="39">
        <f t="shared" si="119"/>
        <v>0</v>
      </c>
      <c r="S329" s="5">
        <f t="shared" si="120"/>
        <v>0</v>
      </c>
      <c r="T329" s="6">
        <f t="shared" si="130"/>
        <v>4.641E-2</v>
      </c>
      <c r="U329" s="10">
        <f t="shared" si="133"/>
        <v>213</v>
      </c>
      <c r="V329" s="10">
        <v>252</v>
      </c>
      <c r="W329" s="12">
        <f t="shared" si="121"/>
        <v>1.0390890800000001</v>
      </c>
      <c r="X329" s="5">
        <f t="shared" si="122"/>
        <v>40.63266359</v>
      </c>
      <c r="Y329" s="11">
        <f t="shared" si="123"/>
        <v>0</v>
      </c>
      <c r="Z329" s="2" t="s">
        <v>68</v>
      </c>
      <c r="AA329" s="72">
        <f t="shared" si="131"/>
        <v>43388</v>
      </c>
      <c r="AB329" s="2"/>
      <c r="AC329" s="43"/>
      <c r="AD329" s="47">
        <f>[2]Plan1!$A405</f>
        <v>48898</v>
      </c>
      <c r="AE329" s="34" t="str">
        <f>[2]Plan1!$C405</f>
        <v>Proclamação da República</v>
      </c>
      <c r="AG329" s="1"/>
      <c r="AH329" s="22"/>
      <c r="AI329" s="22"/>
      <c r="AJ329" s="22"/>
      <c r="AK329" s="22"/>
      <c r="AL329" s="22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30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4"/>
      <c r="BX329" s="1"/>
      <c r="BY329" s="1"/>
      <c r="BZ329" s="1"/>
      <c r="CA329" s="1"/>
      <c r="CB329" s="1"/>
      <c r="CC329" s="1"/>
      <c r="CD329" s="1"/>
      <c r="CE329" s="1"/>
      <c r="CF329" s="1"/>
      <c r="CG329" s="2"/>
      <c r="CH329" s="1"/>
      <c r="CI329" s="1"/>
      <c r="CJ329" s="1"/>
      <c r="CK329" s="1"/>
      <c r="CL329" s="1"/>
      <c r="CM329" s="1"/>
    </row>
    <row r="330" spans="1:91" x14ac:dyDescent="0.2">
      <c r="A330" s="105">
        <f t="shared" si="124"/>
        <v>43343</v>
      </c>
      <c r="B330" s="5">
        <f t="shared" ref="B330:B393" si="137">(P330+X330)</f>
        <v>1080.2718256999999</v>
      </c>
      <c r="C330" s="5">
        <f t="shared" si="125"/>
        <v>1000</v>
      </c>
      <c r="D330" s="64">
        <f t="shared" si="126"/>
        <v>5061.1099999999997</v>
      </c>
      <c r="E330" s="11">
        <f>IF(K330=1,VLOOKUP(A330,[1]Plan1!$AY$80:$BA$314,3),E329)</f>
        <v>5056.5600000000004</v>
      </c>
      <c r="F330" s="72">
        <f t="shared" si="127"/>
        <v>43328</v>
      </c>
      <c r="G330" s="9">
        <f t="shared" ref="G330:G393" si="138">(E330/D330)-1</f>
        <v>-8.990122720112792E-4</v>
      </c>
      <c r="H330" s="72">
        <f t="shared" si="128"/>
        <v>43360</v>
      </c>
      <c r="I330" s="72">
        <f t="shared" ref="I330:I393" si="139">IF(A330&gt;I329,H330,I329)</f>
        <v>43360</v>
      </c>
      <c r="J330" s="1">
        <f t="shared" si="129"/>
        <v>22</v>
      </c>
      <c r="K330" s="1">
        <f t="shared" si="135"/>
        <v>12</v>
      </c>
      <c r="L330" s="5">
        <f t="shared" ref="L330:L393" si="140">TRUNC((E330/D330)^TRUNC((K330/J330),9),8)</f>
        <v>0.99950952000000004</v>
      </c>
      <c r="M330" s="12">
        <f t="shared" si="136"/>
        <v>1.0033006499999999</v>
      </c>
      <c r="N330" s="12">
        <f t="shared" si="132"/>
        <v>1.0399564517002566</v>
      </c>
      <c r="O330" s="5">
        <f t="shared" si="134"/>
        <v>1.0394463700000001</v>
      </c>
      <c r="P330" s="5">
        <f t="shared" ref="P330:P393" si="141">TRUNC(C330*O330,8)</f>
        <v>1039.4463699999999</v>
      </c>
      <c r="Q330" s="10">
        <f t="shared" ref="Q330:Q393" si="142">IF(VLOOKUP(A330,AD$10:AK$114,8)=VLOOKUP(A329,AD$10:AK$114,8),0,VLOOKUP(A330,AD$10:AK$114,8))</f>
        <v>0</v>
      </c>
      <c r="R330" s="39">
        <f t="shared" ref="R330:R393" si="143">IF(Q330&gt;0,VLOOKUP($A330,$AD$10:$AI$114,6),0)</f>
        <v>0</v>
      </c>
      <c r="S330" s="5">
        <f t="shared" ref="S330:S393" si="144">IF(R330&gt;0,TRUNC(R330*P330,8),0)</f>
        <v>0</v>
      </c>
      <c r="T330" s="6">
        <f t="shared" si="130"/>
        <v>4.641E-2</v>
      </c>
      <c r="U330" s="10">
        <f t="shared" si="133"/>
        <v>214</v>
      </c>
      <c r="V330" s="10">
        <v>252</v>
      </c>
      <c r="W330" s="12">
        <f t="shared" ref="W330:W393" si="145">ROUND((1+T330)^TRUNC((U330/V330),9),9)</f>
        <v>1.039276154</v>
      </c>
      <c r="X330" s="5">
        <f t="shared" ref="X330:X393" si="146">TRUNC((P330*(W330-1)),8)</f>
        <v>40.825455699999999</v>
      </c>
      <c r="Y330" s="11">
        <f t="shared" ref="Y330:Y393" si="147">IF(Q330&gt;0,S330+X330,0)</f>
        <v>0</v>
      </c>
      <c r="Z330" s="2" t="s">
        <v>68</v>
      </c>
      <c r="AA330" s="72">
        <f t="shared" si="131"/>
        <v>43388</v>
      </c>
      <c r="AB330" s="2"/>
      <c r="AC330" s="43"/>
      <c r="AD330" s="47">
        <f>[2]Plan1!$A406</f>
        <v>48903</v>
      </c>
      <c r="AE330" s="34" t="str">
        <f>[2]Plan1!$C406</f>
        <v>Dia Nacional de Zumbi e da Consciência Negra</v>
      </c>
      <c r="AG330" s="1"/>
      <c r="AH330" s="22"/>
      <c r="AI330" s="22"/>
      <c r="AJ330" s="22"/>
      <c r="AK330" s="22"/>
      <c r="AL330" s="22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30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4"/>
      <c r="BX330" s="1"/>
      <c r="BY330" s="1"/>
      <c r="BZ330" s="1"/>
      <c r="CA330" s="1"/>
      <c r="CB330" s="1"/>
      <c r="CC330" s="1"/>
      <c r="CD330" s="1"/>
      <c r="CE330" s="1"/>
      <c r="CF330" s="1"/>
      <c r="CG330" s="2"/>
      <c r="CH330" s="1"/>
      <c r="CI330" s="1"/>
      <c r="CJ330" s="1"/>
      <c r="CK330" s="1"/>
      <c r="CL330" s="1"/>
      <c r="CM330" s="1"/>
    </row>
    <row r="331" spans="1:91" x14ac:dyDescent="0.2">
      <c r="A331" s="105">
        <f t="shared" ref="A331:A394" si="148">(A330+1)</f>
        <v>43344</v>
      </c>
      <c r="B331" s="5">
        <f t="shared" si="137"/>
        <v>1080.4221486700001</v>
      </c>
      <c r="C331" s="5">
        <f t="shared" ref="C331:C394" si="149">TRUNC(IF(Q330&gt;0,VLOOKUP(A330,$AD$12:$AE$114,2),C330),8)</f>
        <v>1000</v>
      </c>
      <c r="D331" s="64">
        <f t="shared" ref="D331:D394" si="150">IF(E331=E330,D330,E330)</f>
        <v>5061.1099999999997</v>
      </c>
      <c r="E331" s="11">
        <f>IF(K331=1,VLOOKUP(A331,[1]Plan1!$AY$80:$BA$314,3),E330)</f>
        <v>5056.5600000000004</v>
      </c>
      <c r="F331" s="72">
        <f t="shared" ref="F331:F394" si="151">IF(D331=D330,F330,A331)</f>
        <v>43328</v>
      </c>
      <c r="G331" s="9">
        <f t="shared" si="138"/>
        <v>-8.990122720112792E-4</v>
      </c>
      <c r="H331" s="72">
        <f t="shared" ref="H331:H394" si="152">IF(DAY(A331)=15,VLOOKUP(A331,AH$118:AM$450,4),H330)</f>
        <v>43360</v>
      </c>
      <c r="I331" s="72">
        <f t="shared" si="139"/>
        <v>43360</v>
      </c>
      <c r="J331" s="1">
        <f t="shared" ref="J331:J394" si="153">IF(I331=I330,J330,NETWORKDAYS(I330,I331,$AD$118:$AD$502)-1)</f>
        <v>22</v>
      </c>
      <c r="K331" s="1">
        <f t="shared" si="135"/>
        <v>13</v>
      </c>
      <c r="L331" s="5">
        <f t="shared" si="140"/>
        <v>0.99946866000000001</v>
      </c>
      <c r="M331" s="12">
        <f t="shared" si="136"/>
        <v>1.0033006499999999</v>
      </c>
      <c r="N331" s="12">
        <f t="shared" si="132"/>
        <v>1.0399564517002566</v>
      </c>
      <c r="O331" s="5">
        <f t="shared" si="134"/>
        <v>1.0394038800000001</v>
      </c>
      <c r="P331" s="5">
        <f t="shared" si="141"/>
        <v>1039.4038800000001</v>
      </c>
      <c r="Q331" s="10">
        <f t="shared" si="142"/>
        <v>0</v>
      </c>
      <c r="R331" s="39">
        <f t="shared" si="143"/>
        <v>0</v>
      </c>
      <c r="S331" s="5">
        <f t="shared" si="144"/>
        <v>0</v>
      </c>
      <c r="T331" s="6">
        <f t="shared" ref="T331:T394" si="154">(T330)</f>
        <v>4.641E-2</v>
      </c>
      <c r="U331" s="10">
        <f t="shared" si="133"/>
        <v>215</v>
      </c>
      <c r="V331" s="10">
        <v>252</v>
      </c>
      <c r="W331" s="12">
        <f t="shared" si="145"/>
        <v>1.039463263</v>
      </c>
      <c r="X331" s="5">
        <f t="shared" si="146"/>
        <v>41.018268669999998</v>
      </c>
      <c r="Y331" s="11">
        <f t="shared" si="147"/>
        <v>0</v>
      </c>
      <c r="Z331" s="2" t="s">
        <v>68</v>
      </c>
      <c r="AA331" s="72">
        <f t="shared" ref="AA331:AA394" si="155">IF(Q330&gt;0,VLOOKUP(A330,$AD$10:$AL$114,9),AA330)</f>
        <v>43388</v>
      </c>
      <c r="AB331" s="2"/>
      <c r="AC331" s="43"/>
      <c r="AD331" s="47">
        <f>[2]Plan1!$A407</f>
        <v>48938</v>
      </c>
      <c r="AE331" s="34" t="str">
        <f>[2]Plan1!$C407</f>
        <v>Natal</v>
      </c>
      <c r="AG331" s="1"/>
      <c r="AH331" s="22"/>
      <c r="AI331" s="22"/>
      <c r="AJ331" s="22"/>
      <c r="AK331" s="22"/>
      <c r="AL331" s="22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30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4"/>
      <c r="BX331" s="1"/>
      <c r="BY331" s="1"/>
      <c r="BZ331" s="1"/>
      <c r="CA331" s="1"/>
      <c r="CB331" s="1"/>
      <c r="CC331" s="1"/>
      <c r="CD331" s="1"/>
      <c r="CE331" s="1"/>
      <c r="CF331" s="1"/>
      <c r="CG331" s="2"/>
      <c r="CH331" s="1"/>
      <c r="CI331" s="1"/>
      <c r="CJ331" s="1"/>
      <c r="CK331" s="1"/>
      <c r="CL331" s="1"/>
      <c r="CM331" s="1"/>
    </row>
    <row r="332" spans="1:91" x14ac:dyDescent="0.2">
      <c r="A332" s="105">
        <f t="shared" si="148"/>
        <v>43345</v>
      </c>
      <c r="B332" s="5">
        <f t="shared" si="137"/>
        <v>1080.4221486700001</v>
      </c>
      <c r="C332" s="5">
        <f t="shared" si="149"/>
        <v>1000</v>
      </c>
      <c r="D332" s="64">
        <f t="shared" si="150"/>
        <v>5061.1099999999997</v>
      </c>
      <c r="E332" s="11">
        <f>IF(K332=1,VLOOKUP(A332,[1]Plan1!$AY$80:$BA$314,3),E331)</f>
        <v>5056.5600000000004</v>
      </c>
      <c r="F332" s="72">
        <f t="shared" si="151"/>
        <v>43328</v>
      </c>
      <c r="G332" s="9">
        <f t="shared" si="138"/>
        <v>-8.990122720112792E-4</v>
      </c>
      <c r="H332" s="72">
        <f t="shared" si="152"/>
        <v>43360</v>
      </c>
      <c r="I332" s="72">
        <f t="shared" si="139"/>
        <v>43360</v>
      </c>
      <c r="J332" s="1">
        <f t="shared" si="153"/>
        <v>22</v>
      </c>
      <c r="K332" s="1">
        <f t="shared" si="135"/>
        <v>13</v>
      </c>
      <c r="L332" s="5">
        <f t="shared" si="140"/>
        <v>0.99946866000000001</v>
      </c>
      <c r="M332" s="12">
        <f t="shared" si="136"/>
        <v>1.0033006499999999</v>
      </c>
      <c r="N332" s="12">
        <f t="shared" si="132"/>
        <v>1.0399564517002566</v>
      </c>
      <c r="O332" s="5">
        <f t="shared" si="134"/>
        <v>1.0394038800000001</v>
      </c>
      <c r="P332" s="5">
        <f t="shared" si="141"/>
        <v>1039.4038800000001</v>
      </c>
      <c r="Q332" s="10">
        <f t="shared" si="142"/>
        <v>0</v>
      </c>
      <c r="R332" s="39">
        <f t="shared" si="143"/>
        <v>0</v>
      </c>
      <c r="S332" s="5">
        <f t="shared" si="144"/>
        <v>0</v>
      </c>
      <c r="T332" s="6">
        <f t="shared" si="154"/>
        <v>4.641E-2</v>
      </c>
      <c r="U332" s="10">
        <f t="shared" si="133"/>
        <v>215</v>
      </c>
      <c r="V332" s="10">
        <v>252</v>
      </c>
      <c r="W332" s="12">
        <f t="shared" si="145"/>
        <v>1.039463263</v>
      </c>
      <c r="X332" s="5">
        <f t="shared" si="146"/>
        <v>41.018268669999998</v>
      </c>
      <c r="Y332" s="11">
        <f t="shared" si="147"/>
        <v>0</v>
      </c>
      <c r="Z332" s="2" t="s">
        <v>68</v>
      </c>
      <c r="AA332" s="72">
        <f t="shared" si="155"/>
        <v>43388</v>
      </c>
      <c r="AB332" s="2"/>
      <c r="AC332" s="43"/>
      <c r="AD332" s="47">
        <f>[2]Plan1!$A408</f>
        <v>48945</v>
      </c>
      <c r="AE332" s="34" t="str">
        <f>[2]Plan1!$C408</f>
        <v>Confraternização Universal</v>
      </c>
      <c r="AG332" s="1"/>
      <c r="AH332" s="22"/>
      <c r="AI332" s="22"/>
      <c r="AJ332" s="22"/>
      <c r="AK332" s="22"/>
      <c r="AL332" s="22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30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4"/>
      <c r="BX332" s="1"/>
      <c r="BY332" s="1"/>
      <c r="BZ332" s="1"/>
      <c r="CA332" s="1"/>
      <c r="CB332" s="1"/>
      <c r="CC332" s="1"/>
      <c r="CD332" s="1"/>
      <c r="CE332" s="1"/>
      <c r="CF332" s="1"/>
      <c r="CG332" s="2"/>
      <c r="CH332" s="1"/>
      <c r="CI332" s="1"/>
      <c r="CJ332" s="1"/>
      <c r="CK332" s="1"/>
      <c r="CL332" s="1"/>
      <c r="CM332" s="1"/>
    </row>
    <row r="333" spans="1:91" x14ac:dyDescent="0.2">
      <c r="A333" s="105">
        <f t="shared" si="148"/>
        <v>43346</v>
      </c>
      <c r="B333" s="5">
        <f t="shared" si="137"/>
        <v>1080.4221486700001</v>
      </c>
      <c r="C333" s="5">
        <f t="shared" si="149"/>
        <v>1000</v>
      </c>
      <c r="D333" s="64">
        <f t="shared" si="150"/>
        <v>5061.1099999999997</v>
      </c>
      <c r="E333" s="11">
        <f>IF(K333=1,VLOOKUP(A333,[1]Plan1!$AY$80:$BA$314,3),E332)</f>
        <v>5056.5600000000004</v>
      </c>
      <c r="F333" s="72">
        <f t="shared" si="151"/>
        <v>43328</v>
      </c>
      <c r="G333" s="9">
        <f t="shared" si="138"/>
        <v>-8.990122720112792E-4</v>
      </c>
      <c r="H333" s="72">
        <f t="shared" si="152"/>
        <v>43360</v>
      </c>
      <c r="I333" s="72">
        <f t="shared" si="139"/>
        <v>43360</v>
      </c>
      <c r="J333" s="1">
        <f t="shared" si="153"/>
        <v>22</v>
      </c>
      <c r="K333" s="1">
        <f t="shared" si="135"/>
        <v>13</v>
      </c>
      <c r="L333" s="5">
        <f t="shared" si="140"/>
        <v>0.99946866000000001</v>
      </c>
      <c r="M333" s="12">
        <f t="shared" si="136"/>
        <v>1.0033006499999999</v>
      </c>
      <c r="N333" s="12">
        <f t="shared" si="132"/>
        <v>1.0399564517002566</v>
      </c>
      <c r="O333" s="5">
        <f t="shared" si="134"/>
        <v>1.0394038800000001</v>
      </c>
      <c r="P333" s="5">
        <f t="shared" si="141"/>
        <v>1039.4038800000001</v>
      </c>
      <c r="Q333" s="10">
        <f t="shared" si="142"/>
        <v>0</v>
      </c>
      <c r="R333" s="39">
        <f t="shared" si="143"/>
        <v>0</v>
      </c>
      <c r="S333" s="5">
        <f t="shared" si="144"/>
        <v>0</v>
      </c>
      <c r="T333" s="6">
        <f t="shared" si="154"/>
        <v>4.641E-2</v>
      </c>
      <c r="U333" s="10">
        <f t="shared" si="133"/>
        <v>215</v>
      </c>
      <c r="V333" s="10">
        <v>252</v>
      </c>
      <c r="W333" s="12">
        <f t="shared" si="145"/>
        <v>1.039463263</v>
      </c>
      <c r="X333" s="5">
        <f t="shared" si="146"/>
        <v>41.018268669999998</v>
      </c>
      <c r="Y333" s="11">
        <f t="shared" si="147"/>
        <v>0</v>
      </c>
      <c r="Z333" s="2" t="s">
        <v>68</v>
      </c>
      <c r="AA333" s="72">
        <f t="shared" si="155"/>
        <v>43388</v>
      </c>
      <c r="AB333" s="2"/>
      <c r="AC333" s="43"/>
      <c r="AD333" s="47">
        <f>[2]Plan1!$A409</f>
        <v>48995</v>
      </c>
      <c r="AE333" s="34" t="str">
        <f>[2]Plan1!$C409</f>
        <v>Carnaval</v>
      </c>
      <c r="AG333" s="1"/>
      <c r="AH333" s="22"/>
      <c r="AI333" s="22"/>
      <c r="AJ333" s="22"/>
      <c r="AK333" s="22"/>
      <c r="AL333" s="22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30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4"/>
      <c r="BX333" s="1"/>
      <c r="BY333" s="1"/>
      <c r="BZ333" s="1"/>
      <c r="CA333" s="1"/>
      <c r="CB333" s="1"/>
      <c r="CC333" s="1"/>
      <c r="CD333" s="1"/>
      <c r="CE333" s="1"/>
      <c r="CF333" s="1"/>
      <c r="CG333" s="2"/>
      <c r="CH333" s="1"/>
      <c r="CI333" s="1"/>
      <c r="CJ333" s="1"/>
      <c r="CK333" s="1"/>
      <c r="CL333" s="1"/>
      <c r="CM333" s="1"/>
    </row>
    <row r="334" spans="1:91" x14ac:dyDescent="0.2">
      <c r="A334" s="105">
        <f t="shared" si="148"/>
        <v>43347</v>
      </c>
      <c r="B334" s="5">
        <f t="shared" si="137"/>
        <v>1080.57247861</v>
      </c>
      <c r="C334" s="5">
        <f t="shared" si="149"/>
        <v>1000</v>
      </c>
      <c r="D334" s="64">
        <f t="shared" si="150"/>
        <v>5061.1099999999997</v>
      </c>
      <c r="E334" s="11">
        <f>IF(K334=1,VLOOKUP(A334,[1]Plan1!$AY$80:$BA$314,3),E333)</f>
        <v>5056.5600000000004</v>
      </c>
      <c r="F334" s="72">
        <f t="shared" si="151"/>
        <v>43328</v>
      </c>
      <c r="G334" s="9">
        <f t="shared" si="138"/>
        <v>-8.990122720112792E-4</v>
      </c>
      <c r="H334" s="72">
        <f t="shared" si="152"/>
        <v>43360</v>
      </c>
      <c r="I334" s="72">
        <f t="shared" si="139"/>
        <v>43360</v>
      </c>
      <c r="J334" s="1">
        <f t="shared" si="153"/>
        <v>22</v>
      </c>
      <c r="K334" s="1">
        <f t="shared" si="135"/>
        <v>14</v>
      </c>
      <c r="L334" s="5">
        <f t="shared" si="140"/>
        <v>0.99942779999999998</v>
      </c>
      <c r="M334" s="12">
        <f t="shared" si="136"/>
        <v>1.0033006499999999</v>
      </c>
      <c r="N334" s="12">
        <f t="shared" si="132"/>
        <v>1.0399564517002566</v>
      </c>
      <c r="O334" s="5">
        <f t="shared" si="134"/>
        <v>1.0393613799999999</v>
      </c>
      <c r="P334" s="5">
        <f t="shared" si="141"/>
        <v>1039.3613800000001</v>
      </c>
      <c r="Q334" s="10">
        <f t="shared" si="142"/>
        <v>0</v>
      </c>
      <c r="R334" s="39">
        <f t="shared" si="143"/>
        <v>0</v>
      </c>
      <c r="S334" s="5">
        <f t="shared" si="144"/>
        <v>0</v>
      </c>
      <c r="T334" s="6">
        <f t="shared" si="154"/>
        <v>4.641E-2</v>
      </c>
      <c r="U334" s="10">
        <f t="shared" si="133"/>
        <v>216</v>
      </c>
      <c r="V334" s="10">
        <v>252</v>
      </c>
      <c r="W334" s="12">
        <f t="shared" si="145"/>
        <v>1.0396504040000001</v>
      </c>
      <c r="X334" s="5">
        <f t="shared" si="146"/>
        <v>41.211098610000001</v>
      </c>
      <c r="Y334" s="11">
        <f t="shared" si="147"/>
        <v>0</v>
      </c>
      <c r="Z334" s="2" t="s">
        <v>68</v>
      </c>
      <c r="AA334" s="72">
        <f t="shared" si="155"/>
        <v>43388</v>
      </c>
      <c r="AB334" s="2"/>
      <c r="AC334" s="43"/>
      <c r="AD334" s="47">
        <f>[2]Plan1!$A410</f>
        <v>48996</v>
      </c>
      <c r="AE334" s="34" t="str">
        <f>[2]Plan1!$C410</f>
        <v>Carnaval</v>
      </c>
      <c r="AG334" s="1"/>
      <c r="AH334" s="22"/>
      <c r="AI334" s="22"/>
      <c r="AJ334" s="22"/>
      <c r="AK334" s="22"/>
      <c r="AL334" s="22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30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4"/>
      <c r="BX334" s="1"/>
      <c r="BY334" s="1"/>
      <c r="BZ334" s="1"/>
      <c r="CA334" s="1"/>
      <c r="CB334" s="1"/>
      <c r="CC334" s="1"/>
      <c r="CD334" s="1"/>
      <c r="CE334" s="1"/>
      <c r="CF334" s="1"/>
      <c r="CG334" s="2"/>
      <c r="CH334" s="1"/>
      <c r="CI334" s="1"/>
      <c r="CJ334" s="1"/>
      <c r="CK334" s="1"/>
      <c r="CL334" s="1"/>
      <c r="CM334" s="1"/>
    </row>
    <row r="335" spans="1:91" x14ac:dyDescent="0.2">
      <c r="A335" s="105">
        <f t="shared" si="148"/>
        <v>43348</v>
      </c>
      <c r="B335" s="5">
        <f t="shared" si="137"/>
        <v>1080.7228394199999</v>
      </c>
      <c r="C335" s="5">
        <f t="shared" si="149"/>
        <v>1000</v>
      </c>
      <c r="D335" s="64">
        <f t="shared" si="150"/>
        <v>5061.1099999999997</v>
      </c>
      <c r="E335" s="11">
        <f>IF(K335=1,VLOOKUP(A335,[1]Plan1!$AY$80:$BA$314,3),E334)</f>
        <v>5056.5600000000004</v>
      </c>
      <c r="F335" s="72">
        <f t="shared" si="151"/>
        <v>43328</v>
      </c>
      <c r="G335" s="9">
        <f t="shared" si="138"/>
        <v>-8.990122720112792E-4</v>
      </c>
      <c r="H335" s="72">
        <f t="shared" si="152"/>
        <v>43360</v>
      </c>
      <c r="I335" s="72">
        <f t="shared" si="139"/>
        <v>43360</v>
      </c>
      <c r="J335" s="1">
        <f t="shared" si="153"/>
        <v>22</v>
      </c>
      <c r="K335" s="1">
        <f t="shared" si="135"/>
        <v>15</v>
      </c>
      <c r="L335" s="5">
        <f t="shared" si="140"/>
        <v>0.99938693999999995</v>
      </c>
      <c r="M335" s="12">
        <f t="shared" si="136"/>
        <v>1.0033006499999999</v>
      </c>
      <c r="N335" s="12">
        <f t="shared" si="132"/>
        <v>1.0399564517002566</v>
      </c>
      <c r="O335" s="5">
        <f t="shared" si="134"/>
        <v>1.0393188900000001</v>
      </c>
      <c r="P335" s="5">
        <f t="shared" si="141"/>
        <v>1039.31889</v>
      </c>
      <c r="Q335" s="10">
        <f t="shared" si="142"/>
        <v>0</v>
      </c>
      <c r="R335" s="39">
        <f t="shared" si="143"/>
        <v>0</v>
      </c>
      <c r="S335" s="5">
        <f t="shared" si="144"/>
        <v>0</v>
      </c>
      <c r="T335" s="6">
        <f t="shared" si="154"/>
        <v>4.641E-2</v>
      </c>
      <c r="U335" s="10">
        <f t="shared" si="133"/>
        <v>217</v>
      </c>
      <c r="V335" s="10">
        <v>252</v>
      </c>
      <c r="W335" s="12">
        <f t="shared" si="145"/>
        <v>1.0398375799999999</v>
      </c>
      <c r="X335" s="5">
        <f t="shared" si="146"/>
        <v>41.403949419999996</v>
      </c>
      <c r="Y335" s="11">
        <f t="shared" si="147"/>
        <v>0</v>
      </c>
      <c r="Z335" s="2" t="s">
        <v>68</v>
      </c>
      <c r="AA335" s="72">
        <f t="shared" si="155"/>
        <v>43388</v>
      </c>
      <c r="AB335" s="2"/>
      <c r="AC335" s="43"/>
      <c r="AD335" s="47">
        <f>[2]Plan1!$A411</f>
        <v>49041</v>
      </c>
      <c r="AE335" s="34" t="str">
        <f>[2]Plan1!$C411</f>
        <v>Paixão de Cristo</v>
      </c>
      <c r="AG335" s="1"/>
      <c r="AH335" s="22"/>
      <c r="AI335" s="22"/>
      <c r="AJ335" s="22"/>
      <c r="AK335" s="22"/>
      <c r="AL335" s="22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30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4"/>
      <c r="BX335" s="1"/>
      <c r="BY335" s="1"/>
      <c r="BZ335" s="1"/>
      <c r="CA335" s="1"/>
      <c r="CB335" s="1"/>
      <c r="CC335" s="1"/>
      <c r="CD335" s="1"/>
      <c r="CE335" s="1"/>
      <c r="CF335" s="1"/>
      <c r="CG335" s="2"/>
      <c r="CH335" s="1"/>
      <c r="CI335" s="1"/>
      <c r="CJ335" s="1"/>
      <c r="CK335" s="1"/>
      <c r="CL335" s="1"/>
      <c r="CM335" s="1"/>
    </row>
    <row r="336" spans="1:91" x14ac:dyDescent="0.2">
      <c r="A336" s="105">
        <f t="shared" si="148"/>
        <v>43349</v>
      </c>
      <c r="B336" s="5">
        <f t="shared" si="137"/>
        <v>1080.8732290200001</v>
      </c>
      <c r="C336" s="5">
        <f t="shared" si="149"/>
        <v>1000</v>
      </c>
      <c r="D336" s="64">
        <f t="shared" si="150"/>
        <v>5061.1099999999997</v>
      </c>
      <c r="E336" s="11">
        <f>IF(K336=1,VLOOKUP(A336,[1]Plan1!$AY$80:$BA$314,3),E335)</f>
        <v>5056.5600000000004</v>
      </c>
      <c r="F336" s="72">
        <f t="shared" si="151"/>
        <v>43328</v>
      </c>
      <c r="G336" s="9">
        <f t="shared" si="138"/>
        <v>-8.990122720112792E-4</v>
      </c>
      <c r="H336" s="72">
        <f t="shared" si="152"/>
        <v>43360</v>
      </c>
      <c r="I336" s="72">
        <f t="shared" si="139"/>
        <v>43360</v>
      </c>
      <c r="J336" s="1">
        <f t="shared" si="153"/>
        <v>22</v>
      </c>
      <c r="K336" s="1">
        <f t="shared" si="135"/>
        <v>16</v>
      </c>
      <c r="L336" s="5">
        <f t="shared" si="140"/>
        <v>0.99934608999999996</v>
      </c>
      <c r="M336" s="12">
        <f t="shared" si="136"/>
        <v>1.0033006499999999</v>
      </c>
      <c r="N336" s="12">
        <f t="shared" si="132"/>
        <v>1.0399564517002566</v>
      </c>
      <c r="O336" s="5">
        <f t="shared" si="134"/>
        <v>1.03927641</v>
      </c>
      <c r="P336" s="5">
        <f t="shared" si="141"/>
        <v>1039.2764099999999</v>
      </c>
      <c r="Q336" s="10">
        <f t="shared" si="142"/>
        <v>0</v>
      </c>
      <c r="R336" s="39">
        <f t="shared" si="143"/>
        <v>0</v>
      </c>
      <c r="S336" s="5">
        <f t="shared" si="144"/>
        <v>0</v>
      </c>
      <c r="T336" s="6">
        <f t="shared" si="154"/>
        <v>4.641E-2</v>
      </c>
      <c r="U336" s="10">
        <f t="shared" si="133"/>
        <v>218</v>
      </c>
      <c r="V336" s="10">
        <v>252</v>
      </c>
      <c r="W336" s="12">
        <f t="shared" si="145"/>
        <v>1.0400247890000001</v>
      </c>
      <c r="X336" s="5">
        <f t="shared" si="146"/>
        <v>41.596819019999998</v>
      </c>
      <c r="Y336" s="11">
        <f t="shared" si="147"/>
        <v>0</v>
      </c>
      <c r="Z336" s="2" t="s">
        <v>68</v>
      </c>
      <c r="AA336" s="72">
        <f t="shared" si="155"/>
        <v>43388</v>
      </c>
      <c r="AB336" s="2"/>
      <c r="AC336" s="43"/>
      <c r="AD336" s="47">
        <f>[2]Plan1!$A412</f>
        <v>49055</v>
      </c>
      <c r="AE336" s="34" t="str">
        <f>[2]Plan1!$C412</f>
        <v>Tiradentes</v>
      </c>
      <c r="AG336" s="1"/>
      <c r="AH336" s="22"/>
      <c r="AI336" s="22"/>
      <c r="AJ336" s="22"/>
      <c r="AK336" s="22"/>
      <c r="AL336" s="22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30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4"/>
      <c r="BX336" s="1"/>
      <c r="BY336" s="1"/>
      <c r="BZ336" s="1"/>
      <c r="CA336" s="1"/>
      <c r="CB336" s="1"/>
      <c r="CC336" s="1"/>
      <c r="CD336" s="1"/>
      <c r="CE336" s="1"/>
      <c r="CF336" s="1"/>
      <c r="CG336" s="2"/>
      <c r="CH336" s="1"/>
      <c r="CI336" s="1"/>
      <c r="CJ336" s="1"/>
      <c r="CK336" s="1"/>
      <c r="CL336" s="1"/>
      <c r="CM336" s="1"/>
    </row>
    <row r="337" spans="1:91" x14ac:dyDescent="0.2">
      <c r="A337" s="105">
        <f t="shared" si="148"/>
        <v>43350</v>
      </c>
      <c r="B337" s="5">
        <f t="shared" si="137"/>
        <v>1081.0236276399999</v>
      </c>
      <c r="C337" s="5">
        <f t="shared" si="149"/>
        <v>1000</v>
      </c>
      <c r="D337" s="64">
        <f t="shared" si="150"/>
        <v>5061.1099999999997</v>
      </c>
      <c r="E337" s="11">
        <f>IF(K337=1,VLOOKUP(A337,[1]Plan1!$AY$80:$BA$314,3),E336)</f>
        <v>5056.5600000000004</v>
      </c>
      <c r="F337" s="72">
        <f t="shared" si="151"/>
        <v>43328</v>
      </c>
      <c r="G337" s="9">
        <f t="shared" si="138"/>
        <v>-8.990122720112792E-4</v>
      </c>
      <c r="H337" s="72">
        <f t="shared" si="152"/>
        <v>43360</v>
      </c>
      <c r="I337" s="72">
        <f t="shared" si="139"/>
        <v>43360</v>
      </c>
      <c r="J337" s="1">
        <f t="shared" si="153"/>
        <v>22</v>
      </c>
      <c r="K337" s="1">
        <f t="shared" si="135"/>
        <v>17</v>
      </c>
      <c r="L337" s="5">
        <f t="shared" si="140"/>
        <v>0.99930523000000004</v>
      </c>
      <c r="M337" s="12">
        <f t="shared" si="136"/>
        <v>1.0033006499999999</v>
      </c>
      <c r="N337" s="12">
        <f t="shared" si="132"/>
        <v>1.0399564517002566</v>
      </c>
      <c r="O337" s="5">
        <f t="shared" si="134"/>
        <v>1.03923392</v>
      </c>
      <c r="P337" s="5">
        <f t="shared" si="141"/>
        <v>1039.2339199999999</v>
      </c>
      <c r="Q337" s="10">
        <f t="shared" si="142"/>
        <v>0</v>
      </c>
      <c r="R337" s="39">
        <f t="shared" si="143"/>
        <v>0</v>
      </c>
      <c r="S337" s="5">
        <f t="shared" si="144"/>
        <v>0</v>
      </c>
      <c r="T337" s="6">
        <f t="shared" si="154"/>
        <v>4.641E-2</v>
      </c>
      <c r="U337" s="10">
        <f t="shared" si="133"/>
        <v>219</v>
      </c>
      <c r="V337" s="10">
        <v>252</v>
      </c>
      <c r="W337" s="12">
        <f t="shared" si="145"/>
        <v>1.0402120319999999</v>
      </c>
      <c r="X337" s="5">
        <f t="shared" si="146"/>
        <v>41.789707640000003</v>
      </c>
      <c r="Y337" s="11">
        <f t="shared" si="147"/>
        <v>0</v>
      </c>
      <c r="Z337" s="2" t="s">
        <v>68</v>
      </c>
      <c r="AA337" s="72">
        <f t="shared" si="155"/>
        <v>43388</v>
      </c>
      <c r="AB337" s="2"/>
      <c r="AC337" s="43"/>
      <c r="AD337" s="47">
        <f>[2]Plan1!$A413</f>
        <v>49065</v>
      </c>
      <c r="AE337" s="34" t="str">
        <f>[2]Plan1!$C413</f>
        <v>Dia do Trabalho</v>
      </c>
      <c r="AG337" s="1"/>
      <c r="AH337" s="22"/>
      <c r="AI337" s="22"/>
      <c r="AJ337" s="22"/>
      <c r="AK337" s="22"/>
      <c r="AL337" s="22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30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4"/>
      <c r="BX337" s="1"/>
      <c r="BY337" s="1"/>
      <c r="BZ337" s="1"/>
      <c r="CA337" s="1"/>
      <c r="CB337" s="1"/>
      <c r="CC337" s="1"/>
      <c r="CD337" s="1"/>
      <c r="CE337" s="1"/>
      <c r="CF337" s="1"/>
      <c r="CG337" s="2"/>
      <c r="CH337" s="1"/>
      <c r="CI337" s="1"/>
      <c r="CJ337" s="1"/>
      <c r="CK337" s="1"/>
      <c r="CL337" s="1"/>
      <c r="CM337" s="1"/>
    </row>
    <row r="338" spans="1:91" x14ac:dyDescent="0.2">
      <c r="A338" s="105">
        <f t="shared" si="148"/>
        <v>43351</v>
      </c>
      <c r="B338" s="5">
        <f t="shared" si="137"/>
        <v>1081.0236276399999</v>
      </c>
      <c r="C338" s="5">
        <f t="shared" si="149"/>
        <v>1000</v>
      </c>
      <c r="D338" s="64">
        <f t="shared" si="150"/>
        <v>5061.1099999999997</v>
      </c>
      <c r="E338" s="11">
        <f>IF(K338=1,VLOOKUP(A338,[1]Plan1!$AY$80:$BA$314,3),E337)</f>
        <v>5056.5600000000004</v>
      </c>
      <c r="F338" s="72">
        <f t="shared" si="151"/>
        <v>43328</v>
      </c>
      <c r="G338" s="9">
        <f t="shared" si="138"/>
        <v>-8.990122720112792E-4</v>
      </c>
      <c r="H338" s="72">
        <f t="shared" si="152"/>
        <v>43360</v>
      </c>
      <c r="I338" s="72">
        <f t="shared" si="139"/>
        <v>43360</v>
      </c>
      <c r="J338" s="1">
        <f t="shared" si="153"/>
        <v>22</v>
      </c>
      <c r="K338" s="1">
        <f t="shared" si="135"/>
        <v>17</v>
      </c>
      <c r="L338" s="5">
        <f t="shared" si="140"/>
        <v>0.99930523000000004</v>
      </c>
      <c r="M338" s="12">
        <f t="shared" si="136"/>
        <v>1.0033006499999999</v>
      </c>
      <c r="N338" s="12">
        <f t="shared" si="132"/>
        <v>1.0399564517002566</v>
      </c>
      <c r="O338" s="5">
        <f t="shared" si="134"/>
        <v>1.03923392</v>
      </c>
      <c r="P338" s="5">
        <f t="shared" si="141"/>
        <v>1039.2339199999999</v>
      </c>
      <c r="Q338" s="10">
        <f t="shared" si="142"/>
        <v>0</v>
      </c>
      <c r="R338" s="39">
        <f t="shared" si="143"/>
        <v>0</v>
      </c>
      <c r="S338" s="5">
        <f t="shared" si="144"/>
        <v>0</v>
      </c>
      <c r="T338" s="6">
        <f t="shared" si="154"/>
        <v>4.641E-2</v>
      </c>
      <c r="U338" s="10">
        <f t="shared" si="133"/>
        <v>219</v>
      </c>
      <c r="V338" s="10">
        <v>252</v>
      </c>
      <c r="W338" s="12">
        <f t="shared" si="145"/>
        <v>1.0402120319999999</v>
      </c>
      <c r="X338" s="5">
        <f t="shared" si="146"/>
        <v>41.789707640000003</v>
      </c>
      <c r="Y338" s="11">
        <f t="shared" si="147"/>
        <v>0</v>
      </c>
      <c r="Z338" s="2" t="s">
        <v>68</v>
      </c>
      <c r="AA338" s="72">
        <f t="shared" si="155"/>
        <v>43388</v>
      </c>
      <c r="AB338" s="2"/>
      <c r="AC338" s="43"/>
      <c r="AD338" s="47">
        <f>[2]Plan1!$A414</f>
        <v>49103</v>
      </c>
      <c r="AE338" s="34" t="str">
        <f>[2]Plan1!$C414</f>
        <v>Corpus Christi</v>
      </c>
      <c r="AG338" s="1"/>
      <c r="AH338" s="22"/>
      <c r="AI338" s="22"/>
      <c r="AJ338" s="22"/>
      <c r="AK338" s="22"/>
      <c r="AL338" s="22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30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4"/>
      <c r="BX338" s="1"/>
      <c r="BY338" s="1"/>
      <c r="BZ338" s="1"/>
      <c r="CA338" s="1"/>
      <c r="CB338" s="1"/>
      <c r="CC338" s="1"/>
      <c r="CD338" s="1"/>
      <c r="CE338" s="1"/>
      <c r="CF338" s="1"/>
      <c r="CG338" s="2"/>
      <c r="CH338" s="1"/>
      <c r="CI338" s="1"/>
      <c r="CJ338" s="1"/>
      <c r="CK338" s="1"/>
      <c r="CL338" s="1"/>
      <c r="CM338" s="1"/>
    </row>
    <row r="339" spans="1:91" x14ac:dyDescent="0.2">
      <c r="A339" s="105">
        <f t="shared" si="148"/>
        <v>43352</v>
      </c>
      <c r="B339" s="5">
        <f t="shared" si="137"/>
        <v>1081.0236276399999</v>
      </c>
      <c r="C339" s="5">
        <f t="shared" si="149"/>
        <v>1000</v>
      </c>
      <c r="D339" s="64">
        <f t="shared" si="150"/>
        <v>5061.1099999999997</v>
      </c>
      <c r="E339" s="11">
        <f>IF(K339=1,VLOOKUP(A339,[1]Plan1!$AY$80:$BA$314,3),E338)</f>
        <v>5056.5600000000004</v>
      </c>
      <c r="F339" s="72">
        <f t="shared" si="151"/>
        <v>43328</v>
      </c>
      <c r="G339" s="9">
        <f t="shared" si="138"/>
        <v>-8.990122720112792E-4</v>
      </c>
      <c r="H339" s="72">
        <f t="shared" si="152"/>
        <v>43360</v>
      </c>
      <c r="I339" s="72">
        <f t="shared" si="139"/>
        <v>43360</v>
      </c>
      <c r="J339" s="1">
        <f t="shared" si="153"/>
        <v>22</v>
      </c>
      <c r="K339" s="1">
        <f t="shared" si="135"/>
        <v>17</v>
      </c>
      <c r="L339" s="5">
        <f t="shared" si="140"/>
        <v>0.99930523000000004</v>
      </c>
      <c r="M339" s="12">
        <f t="shared" si="136"/>
        <v>1.0033006499999999</v>
      </c>
      <c r="N339" s="12">
        <f t="shared" si="132"/>
        <v>1.0399564517002566</v>
      </c>
      <c r="O339" s="5">
        <f t="shared" si="134"/>
        <v>1.03923392</v>
      </c>
      <c r="P339" s="5">
        <f t="shared" si="141"/>
        <v>1039.2339199999999</v>
      </c>
      <c r="Q339" s="10">
        <f t="shared" si="142"/>
        <v>0</v>
      </c>
      <c r="R339" s="39">
        <f t="shared" si="143"/>
        <v>0</v>
      </c>
      <c r="S339" s="5">
        <f t="shared" si="144"/>
        <v>0</v>
      </c>
      <c r="T339" s="6">
        <f t="shared" si="154"/>
        <v>4.641E-2</v>
      </c>
      <c r="U339" s="10">
        <f t="shared" si="133"/>
        <v>219</v>
      </c>
      <c r="V339" s="10">
        <v>252</v>
      </c>
      <c r="W339" s="12">
        <f t="shared" si="145"/>
        <v>1.0402120319999999</v>
      </c>
      <c r="X339" s="5">
        <f t="shared" si="146"/>
        <v>41.789707640000003</v>
      </c>
      <c r="Y339" s="11">
        <f t="shared" si="147"/>
        <v>0</v>
      </c>
      <c r="Z339" s="2" t="s">
        <v>68</v>
      </c>
      <c r="AA339" s="72">
        <f t="shared" si="155"/>
        <v>43388</v>
      </c>
      <c r="AB339" s="2"/>
      <c r="AC339" s="43"/>
      <c r="AD339" s="47">
        <f>[2]Plan1!$A415</f>
        <v>49194</v>
      </c>
      <c r="AE339" s="34" t="str">
        <f>[2]Plan1!$C415</f>
        <v>Independência do Brasil</v>
      </c>
      <c r="AG339" s="1"/>
      <c r="AH339" s="22"/>
      <c r="AI339" s="22"/>
      <c r="AJ339" s="22"/>
      <c r="AK339" s="22"/>
      <c r="AL339" s="22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30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4"/>
      <c r="BX339" s="1"/>
      <c r="BY339" s="1"/>
      <c r="BZ339" s="1"/>
      <c r="CA339" s="1"/>
      <c r="CB339" s="1"/>
      <c r="CC339" s="1"/>
      <c r="CD339" s="1"/>
      <c r="CE339" s="1"/>
      <c r="CF339" s="1"/>
      <c r="CG339" s="2"/>
      <c r="CH339" s="1"/>
      <c r="CI339" s="1"/>
      <c r="CJ339" s="1"/>
      <c r="CK339" s="1"/>
      <c r="CL339" s="1"/>
      <c r="CM339" s="1"/>
    </row>
    <row r="340" spans="1:91" x14ac:dyDescent="0.2">
      <c r="A340" s="105">
        <f t="shared" si="148"/>
        <v>43353</v>
      </c>
      <c r="B340" s="5">
        <f t="shared" si="137"/>
        <v>1081.0236276399999</v>
      </c>
      <c r="C340" s="5">
        <f t="shared" si="149"/>
        <v>1000</v>
      </c>
      <c r="D340" s="64">
        <f t="shared" si="150"/>
        <v>5061.1099999999997</v>
      </c>
      <c r="E340" s="11">
        <f>IF(K340=1,VLOOKUP(A340,[1]Plan1!$AY$80:$BA$314,3),E339)</f>
        <v>5056.5600000000004</v>
      </c>
      <c r="F340" s="72">
        <f t="shared" si="151"/>
        <v>43328</v>
      </c>
      <c r="G340" s="9">
        <f t="shared" si="138"/>
        <v>-8.990122720112792E-4</v>
      </c>
      <c r="H340" s="72">
        <f t="shared" si="152"/>
        <v>43360</v>
      </c>
      <c r="I340" s="72">
        <f t="shared" si="139"/>
        <v>43360</v>
      </c>
      <c r="J340" s="1">
        <f t="shared" si="153"/>
        <v>22</v>
      </c>
      <c r="K340" s="1">
        <f t="shared" si="135"/>
        <v>17</v>
      </c>
      <c r="L340" s="5">
        <f t="shared" si="140"/>
        <v>0.99930523000000004</v>
      </c>
      <c r="M340" s="12">
        <f t="shared" si="136"/>
        <v>1.0033006499999999</v>
      </c>
      <c r="N340" s="12">
        <f t="shared" si="132"/>
        <v>1.0399564517002566</v>
      </c>
      <c r="O340" s="5">
        <f t="shared" si="134"/>
        <v>1.03923392</v>
      </c>
      <c r="P340" s="5">
        <f t="shared" si="141"/>
        <v>1039.2339199999999</v>
      </c>
      <c r="Q340" s="10">
        <f t="shared" si="142"/>
        <v>0</v>
      </c>
      <c r="R340" s="39">
        <f t="shared" si="143"/>
        <v>0</v>
      </c>
      <c r="S340" s="5">
        <f t="shared" si="144"/>
        <v>0</v>
      </c>
      <c r="T340" s="6">
        <f t="shared" si="154"/>
        <v>4.641E-2</v>
      </c>
      <c r="U340" s="10">
        <f t="shared" si="133"/>
        <v>219</v>
      </c>
      <c r="V340" s="10">
        <v>252</v>
      </c>
      <c r="W340" s="12">
        <f t="shared" si="145"/>
        <v>1.0402120319999999</v>
      </c>
      <c r="X340" s="5">
        <f t="shared" si="146"/>
        <v>41.789707640000003</v>
      </c>
      <c r="Y340" s="11">
        <f t="shared" si="147"/>
        <v>0</v>
      </c>
      <c r="Z340" s="2" t="s">
        <v>68</v>
      </c>
      <c r="AA340" s="72">
        <f t="shared" si="155"/>
        <v>43388</v>
      </c>
      <c r="AB340" s="2"/>
      <c r="AC340" s="43"/>
      <c r="AD340" s="47">
        <f>[2]Plan1!$A416</f>
        <v>49229</v>
      </c>
      <c r="AE340" s="34" t="str">
        <f>[2]Plan1!$C416</f>
        <v>Nossa Sr.a Aparecida - Padroeira do Brasil</v>
      </c>
      <c r="AG340" s="1"/>
      <c r="AH340" s="22"/>
      <c r="AI340" s="22"/>
      <c r="AJ340" s="22"/>
      <c r="AK340" s="22"/>
      <c r="AL340" s="22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30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4"/>
      <c r="BX340" s="1"/>
      <c r="BY340" s="1"/>
      <c r="BZ340" s="1"/>
      <c r="CA340" s="1"/>
      <c r="CB340" s="1"/>
      <c r="CC340" s="1"/>
      <c r="CD340" s="1"/>
      <c r="CE340" s="1"/>
      <c r="CF340" s="1"/>
      <c r="CG340" s="2"/>
      <c r="CH340" s="1"/>
      <c r="CI340" s="1"/>
      <c r="CJ340" s="1"/>
      <c r="CK340" s="1"/>
      <c r="CL340" s="1"/>
      <c r="CM340" s="1"/>
    </row>
    <row r="341" spans="1:91" x14ac:dyDescent="0.2">
      <c r="A341" s="105">
        <f t="shared" si="148"/>
        <v>43354</v>
      </c>
      <c r="B341" s="5">
        <f t="shared" si="137"/>
        <v>1081.1740456900002</v>
      </c>
      <c r="C341" s="5">
        <f t="shared" si="149"/>
        <v>1000</v>
      </c>
      <c r="D341" s="64">
        <f t="shared" si="150"/>
        <v>5061.1099999999997</v>
      </c>
      <c r="E341" s="11">
        <f>IF(K341=1,VLOOKUP(A341,[1]Plan1!$AY$80:$BA$314,3),E340)</f>
        <v>5056.5600000000004</v>
      </c>
      <c r="F341" s="72">
        <f t="shared" si="151"/>
        <v>43328</v>
      </c>
      <c r="G341" s="9">
        <f t="shared" si="138"/>
        <v>-8.990122720112792E-4</v>
      </c>
      <c r="H341" s="72">
        <f t="shared" si="152"/>
        <v>43360</v>
      </c>
      <c r="I341" s="72">
        <f t="shared" si="139"/>
        <v>43360</v>
      </c>
      <c r="J341" s="1">
        <f t="shared" si="153"/>
        <v>22</v>
      </c>
      <c r="K341" s="1">
        <f t="shared" si="135"/>
        <v>18</v>
      </c>
      <c r="L341" s="5">
        <f t="shared" si="140"/>
        <v>0.99926437999999995</v>
      </c>
      <c r="M341" s="12">
        <f t="shared" si="136"/>
        <v>1.0033006499999999</v>
      </c>
      <c r="N341" s="12">
        <f t="shared" si="132"/>
        <v>1.0399564517002566</v>
      </c>
      <c r="O341" s="5">
        <f t="shared" si="134"/>
        <v>1.03919143</v>
      </c>
      <c r="P341" s="5">
        <f t="shared" si="141"/>
        <v>1039.1914300000001</v>
      </c>
      <c r="Q341" s="10">
        <f t="shared" si="142"/>
        <v>0</v>
      </c>
      <c r="R341" s="39">
        <f t="shared" si="143"/>
        <v>0</v>
      </c>
      <c r="S341" s="5">
        <f t="shared" si="144"/>
        <v>0</v>
      </c>
      <c r="T341" s="6">
        <f t="shared" si="154"/>
        <v>4.641E-2</v>
      </c>
      <c r="U341" s="10">
        <f t="shared" si="133"/>
        <v>220</v>
      </c>
      <c r="V341" s="10">
        <v>252</v>
      </c>
      <c r="W341" s="12">
        <f t="shared" si="145"/>
        <v>1.0403993090000001</v>
      </c>
      <c r="X341" s="5">
        <f t="shared" si="146"/>
        <v>41.982615690000003</v>
      </c>
      <c r="Y341" s="11">
        <f t="shared" si="147"/>
        <v>0</v>
      </c>
      <c r="Z341" s="2" t="s">
        <v>68</v>
      </c>
      <c r="AA341" s="72">
        <f t="shared" si="155"/>
        <v>43388</v>
      </c>
      <c r="AB341" s="2"/>
      <c r="AC341" s="43"/>
      <c r="AD341" s="47">
        <f>[2]Plan1!$A417</f>
        <v>49250</v>
      </c>
      <c r="AE341" s="34" t="str">
        <f>[2]Plan1!$C417</f>
        <v>Finados</v>
      </c>
      <c r="AG341" s="1"/>
      <c r="AH341" s="22"/>
      <c r="AI341" s="22"/>
      <c r="AJ341" s="22"/>
      <c r="AK341" s="22"/>
      <c r="AL341" s="22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30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4"/>
      <c r="BX341" s="1"/>
      <c r="BY341" s="1"/>
      <c r="BZ341" s="1"/>
      <c r="CA341" s="1"/>
      <c r="CB341" s="1"/>
      <c r="CC341" s="1"/>
      <c r="CD341" s="1"/>
      <c r="CE341" s="1"/>
      <c r="CF341" s="1"/>
      <c r="CG341" s="2"/>
      <c r="CH341" s="1"/>
      <c r="CI341" s="1"/>
      <c r="CJ341" s="1"/>
      <c r="CK341" s="1"/>
      <c r="CL341" s="1"/>
      <c r="CM341" s="1"/>
    </row>
    <row r="342" spans="1:91" x14ac:dyDescent="0.2">
      <c r="A342" s="105">
        <f t="shared" si="148"/>
        <v>43355</v>
      </c>
      <c r="B342" s="5">
        <f t="shared" si="137"/>
        <v>1081.3244935499999</v>
      </c>
      <c r="C342" s="5">
        <f t="shared" si="149"/>
        <v>1000</v>
      </c>
      <c r="D342" s="64">
        <f t="shared" si="150"/>
        <v>5061.1099999999997</v>
      </c>
      <c r="E342" s="11">
        <f>IF(K342=1,VLOOKUP(A342,[1]Plan1!$AY$80:$BA$314,3),E341)</f>
        <v>5056.5600000000004</v>
      </c>
      <c r="F342" s="72">
        <f t="shared" si="151"/>
        <v>43328</v>
      </c>
      <c r="G342" s="9">
        <f t="shared" si="138"/>
        <v>-8.990122720112792E-4</v>
      </c>
      <c r="H342" s="72">
        <f t="shared" si="152"/>
        <v>43360</v>
      </c>
      <c r="I342" s="72">
        <f t="shared" si="139"/>
        <v>43360</v>
      </c>
      <c r="J342" s="1">
        <f t="shared" si="153"/>
        <v>22</v>
      </c>
      <c r="K342" s="1">
        <f t="shared" si="135"/>
        <v>19</v>
      </c>
      <c r="L342" s="5">
        <f t="shared" si="140"/>
        <v>0.99922352999999997</v>
      </c>
      <c r="M342" s="12">
        <f t="shared" si="136"/>
        <v>1.0033006499999999</v>
      </c>
      <c r="N342" s="12">
        <f t="shared" si="132"/>
        <v>1.0399564517002566</v>
      </c>
      <c r="O342" s="5">
        <f t="shared" si="134"/>
        <v>1.03914895</v>
      </c>
      <c r="P342" s="5">
        <f t="shared" si="141"/>
        <v>1039.14895</v>
      </c>
      <c r="Q342" s="10">
        <f t="shared" si="142"/>
        <v>0</v>
      </c>
      <c r="R342" s="39">
        <f t="shared" si="143"/>
        <v>0</v>
      </c>
      <c r="S342" s="5">
        <f t="shared" si="144"/>
        <v>0</v>
      </c>
      <c r="T342" s="6">
        <f t="shared" si="154"/>
        <v>4.641E-2</v>
      </c>
      <c r="U342" s="10">
        <f t="shared" si="133"/>
        <v>221</v>
      </c>
      <c r="V342" s="10">
        <v>252</v>
      </c>
      <c r="W342" s="12">
        <f t="shared" si="145"/>
        <v>1.04058662</v>
      </c>
      <c r="X342" s="5">
        <f t="shared" si="146"/>
        <v>42.17554355</v>
      </c>
      <c r="Y342" s="11">
        <f t="shared" si="147"/>
        <v>0</v>
      </c>
      <c r="Z342" s="2" t="s">
        <v>68</v>
      </c>
      <c r="AA342" s="72">
        <f t="shared" si="155"/>
        <v>43388</v>
      </c>
      <c r="AB342" s="2"/>
      <c r="AC342" s="43"/>
      <c r="AD342" s="47">
        <f>[2]Plan1!$A418</f>
        <v>49263</v>
      </c>
      <c r="AE342" s="34" t="str">
        <f>[2]Plan1!$C418</f>
        <v>Proclamação da República</v>
      </c>
      <c r="AG342" s="1"/>
      <c r="AH342" s="22"/>
      <c r="AI342" s="22"/>
      <c r="AJ342" s="22"/>
      <c r="AK342" s="22"/>
      <c r="AL342" s="22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30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4"/>
      <c r="BX342" s="1"/>
      <c r="BY342" s="1"/>
      <c r="BZ342" s="1"/>
      <c r="CA342" s="1"/>
      <c r="CB342" s="1"/>
      <c r="CC342" s="1"/>
      <c r="CD342" s="1"/>
      <c r="CE342" s="1"/>
      <c r="CF342" s="1"/>
      <c r="CG342" s="2"/>
      <c r="CH342" s="1"/>
      <c r="CI342" s="1"/>
      <c r="CJ342" s="1"/>
      <c r="CK342" s="1"/>
      <c r="CL342" s="1"/>
      <c r="CM342" s="1"/>
    </row>
    <row r="343" spans="1:91" x14ac:dyDescent="0.2">
      <c r="A343" s="105">
        <f t="shared" si="148"/>
        <v>43356</v>
      </c>
      <c r="B343" s="5">
        <f t="shared" si="137"/>
        <v>1081.47495979</v>
      </c>
      <c r="C343" s="5">
        <f t="shared" si="149"/>
        <v>1000</v>
      </c>
      <c r="D343" s="64">
        <f t="shared" si="150"/>
        <v>5061.1099999999997</v>
      </c>
      <c r="E343" s="11">
        <f>IF(K343=1,VLOOKUP(A343,[1]Plan1!$AY$80:$BA$314,3),E342)</f>
        <v>5056.5600000000004</v>
      </c>
      <c r="F343" s="72">
        <f t="shared" si="151"/>
        <v>43328</v>
      </c>
      <c r="G343" s="9">
        <f t="shared" si="138"/>
        <v>-8.990122720112792E-4</v>
      </c>
      <c r="H343" s="72">
        <f t="shared" si="152"/>
        <v>43360</v>
      </c>
      <c r="I343" s="72">
        <f t="shared" si="139"/>
        <v>43360</v>
      </c>
      <c r="J343" s="1">
        <f t="shared" si="153"/>
        <v>22</v>
      </c>
      <c r="K343" s="1">
        <f t="shared" si="135"/>
        <v>20</v>
      </c>
      <c r="L343" s="5">
        <f t="shared" si="140"/>
        <v>0.99918267999999999</v>
      </c>
      <c r="M343" s="12">
        <f t="shared" si="136"/>
        <v>1.0033006499999999</v>
      </c>
      <c r="N343" s="12">
        <f t="shared" si="132"/>
        <v>1.0399564517002566</v>
      </c>
      <c r="O343" s="5">
        <f t="shared" si="134"/>
        <v>1.0391064699999999</v>
      </c>
      <c r="P343" s="5">
        <f t="shared" si="141"/>
        <v>1039.1064699999999</v>
      </c>
      <c r="Q343" s="10">
        <f t="shared" si="142"/>
        <v>0</v>
      </c>
      <c r="R343" s="39">
        <f t="shared" si="143"/>
        <v>0</v>
      </c>
      <c r="S343" s="5">
        <f t="shared" si="144"/>
        <v>0</v>
      </c>
      <c r="T343" s="6">
        <f t="shared" si="154"/>
        <v>4.641E-2</v>
      </c>
      <c r="U343" s="10">
        <f t="shared" si="133"/>
        <v>222</v>
      </c>
      <c r="V343" s="10">
        <v>252</v>
      </c>
      <c r="W343" s="12">
        <f t="shared" si="145"/>
        <v>1.040773964</v>
      </c>
      <c r="X343" s="5">
        <f t="shared" si="146"/>
        <v>42.368489789999998</v>
      </c>
      <c r="Y343" s="11">
        <f t="shared" si="147"/>
        <v>0</v>
      </c>
      <c r="Z343" s="2" t="s">
        <v>68</v>
      </c>
      <c r="AA343" s="72">
        <f t="shared" si="155"/>
        <v>43388</v>
      </c>
      <c r="AB343" s="2"/>
      <c r="AC343" s="43"/>
      <c r="AD343" s="47">
        <f>[2]Plan1!$A419</f>
        <v>49268</v>
      </c>
      <c r="AE343" s="34" t="str">
        <f>[2]Plan1!$C419</f>
        <v>Dia Nacional de Zumbi e da Consciência Negra</v>
      </c>
      <c r="AG343" s="1"/>
      <c r="AH343" s="22"/>
      <c r="AI343" s="22"/>
      <c r="AJ343" s="22"/>
      <c r="AK343" s="22"/>
      <c r="AL343" s="22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30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4"/>
      <c r="BX343" s="1"/>
      <c r="BY343" s="1"/>
      <c r="BZ343" s="1"/>
      <c r="CA343" s="1"/>
      <c r="CB343" s="1"/>
      <c r="CC343" s="1"/>
      <c r="CD343" s="1"/>
      <c r="CE343" s="1"/>
      <c r="CF343" s="1"/>
      <c r="CG343" s="2"/>
      <c r="CH343" s="1"/>
      <c r="CI343" s="1"/>
      <c r="CJ343" s="1"/>
      <c r="CK343" s="1"/>
      <c r="CL343" s="1"/>
      <c r="CM343" s="1"/>
    </row>
    <row r="344" spans="1:91" x14ac:dyDescent="0.2">
      <c r="A344" s="105">
        <f t="shared" si="148"/>
        <v>43357</v>
      </c>
      <c r="B344" s="5">
        <f t="shared" si="137"/>
        <v>1081.6254454500001</v>
      </c>
      <c r="C344" s="5">
        <f t="shared" si="149"/>
        <v>1000</v>
      </c>
      <c r="D344" s="64">
        <f t="shared" si="150"/>
        <v>5061.1099999999997</v>
      </c>
      <c r="E344" s="11">
        <f>IF(K344=1,VLOOKUP(A344,[1]Plan1!$AY$80:$BA$314,3),E343)</f>
        <v>5056.5600000000004</v>
      </c>
      <c r="F344" s="72">
        <f t="shared" si="151"/>
        <v>43328</v>
      </c>
      <c r="G344" s="9">
        <f t="shared" si="138"/>
        <v>-8.990122720112792E-4</v>
      </c>
      <c r="H344" s="72">
        <f t="shared" si="152"/>
        <v>43360</v>
      </c>
      <c r="I344" s="72">
        <f t="shared" si="139"/>
        <v>43360</v>
      </c>
      <c r="J344" s="1">
        <f t="shared" si="153"/>
        <v>22</v>
      </c>
      <c r="K344" s="1">
        <f t="shared" si="135"/>
        <v>21</v>
      </c>
      <c r="L344" s="5">
        <f t="shared" si="140"/>
        <v>0.99914183000000001</v>
      </c>
      <c r="M344" s="12">
        <f t="shared" si="136"/>
        <v>1.0033006499999999</v>
      </c>
      <c r="N344" s="12">
        <f t="shared" si="132"/>
        <v>1.0399564517002566</v>
      </c>
      <c r="O344" s="5">
        <f t="shared" si="134"/>
        <v>1.03906399</v>
      </c>
      <c r="P344" s="5">
        <f t="shared" si="141"/>
        <v>1039.0639900000001</v>
      </c>
      <c r="Q344" s="10">
        <f t="shared" si="142"/>
        <v>0</v>
      </c>
      <c r="R344" s="39">
        <f t="shared" si="143"/>
        <v>0</v>
      </c>
      <c r="S344" s="5">
        <f t="shared" si="144"/>
        <v>0</v>
      </c>
      <c r="T344" s="6">
        <f t="shared" si="154"/>
        <v>4.641E-2</v>
      </c>
      <c r="U344" s="10">
        <f t="shared" si="133"/>
        <v>223</v>
      </c>
      <c r="V344" s="10">
        <v>252</v>
      </c>
      <c r="W344" s="12">
        <f t="shared" si="145"/>
        <v>1.0409613419999999</v>
      </c>
      <c r="X344" s="5">
        <f t="shared" si="146"/>
        <v>42.561455449999997</v>
      </c>
      <c r="Y344" s="11">
        <f t="shared" si="147"/>
        <v>0</v>
      </c>
      <c r="Z344" s="2" t="s">
        <v>68</v>
      </c>
      <c r="AA344" s="72">
        <f t="shared" si="155"/>
        <v>43388</v>
      </c>
      <c r="AB344" s="2"/>
      <c r="AC344" s="43"/>
      <c r="AD344" s="47">
        <f>[2]Plan1!$A420</f>
        <v>49303</v>
      </c>
      <c r="AE344" s="34" t="str">
        <f>[2]Plan1!$C420</f>
        <v>Natal</v>
      </c>
      <c r="AG344" s="1"/>
      <c r="AH344" s="22"/>
      <c r="AI344" s="22"/>
      <c r="AJ344" s="22"/>
      <c r="AK344" s="22"/>
      <c r="AL344" s="22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30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4"/>
      <c r="BX344" s="1"/>
      <c r="BY344" s="1"/>
      <c r="BZ344" s="1"/>
      <c r="CA344" s="1"/>
      <c r="CB344" s="1"/>
      <c r="CC344" s="1"/>
      <c r="CD344" s="1"/>
      <c r="CE344" s="1"/>
      <c r="CF344" s="1"/>
      <c r="CG344" s="2"/>
      <c r="CH344" s="1"/>
      <c r="CI344" s="1"/>
      <c r="CJ344" s="1"/>
      <c r="CK344" s="1"/>
      <c r="CL344" s="1"/>
      <c r="CM344" s="1"/>
    </row>
    <row r="345" spans="1:91" x14ac:dyDescent="0.2">
      <c r="A345" s="105">
        <f t="shared" si="148"/>
        <v>43358</v>
      </c>
      <c r="B345" s="5">
        <f t="shared" si="137"/>
        <v>1081.7759494700001</v>
      </c>
      <c r="C345" s="5">
        <f t="shared" si="149"/>
        <v>1000</v>
      </c>
      <c r="D345" s="64">
        <f t="shared" si="150"/>
        <v>5061.1099999999997</v>
      </c>
      <c r="E345" s="11">
        <f>IF(K345=1,VLOOKUP(A345,[1]Plan1!$AY$80:$BA$314,3),E344)</f>
        <v>5056.5600000000004</v>
      </c>
      <c r="F345" s="72">
        <f t="shared" si="151"/>
        <v>43328</v>
      </c>
      <c r="G345" s="9">
        <f t="shared" si="138"/>
        <v>-8.990122720112792E-4</v>
      </c>
      <c r="H345" s="72">
        <f t="shared" si="152"/>
        <v>43388</v>
      </c>
      <c r="I345" s="72">
        <f t="shared" si="139"/>
        <v>43360</v>
      </c>
      <c r="J345" s="1">
        <f t="shared" si="153"/>
        <v>22</v>
      </c>
      <c r="K345" s="1">
        <f t="shared" si="135"/>
        <v>22</v>
      </c>
      <c r="L345" s="5">
        <f t="shared" si="140"/>
        <v>0.99910098000000003</v>
      </c>
      <c r="M345" s="12">
        <f t="shared" si="136"/>
        <v>1.0033006499999999</v>
      </c>
      <c r="N345" s="12">
        <f t="shared" si="132"/>
        <v>1.0399564517002566</v>
      </c>
      <c r="O345" s="5">
        <f t="shared" si="134"/>
        <v>1.03902151</v>
      </c>
      <c r="P345" s="5">
        <f t="shared" si="141"/>
        <v>1039.02151</v>
      </c>
      <c r="Q345" s="10">
        <f t="shared" si="142"/>
        <v>0</v>
      </c>
      <c r="R345" s="39">
        <f t="shared" si="143"/>
        <v>0</v>
      </c>
      <c r="S345" s="5">
        <f t="shared" si="144"/>
        <v>0</v>
      </c>
      <c r="T345" s="6">
        <f t="shared" si="154"/>
        <v>4.641E-2</v>
      </c>
      <c r="U345" s="10">
        <f t="shared" si="133"/>
        <v>224</v>
      </c>
      <c r="V345" s="10">
        <v>252</v>
      </c>
      <c r="W345" s="12">
        <f t="shared" si="145"/>
        <v>1.0411487530000001</v>
      </c>
      <c r="X345" s="5">
        <f t="shared" si="146"/>
        <v>42.754439470000001</v>
      </c>
      <c r="Y345" s="11">
        <f t="shared" si="147"/>
        <v>0</v>
      </c>
      <c r="Z345" s="2" t="s">
        <v>68</v>
      </c>
      <c r="AA345" s="72">
        <f t="shared" si="155"/>
        <v>43388</v>
      </c>
      <c r="AB345" s="2"/>
      <c r="AC345" s="43"/>
      <c r="AD345" s="47">
        <f>[2]Plan1!$A421</f>
        <v>49310</v>
      </c>
      <c r="AE345" s="34" t="str">
        <f>[2]Plan1!$C421</f>
        <v>Confraternização Universal</v>
      </c>
      <c r="AG345" s="1"/>
      <c r="AH345" s="22"/>
      <c r="AI345" s="22"/>
      <c r="AJ345" s="22"/>
      <c r="AK345" s="22"/>
      <c r="AL345" s="22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30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4"/>
      <c r="BX345" s="1"/>
      <c r="BY345" s="1"/>
      <c r="BZ345" s="1"/>
      <c r="CA345" s="1"/>
      <c r="CB345" s="1"/>
      <c r="CC345" s="1"/>
      <c r="CD345" s="1"/>
      <c r="CE345" s="1"/>
      <c r="CF345" s="1"/>
      <c r="CG345" s="2"/>
      <c r="CH345" s="1"/>
      <c r="CI345" s="1"/>
      <c r="CJ345" s="1"/>
      <c r="CK345" s="1"/>
      <c r="CL345" s="1"/>
      <c r="CM345" s="1"/>
    </row>
    <row r="346" spans="1:91" x14ac:dyDescent="0.2">
      <c r="A346" s="105">
        <f t="shared" si="148"/>
        <v>43359</v>
      </c>
      <c r="B346" s="5">
        <f t="shared" si="137"/>
        <v>1081.7759494700001</v>
      </c>
      <c r="C346" s="5">
        <f t="shared" si="149"/>
        <v>1000</v>
      </c>
      <c r="D346" s="64">
        <f t="shared" si="150"/>
        <v>5061.1099999999997</v>
      </c>
      <c r="E346" s="11">
        <f>IF(K346=1,VLOOKUP(A346,[1]Plan1!$AY$80:$BA$314,3),E345)</f>
        <v>5056.5600000000004</v>
      </c>
      <c r="F346" s="72">
        <f t="shared" si="151"/>
        <v>43328</v>
      </c>
      <c r="G346" s="9">
        <f t="shared" si="138"/>
        <v>-8.990122720112792E-4</v>
      </c>
      <c r="H346" s="72">
        <f t="shared" si="152"/>
        <v>43388</v>
      </c>
      <c r="I346" s="72">
        <f t="shared" si="139"/>
        <v>43360</v>
      </c>
      <c r="J346" s="1">
        <f t="shared" si="153"/>
        <v>22</v>
      </c>
      <c r="K346" s="1">
        <f t="shared" si="135"/>
        <v>22</v>
      </c>
      <c r="L346" s="5">
        <f t="shared" si="140"/>
        <v>0.99910098000000003</v>
      </c>
      <c r="M346" s="12">
        <f t="shared" si="136"/>
        <v>1.0033006499999999</v>
      </c>
      <c r="N346" s="12">
        <f t="shared" si="132"/>
        <v>1.0399564517002566</v>
      </c>
      <c r="O346" s="5">
        <f t="shared" si="134"/>
        <v>1.03902151</v>
      </c>
      <c r="P346" s="5">
        <f t="shared" si="141"/>
        <v>1039.02151</v>
      </c>
      <c r="Q346" s="10">
        <f t="shared" si="142"/>
        <v>0</v>
      </c>
      <c r="R346" s="39">
        <f t="shared" si="143"/>
        <v>0</v>
      </c>
      <c r="S346" s="5">
        <f t="shared" si="144"/>
        <v>0</v>
      </c>
      <c r="T346" s="6">
        <f t="shared" si="154"/>
        <v>4.641E-2</v>
      </c>
      <c r="U346" s="10">
        <f t="shared" si="133"/>
        <v>224</v>
      </c>
      <c r="V346" s="10">
        <v>252</v>
      </c>
      <c r="W346" s="12">
        <f t="shared" si="145"/>
        <v>1.0411487530000001</v>
      </c>
      <c r="X346" s="5">
        <f t="shared" si="146"/>
        <v>42.754439470000001</v>
      </c>
      <c r="Y346" s="11">
        <f t="shared" si="147"/>
        <v>0</v>
      </c>
      <c r="Z346" s="2" t="s">
        <v>68</v>
      </c>
      <c r="AA346" s="72">
        <f t="shared" si="155"/>
        <v>43388</v>
      </c>
      <c r="AB346" s="2"/>
      <c r="AC346" s="43"/>
      <c r="AD346" s="47">
        <f>[2]Plan1!$A422</f>
        <v>49345</v>
      </c>
      <c r="AE346" s="34" t="str">
        <f>[2]Plan1!$C422</f>
        <v>Carnaval</v>
      </c>
      <c r="AG346" s="1"/>
      <c r="AH346" s="22"/>
      <c r="AI346" s="22"/>
      <c r="AJ346" s="22"/>
      <c r="AK346" s="22"/>
      <c r="AL346" s="22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30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4"/>
      <c r="BX346" s="1"/>
      <c r="BY346" s="1"/>
      <c r="BZ346" s="1"/>
      <c r="CA346" s="1"/>
      <c r="CB346" s="1"/>
      <c r="CC346" s="1"/>
      <c r="CD346" s="1"/>
      <c r="CE346" s="1"/>
      <c r="CF346" s="1"/>
      <c r="CG346" s="2"/>
      <c r="CH346" s="1"/>
      <c r="CI346" s="1"/>
      <c r="CJ346" s="1"/>
      <c r="CK346" s="1"/>
      <c r="CL346" s="1"/>
      <c r="CM346" s="1"/>
    </row>
    <row r="347" spans="1:91" x14ac:dyDescent="0.2">
      <c r="A347" s="105">
        <f t="shared" si="148"/>
        <v>43360</v>
      </c>
      <c r="B347" s="5">
        <f t="shared" si="137"/>
        <v>1081.7759494700001</v>
      </c>
      <c r="C347" s="5">
        <f t="shared" si="149"/>
        <v>1000</v>
      </c>
      <c r="D347" s="64">
        <f t="shared" si="150"/>
        <v>5061.1099999999997</v>
      </c>
      <c r="E347" s="11">
        <f>IF(K347=1,VLOOKUP(A347,[1]Plan1!$AY$80:$BA$314,3),E346)</f>
        <v>5056.5600000000004</v>
      </c>
      <c r="F347" s="72">
        <f t="shared" si="151"/>
        <v>43328</v>
      </c>
      <c r="G347" s="9">
        <f t="shared" si="138"/>
        <v>-8.990122720112792E-4</v>
      </c>
      <c r="H347" s="72">
        <f t="shared" si="152"/>
        <v>43388</v>
      </c>
      <c r="I347" s="72">
        <f t="shared" si="139"/>
        <v>43360</v>
      </c>
      <c r="J347" s="1">
        <f t="shared" si="153"/>
        <v>22</v>
      </c>
      <c r="K347" s="1">
        <f t="shared" si="135"/>
        <v>22</v>
      </c>
      <c r="L347" s="5">
        <f t="shared" si="140"/>
        <v>0.99910098000000003</v>
      </c>
      <c r="M347" s="12">
        <f t="shared" si="136"/>
        <v>1.0033006499999999</v>
      </c>
      <c r="N347" s="12">
        <f t="shared" si="132"/>
        <v>1.0399564517002566</v>
      </c>
      <c r="O347" s="5">
        <f t="shared" si="134"/>
        <v>1.03902151</v>
      </c>
      <c r="P347" s="5">
        <f t="shared" si="141"/>
        <v>1039.02151</v>
      </c>
      <c r="Q347" s="10">
        <f t="shared" si="142"/>
        <v>0</v>
      </c>
      <c r="R347" s="39">
        <f t="shared" si="143"/>
        <v>0</v>
      </c>
      <c r="S347" s="5">
        <f t="shared" si="144"/>
        <v>0</v>
      </c>
      <c r="T347" s="6">
        <f t="shared" si="154"/>
        <v>4.641E-2</v>
      </c>
      <c r="U347" s="10">
        <f t="shared" si="133"/>
        <v>224</v>
      </c>
      <c r="V347" s="10">
        <v>252</v>
      </c>
      <c r="W347" s="12">
        <f t="shared" si="145"/>
        <v>1.0411487530000001</v>
      </c>
      <c r="X347" s="5">
        <f t="shared" si="146"/>
        <v>42.754439470000001</v>
      </c>
      <c r="Y347" s="11">
        <f t="shared" si="147"/>
        <v>0</v>
      </c>
      <c r="Z347" s="2" t="s">
        <v>68</v>
      </c>
      <c r="AA347" s="72">
        <f t="shared" si="155"/>
        <v>43388</v>
      </c>
      <c r="AB347" s="2"/>
      <c r="AC347" s="43"/>
      <c r="AD347" s="47">
        <f>[2]Plan1!$A423</f>
        <v>49346</v>
      </c>
      <c r="AE347" s="34" t="str">
        <f>[2]Plan1!$C423</f>
        <v>Carnaval</v>
      </c>
      <c r="AG347" s="1"/>
      <c r="AH347" s="22"/>
      <c r="AI347" s="22"/>
      <c r="AJ347" s="22"/>
      <c r="AK347" s="22"/>
      <c r="AL347" s="22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30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4"/>
      <c r="BX347" s="1"/>
      <c r="BY347" s="1"/>
      <c r="BZ347" s="1"/>
      <c r="CA347" s="1"/>
      <c r="CB347" s="1"/>
      <c r="CC347" s="1"/>
      <c r="CD347" s="1"/>
      <c r="CE347" s="1"/>
      <c r="CF347" s="1"/>
      <c r="CG347" s="2"/>
      <c r="CH347" s="1"/>
      <c r="CI347" s="1"/>
      <c r="CJ347" s="1"/>
      <c r="CK347" s="1"/>
      <c r="CL347" s="1"/>
      <c r="CM347" s="1"/>
    </row>
    <row r="348" spans="1:91" x14ac:dyDescent="0.2">
      <c r="A348" s="105">
        <f t="shared" si="148"/>
        <v>43361</v>
      </c>
      <c r="B348" s="5">
        <f t="shared" si="137"/>
        <v>1082.24340461</v>
      </c>
      <c r="C348" s="5">
        <f t="shared" si="149"/>
        <v>1000</v>
      </c>
      <c r="D348" s="64">
        <f t="shared" si="150"/>
        <v>5056.5600000000004</v>
      </c>
      <c r="E348" s="11">
        <f>IF(K348=1,VLOOKUP(A348,[1]Plan1!$AY$80:$BA$314,3),E347)</f>
        <v>5080.83</v>
      </c>
      <c r="F348" s="72">
        <f t="shared" si="151"/>
        <v>43361</v>
      </c>
      <c r="G348" s="9">
        <f t="shared" si="138"/>
        <v>4.7997057287958445E-3</v>
      </c>
      <c r="H348" s="72">
        <f t="shared" si="152"/>
        <v>43388</v>
      </c>
      <c r="I348" s="72">
        <f t="shared" si="139"/>
        <v>43388</v>
      </c>
      <c r="J348" s="1">
        <f t="shared" si="153"/>
        <v>19</v>
      </c>
      <c r="K348" s="1">
        <f t="shared" si="135"/>
        <v>1</v>
      </c>
      <c r="L348" s="5">
        <f t="shared" si="140"/>
        <v>1.0002520399999999</v>
      </c>
      <c r="M348" s="12">
        <f t="shared" si="136"/>
        <v>0.99910098000000003</v>
      </c>
      <c r="N348" s="12">
        <f t="shared" si="132"/>
        <v>1.0390215100510491</v>
      </c>
      <c r="O348" s="5">
        <f t="shared" si="134"/>
        <v>1.0392833800000001</v>
      </c>
      <c r="P348" s="5">
        <f t="shared" si="141"/>
        <v>1039.2833800000001</v>
      </c>
      <c r="Q348" s="10">
        <f t="shared" si="142"/>
        <v>0</v>
      </c>
      <c r="R348" s="39">
        <f t="shared" si="143"/>
        <v>0</v>
      </c>
      <c r="S348" s="5">
        <f t="shared" si="144"/>
        <v>0</v>
      </c>
      <c r="T348" s="6">
        <f t="shared" si="154"/>
        <v>4.641E-2</v>
      </c>
      <c r="U348" s="10">
        <f t="shared" si="133"/>
        <v>225</v>
      </c>
      <c r="V348" s="10">
        <v>252</v>
      </c>
      <c r="W348" s="12">
        <f t="shared" si="145"/>
        <v>1.0413361990000001</v>
      </c>
      <c r="X348" s="5">
        <f t="shared" si="146"/>
        <v>42.960024609999998</v>
      </c>
      <c r="Y348" s="11">
        <f t="shared" si="147"/>
        <v>0</v>
      </c>
      <c r="Z348" s="2" t="s">
        <v>68</v>
      </c>
      <c r="AA348" s="72">
        <f t="shared" si="155"/>
        <v>43388</v>
      </c>
      <c r="AB348" s="2"/>
      <c r="AC348" s="43"/>
      <c r="AD348" s="47">
        <f>[2]Plan1!$A424</f>
        <v>49391</v>
      </c>
      <c r="AE348" s="34" t="str">
        <f>[2]Plan1!$C424</f>
        <v>Paixão de Cristo</v>
      </c>
      <c r="AG348" s="1"/>
      <c r="AH348" s="22"/>
      <c r="AI348" s="22"/>
      <c r="AJ348" s="22"/>
      <c r="AK348" s="22"/>
      <c r="AL348" s="22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30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4"/>
      <c r="BX348" s="1"/>
      <c r="BY348" s="1"/>
      <c r="BZ348" s="1"/>
      <c r="CA348" s="1"/>
      <c r="CB348" s="1"/>
      <c r="CC348" s="1"/>
      <c r="CD348" s="1"/>
      <c r="CE348" s="1"/>
      <c r="CF348" s="1"/>
      <c r="CG348" s="2"/>
      <c r="CH348" s="1"/>
      <c r="CI348" s="1"/>
      <c r="CJ348" s="1"/>
      <c r="CK348" s="1"/>
      <c r="CL348" s="1"/>
      <c r="CM348" s="1"/>
    </row>
    <row r="349" spans="1:91" x14ac:dyDescent="0.2">
      <c r="A349" s="105">
        <f t="shared" si="148"/>
        <v>43362</v>
      </c>
      <c r="B349" s="5">
        <f t="shared" si="137"/>
        <v>1082.7110755399999</v>
      </c>
      <c r="C349" s="5">
        <f t="shared" si="149"/>
        <v>1000</v>
      </c>
      <c r="D349" s="64">
        <f t="shared" si="150"/>
        <v>5056.5600000000004</v>
      </c>
      <c r="E349" s="11">
        <f>IF(K349=1,VLOOKUP(A349,[1]Plan1!$AY$80:$BA$314,3),E348)</f>
        <v>5080.83</v>
      </c>
      <c r="F349" s="72">
        <f t="shared" si="151"/>
        <v>43361</v>
      </c>
      <c r="G349" s="9">
        <f t="shared" si="138"/>
        <v>4.7997057287958445E-3</v>
      </c>
      <c r="H349" s="72">
        <f t="shared" si="152"/>
        <v>43388</v>
      </c>
      <c r="I349" s="72">
        <f t="shared" si="139"/>
        <v>43388</v>
      </c>
      <c r="J349" s="1">
        <f t="shared" si="153"/>
        <v>19</v>
      </c>
      <c r="K349" s="1">
        <f t="shared" si="135"/>
        <v>2</v>
      </c>
      <c r="L349" s="5">
        <f t="shared" si="140"/>
        <v>1.00050415</v>
      </c>
      <c r="M349" s="12">
        <f t="shared" si="136"/>
        <v>0.99910098000000003</v>
      </c>
      <c r="N349" s="12">
        <f t="shared" si="132"/>
        <v>1.0390215100510491</v>
      </c>
      <c r="O349" s="5">
        <f t="shared" si="134"/>
        <v>1.0395453299999999</v>
      </c>
      <c r="P349" s="5">
        <f t="shared" si="141"/>
        <v>1039.5453299999999</v>
      </c>
      <c r="Q349" s="10">
        <f t="shared" si="142"/>
        <v>0</v>
      </c>
      <c r="R349" s="39">
        <f t="shared" si="143"/>
        <v>0</v>
      </c>
      <c r="S349" s="5">
        <f t="shared" si="144"/>
        <v>0</v>
      </c>
      <c r="T349" s="6">
        <f t="shared" si="154"/>
        <v>4.641E-2</v>
      </c>
      <c r="U349" s="10">
        <f t="shared" si="133"/>
        <v>226</v>
      </c>
      <c r="V349" s="10">
        <v>252</v>
      </c>
      <c r="W349" s="12">
        <f t="shared" si="145"/>
        <v>1.0415236779999999</v>
      </c>
      <c r="X349" s="5">
        <f t="shared" si="146"/>
        <v>43.165745540000003</v>
      </c>
      <c r="Y349" s="11">
        <f t="shared" si="147"/>
        <v>0</v>
      </c>
      <c r="Z349" s="2" t="s">
        <v>68</v>
      </c>
      <c r="AA349" s="72">
        <f t="shared" si="155"/>
        <v>43388</v>
      </c>
      <c r="AB349" s="2"/>
      <c r="AC349" s="43"/>
      <c r="AD349" s="47">
        <f>[2]Plan1!$A425</f>
        <v>49420</v>
      </c>
      <c r="AE349" s="34" t="str">
        <f>[2]Plan1!$C425</f>
        <v>Tiradentes</v>
      </c>
      <c r="AG349" s="1"/>
      <c r="AH349" s="22"/>
      <c r="AI349" s="22"/>
      <c r="AJ349" s="22"/>
      <c r="AK349" s="22"/>
      <c r="AL349" s="22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30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4"/>
      <c r="BX349" s="1"/>
      <c r="BY349" s="1"/>
      <c r="BZ349" s="1"/>
      <c r="CA349" s="1"/>
      <c r="CB349" s="1"/>
      <c r="CC349" s="1"/>
      <c r="CD349" s="1"/>
      <c r="CE349" s="1"/>
      <c r="CF349" s="1"/>
      <c r="CG349" s="2"/>
      <c r="CH349" s="1"/>
      <c r="CI349" s="1"/>
      <c r="CJ349" s="1"/>
      <c r="CK349" s="1"/>
      <c r="CL349" s="1"/>
      <c r="CM349" s="1"/>
    </row>
    <row r="350" spans="1:91" x14ac:dyDescent="0.2">
      <c r="A350" s="105">
        <f t="shared" si="148"/>
        <v>43363</v>
      </c>
      <c r="B350" s="5">
        <f t="shared" si="137"/>
        <v>1083.17894256</v>
      </c>
      <c r="C350" s="5">
        <f t="shared" si="149"/>
        <v>1000</v>
      </c>
      <c r="D350" s="64">
        <f t="shared" si="150"/>
        <v>5056.5600000000004</v>
      </c>
      <c r="E350" s="11">
        <f>IF(K350=1,VLOOKUP(A350,[1]Plan1!$AY$80:$BA$314,3),E349)</f>
        <v>5080.83</v>
      </c>
      <c r="F350" s="72">
        <f t="shared" si="151"/>
        <v>43361</v>
      </c>
      <c r="G350" s="9">
        <f t="shared" si="138"/>
        <v>4.7997057287958445E-3</v>
      </c>
      <c r="H350" s="72">
        <f t="shared" si="152"/>
        <v>43388</v>
      </c>
      <c r="I350" s="72">
        <f t="shared" si="139"/>
        <v>43388</v>
      </c>
      <c r="J350" s="1">
        <f t="shared" si="153"/>
        <v>19</v>
      </c>
      <c r="K350" s="1">
        <f t="shared" si="135"/>
        <v>3</v>
      </c>
      <c r="L350" s="5">
        <f t="shared" si="140"/>
        <v>1.00075632</v>
      </c>
      <c r="M350" s="12">
        <f t="shared" si="136"/>
        <v>0.99910098000000003</v>
      </c>
      <c r="N350" s="12">
        <f t="shared" si="132"/>
        <v>1.0390215100510491</v>
      </c>
      <c r="O350" s="5">
        <f t="shared" si="134"/>
        <v>1.0398073400000001</v>
      </c>
      <c r="P350" s="5">
        <f t="shared" si="141"/>
        <v>1039.8073400000001</v>
      </c>
      <c r="Q350" s="10">
        <f t="shared" si="142"/>
        <v>0</v>
      </c>
      <c r="R350" s="39">
        <f t="shared" si="143"/>
        <v>0</v>
      </c>
      <c r="S350" s="5">
        <f t="shared" si="144"/>
        <v>0</v>
      </c>
      <c r="T350" s="6">
        <f t="shared" si="154"/>
        <v>4.641E-2</v>
      </c>
      <c r="U350" s="10">
        <f t="shared" si="133"/>
        <v>227</v>
      </c>
      <c r="V350" s="10">
        <v>252</v>
      </c>
      <c r="W350" s="12">
        <f t="shared" si="145"/>
        <v>1.0417111910000001</v>
      </c>
      <c r="X350" s="5">
        <f t="shared" si="146"/>
        <v>43.371602559999999</v>
      </c>
      <c r="Y350" s="11">
        <f t="shared" si="147"/>
        <v>0</v>
      </c>
      <c r="Z350" s="2" t="s">
        <v>68</v>
      </c>
      <c r="AA350" s="72">
        <f t="shared" si="155"/>
        <v>43388</v>
      </c>
      <c r="AB350" s="2"/>
      <c r="AC350" s="43"/>
      <c r="AD350" s="47">
        <f>[2]Plan1!$A426</f>
        <v>49430</v>
      </c>
      <c r="AE350" s="34" t="str">
        <f>[2]Plan1!$C426</f>
        <v>Dia do Trabalho</v>
      </c>
      <c r="AG350" s="1"/>
      <c r="AH350" s="22"/>
      <c r="AI350" s="22"/>
      <c r="AJ350" s="22"/>
      <c r="AK350" s="22"/>
      <c r="AL350" s="22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30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4"/>
      <c r="BX350" s="1"/>
      <c r="BY350" s="1"/>
      <c r="BZ350" s="1"/>
      <c r="CA350" s="1"/>
      <c r="CB350" s="1"/>
      <c r="CC350" s="1"/>
      <c r="CD350" s="1"/>
      <c r="CE350" s="1"/>
      <c r="CF350" s="1"/>
      <c r="CG350" s="2"/>
      <c r="CH350" s="1"/>
      <c r="CI350" s="1"/>
      <c r="CJ350" s="1"/>
      <c r="CK350" s="1"/>
      <c r="CL350" s="1"/>
      <c r="CM350" s="1"/>
    </row>
    <row r="351" spans="1:91" x14ac:dyDescent="0.2">
      <c r="A351" s="105">
        <f t="shared" si="148"/>
        <v>43364</v>
      </c>
      <c r="B351" s="5">
        <f t="shared" si="137"/>
        <v>1083.6470046700001</v>
      </c>
      <c r="C351" s="5">
        <f t="shared" si="149"/>
        <v>1000</v>
      </c>
      <c r="D351" s="64">
        <f t="shared" si="150"/>
        <v>5056.5600000000004</v>
      </c>
      <c r="E351" s="11">
        <f>IF(K351=1,VLOOKUP(A351,[1]Plan1!$AY$80:$BA$314,3),E350)</f>
        <v>5080.83</v>
      </c>
      <c r="F351" s="72">
        <f t="shared" si="151"/>
        <v>43361</v>
      </c>
      <c r="G351" s="9">
        <f t="shared" si="138"/>
        <v>4.7997057287958445E-3</v>
      </c>
      <c r="H351" s="72">
        <f t="shared" si="152"/>
        <v>43388</v>
      </c>
      <c r="I351" s="72">
        <f t="shared" si="139"/>
        <v>43388</v>
      </c>
      <c r="J351" s="1">
        <f t="shared" si="153"/>
        <v>19</v>
      </c>
      <c r="K351" s="1">
        <f t="shared" si="135"/>
        <v>4</v>
      </c>
      <c r="L351" s="5">
        <f t="shared" si="140"/>
        <v>1.0010085500000001</v>
      </c>
      <c r="M351" s="12">
        <f t="shared" si="136"/>
        <v>0.99910098000000003</v>
      </c>
      <c r="N351" s="12">
        <f t="shared" ref="N351:N414" si="156">IF(I351&gt;I350,N350*M351,N350)</f>
        <v>1.0390215100510491</v>
      </c>
      <c r="O351" s="5">
        <f t="shared" si="134"/>
        <v>1.0400694100000001</v>
      </c>
      <c r="P351" s="5">
        <f t="shared" si="141"/>
        <v>1040.0694100000001</v>
      </c>
      <c r="Q351" s="10">
        <f t="shared" si="142"/>
        <v>0</v>
      </c>
      <c r="R351" s="39">
        <f t="shared" si="143"/>
        <v>0</v>
      </c>
      <c r="S351" s="5">
        <f t="shared" si="144"/>
        <v>0</v>
      </c>
      <c r="T351" s="6">
        <f t="shared" si="154"/>
        <v>4.641E-2</v>
      </c>
      <c r="U351" s="10">
        <f t="shared" si="133"/>
        <v>228</v>
      </c>
      <c r="V351" s="10">
        <v>252</v>
      </c>
      <c r="W351" s="12">
        <f t="shared" si="145"/>
        <v>1.0418987369999999</v>
      </c>
      <c r="X351" s="5">
        <f t="shared" si="146"/>
        <v>43.577594670000003</v>
      </c>
      <c r="Y351" s="11">
        <f t="shared" si="147"/>
        <v>0</v>
      </c>
      <c r="Z351" s="2" t="s">
        <v>68</v>
      </c>
      <c r="AA351" s="72">
        <f t="shared" si="155"/>
        <v>43388</v>
      </c>
      <c r="AB351" s="2"/>
      <c r="AC351" s="43"/>
      <c r="AD351" s="47">
        <f>[2]Plan1!$A427</f>
        <v>49453</v>
      </c>
      <c r="AE351" s="34" t="str">
        <f>[2]Plan1!$C427</f>
        <v>Corpus Christi</v>
      </c>
      <c r="AG351" s="1"/>
      <c r="AH351" s="22"/>
      <c r="AI351" s="22"/>
      <c r="AJ351" s="22"/>
      <c r="AK351" s="22"/>
      <c r="AL351" s="22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30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4"/>
      <c r="BX351" s="1"/>
      <c r="BY351" s="1"/>
      <c r="BZ351" s="1"/>
      <c r="CA351" s="1"/>
      <c r="CB351" s="1"/>
      <c r="CC351" s="1"/>
      <c r="CD351" s="1"/>
      <c r="CE351" s="1"/>
      <c r="CF351" s="1"/>
      <c r="CG351" s="2"/>
      <c r="CH351" s="1"/>
      <c r="CI351" s="1"/>
      <c r="CJ351" s="1"/>
      <c r="CK351" s="1"/>
      <c r="CL351" s="1"/>
      <c r="CM351" s="1"/>
    </row>
    <row r="352" spans="1:91" x14ac:dyDescent="0.2">
      <c r="A352" s="105">
        <f t="shared" si="148"/>
        <v>43365</v>
      </c>
      <c r="B352" s="5">
        <f t="shared" si="137"/>
        <v>1084.1152848500001</v>
      </c>
      <c r="C352" s="5">
        <f t="shared" si="149"/>
        <v>1000</v>
      </c>
      <c r="D352" s="64">
        <f t="shared" si="150"/>
        <v>5056.5600000000004</v>
      </c>
      <c r="E352" s="11">
        <f>IF(K352=1,VLOOKUP(A352,[1]Plan1!$AY$80:$BA$314,3),E351)</f>
        <v>5080.83</v>
      </c>
      <c r="F352" s="72">
        <f t="shared" si="151"/>
        <v>43361</v>
      </c>
      <c r="G352" s="9">
        <f t="shared" si="138"/>
        <v>4.7997057287958445E-3</v>
      </c>
      <c r="H352" s="72">
        <f t="shared" si="152"/>
        <v>43388</v>
      </c>
      <c r="I352" s="72">
        <f t="shared" si="139"/>
        <v>43388</v>
      </c>
      <c r="J352" s="1">
        <f t="shared" si="153"/>
        <v>19</v>
      </c>
      <c r="K352" s="1">
        <f t="shared" si="135"/>
        <v>5</v>
      </c>
      <c r="L352" s="5">
        <f t="shared" si="140"/>
        <v>1.00126085</v>
      </c>
      <c r="M352" s="12">
        <f t="shared" si="136"/>
        <v>0.99910098000000003</v>
      </c>
      <c r="N352" s="12">
        <f t="shared" si="156"/>
        <v>1.0390215100510491</v>
      </c>
      <c r="O352" s="5">
        <f t="shared" si="134"/>
        <v>1.04033156</v>
      </c>
      <c r="P352" s="5">
        <f t="shared" si="141"/>
        <v>1040.3315600000001</v>
      </c>
      <c r="Q352" s="10">
        <f t="shared" si="142"/>
        <v>0</v>
      </c>
      <c r="R352" s="39">
        <f t="shared" si="143"/>
        <v>0</v>
      </c>
      <c r="S352" s="5">
        <f t="shared" si="144"/>
        <v>0</v>
      </c>
      <c r="T352" s="6">
        <f t="shared" si="154"/>
        <v>4.641E-2</v>
      </c>
      <c r="U352" s="10">
        <f t="shared" si="133"/>
        <v>229</v>
      </c>
      <c r="V352" s="10">
        <v>252</v>
      </c>
      <c r="W352" s="12">
        <f t="shared" si="145"/>
        <v>1.042086318</v>
      </c>
      <c r="X352" s="5">
        <f t="shared" si="146"/>
        <v>43.783724849999999</v>
      </c>
      <c r="Y352" s="11">
        <f t="shared" si="147"/>
        <v>0</v>
      </c>
      <c r="Z352" s="2" t="s">
        <v>68</v>
      </c>
      <c r="AA352" s="72">
        <f t="shared" si="155"/>
        <v>43388</v>
      </c>
      <c r="AB352" s="2"/>
      <c r="AC352" s="43"/>
      <c r="AD352" s="47">
        <f>[2]Plan1!$A428</f>
        <v>49559</v>
      </c>
      <c r="AE352" s="34" t="str">
        <f>[2]Plan1!$C428</f>
        <v>Independência do Brasil</v>
      </c>
      <c r="AG352" s="1"/>
      <c r="AH352" s="22"/>
      <c r="AI352" s="22"/>
      <c r="AJ352" s="22"/>
      <c r="AK352" s="22"/>
      <c r="AL352" s="22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30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4"/>
      <c r="BX352" s="1"/>
      <c r="BY352" s="1"/>
      <c r="BZ352" s="1"/>
      <c r="CA352" s="1"/>
      <c r="CB352" s="1"/>
      <c r="CC352" s="1"/>
      <c r="CD352" s="1"/>
      <c r="CE352" s="1"/>
      <c r="CF352" s="1"/>
      <c r="CG352" s="2"/>
      <c r="CH352" s="1"/>
      <c r="CI352" s="1"/>
      <c r="CJ352" s="1"/>
      <c r="CK352" s="1"/>
      <c r="CL352" s="1"/>
      <c r="CM352" s="1"/>
    </row>
    <row r="353" spans="1:91" x14ac:dyDescent="0.2">
      <c r="A353" s="105">
        <f t="shared" si="148"/>
        <v>43366</v>
      </c>
      <c r="B353" s="5">
        <f t="shared" si="137"/>
        <v>1084.1152848500001</v>
      </c>
      <c r="C353" s="5">
        <f t="shared" si="149"/>
        <v>1000</v>
      </c>
      <c r="D353" s="64">
        <f t="shared" si="150"/>
        <v>5056.5600000000004</v>
      </c>
      <c r="E353" s="11">
        <f>IF(K353=1,VLOOKUP(A353,[1]Plan1!$AY$80:$BA$314,3),E352)</f>
        <v>5080.83</v>
      </c>
      <c r="F353" s="72">
        <f t="shared" si="151"/>
        <v>43361</v>
      </c>
      <c r="G353" s="9">
        <f t="shared" si="138"/>
        <v>4.7997057287958445E-3</v>
      </c>
      <c r="H353" s="72">
        <f t="shared" si="152"/>
        <v>43388</v>
      </c>
      <c r="I353" s="72">
        <f t="shared" si="139"/>
        <v>43388</v>
      </c>
      <c r="J353" s="1">
        <f t="shared" si="153"/>
        <v>19</v>
      </c>
      <c r="K353" s="1">
        <f t="shared" si="135"/>
        <v>5</v>
      </c>
      <c r="L353" s="5">
        <f t="shared" si="140"/>
        <v>1.00126085</v>
      </c>
      <c r="M353" s="12">
        <f t="shared" si="136"/>
        <v>0.99910098000000003</v>
      </c>
      <c r="N353" s="12">
        <f t="shared" si="156"/>
        <v>1.0390215100510491</v>
      </c>
      <c r="O353" s="5">
        <f t="shared" si="134"/>
        <v>1.04033156</v>
      </c>
      <c r="P353" s="5">
        <f t="shared" si="141"/>
        <v>1040.3315600000001</v>
      </c>
      <c r="Q353" s="10">
        <f t="shared" si="142"/>
        <v>0</v>
      </c>
      <c r="R353" s="39">
        <f t="shared" si="143"/>
        <v>0</v>
      </c>
      <c r="S353" s="5">
        <f t="shared" si="144"/>
        <v>0</v>
      </c>
      <c r="T353" s="6">
        <f t="shared" si="154"/>
        <v>4.641E-2</v>
      </c>
      <c r="U353" s="10">
        <f t="shared" si="133"/>
        <v>229</v>
      </c>
      <c r="V353" s="10">
        <v>252</v>
      </c>
      <c r="W353" s="12">
        <f t="shared" si="145"/>
        <v>1.042086318</v>
      </c>
      <c r="X353" s="5">
        <f t="shared" si="146"/>
        <v>43.783724849999999</v>
      </c>
      <c r="Y353" s="11">
        <f t="shared" si="147"/>
        <v>0</v>
      </c>
      <c r="Z353" s="2" t="s">
        <v>68</v>
      </c>
      <c r="AA353" s="72">
        <f t="shared" si="155"/>
        <v>43388</v>
      </c>
      <c r="AB353" s="2"/>
      <c r="AC353" s="43"/>
      <c r="AD353" s="47">
        <f>[2]Plan1!$A429</f>
        <v>49594</v>
      </c>
      <c r="AE353" s="34" t="str">
        <f>[2]Plan1!$C429</f>
        <v>Nossa Sr.a Aparecida - Padroeira do Brasil</v>
      </c>
      <c r="AG353" s="1"/>
      <c r="AH353" s="22"/>
      <c r="AI353" s="22"/>
      <c r="AJ353" s="22"/>
      <c r="AK353" s="22"/>
      <c r="AL353" s="22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30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4"/>
      <c r="BX353" s="1"/>
      <c r="BY353" s="1"/>
      <c r="BZ353" s="1"/>
      <c r="CA353" s="1"/>
      <c r="CB353" s="1"/>
      <c r="CC353" s="1"/>
      <c r="CD353" s="1"/>
      <c r="CE353" s="1"/>
      <c r="CF353" s="1"/>
      <c r="CG353" s="2"/>
      <c r="CH353" s="1"/>
      <c r="CI353" s="1"/>
      <c r="CJ353" s="1"/>
      <c r="CK353" s="1"/>
      <c r="CL353" s="1"/>
      <c r="CM353" s="1"/>
    </row>
    <row r="354" spans="1:91" x14ac:dyDescent="0.2">
      <c r="A354" s="105">
        <f t="shared" si="148"/>
        <v>43367</v>
      </c>
      <c r="B354" s="5">
        <f t="shared" si="137"/>
        <v>1084.1152848500001</v>
      </c>
      <c r="C354" s="5">
        <f t="shared" si="149"/>
        <v>1000</v>
      </c>
      <c r="D354" s="64">
        <f t="shared" si="150"/>
        <v>5056.5600000000004</v>
      </c>
      <c r="E354" s="11">
        <f>IF(K354=1,VLOOKUP(A354,[1]Plan1!$AY$80:$BA$314,3),E353)</f>
        <v>5080.83</v>
      </c>
      <c r="F354" s="72">
        <f t="shared" si="151"/>
        <v>43361</v>
      </c>
      <c r="G354" s="9">
        <f t="shared" si="138"/>
        <v>4.7997057287958445E-3</v>
      </c>
      <c r="H354" s="72">
        <f t="shared" si="152"/>
        <v>43388</v>
      </c>
      <c r="I354" s="72">
        <f t="shared" si="139"/>
        <v>43388</v>
      </c>
      <c r="J354" s="1">
        <f t="shared" si="153"/>
        <v>19</v>
      </c>
      <c r="K354" s="1">
        <f t="shared" si="135"/>
        <v>5</v>
      </c>
      <c r="L354" s="5">
        <f t="shared" si="140"/>
        <v>1.00126085</v>
      </c>
      <c r="M354" s="12">
        <f t="shared" si="136"/>
        <v>0.99910098000000003</v>
      </c>
      <c r="N354" s="12">
        <f t="shared" si="156"/>
        <v>1.0390215100510491</v>
      </c>
      <c r="O354" s="5">
        <f t="shared" si="134"/>
        <v>1.04033156</v>
      </c>
      <c r="P354" s="5">
        <f t="shared" si="141"/>
        <v>1040.3315600000001</v>
      </c>
      <c r="Q354" s="10">
        <f t="shared" si="142"/>
        <v>0</v>
      </c>
      <c r="R354" s="39">
        <f t="shared" si="143"/>
        <v>0</v>
      </c>
      <c r="S354" s="5">
        <f t="shared" si="144"/>
        <v>0</v>
      </c>
      <c r="T354" s="6">
        <f t="shared" si="154"/>
        <v>4.641E-2</v>
      </c>
      <c r="U354" s="10">
        <f t="shared" si="133"/>
        <v>229</v>
      </c>
      <c r="V354" s="10">
        <v>252</v>
      </c>
      <c r="W354" s="12">
        <f t="shared" si="145"/>
        <v>1.042086318</v>
      </c>
      <c r="X354" s="5">
        <f t="shared" si="146"/>
        <v>43.783724849999999</v>
      </c>
      <c r="Y354" s="11">
        <f t="shared" si="147"/>
        <v>0</v>
      </c>
      <c r="Z354" s="2" t="s">
        <v>68</v>
      </c>
      <c r="AA354" s="72">
        <f t="shared" si="155"/>
        <v>43388</v>
      </c>
      <c r="AB354" s="2"/>
      <c r="AC354" s="43"/>
      <c r="AD354" s="47">
        <f>[2]Plan1!$A430</f>
        <v>49615</v>
      </c>
      <c r="AE354" s="34" t="str">
        <f>[2]Plan1!$C430</f>
        <v>Finados</v>
      </c>
      <c r="AG354" s="1"/>
      <c r="AH354" s="22"/>
      <c r="AI354" s="22"/>
      <c r="AJ354" s="22"/>
      <c r="AK354" s="22"/>
      <c r="AL354" s="22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30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4"/>
      <c r="BX354" s="1"/>
      <c r="BY354" s="1"/>
      <c r="BZ354" s="1"/>
      <c r="CA354" s="1"/>
      <c r="CB354" s="1"/>
      <c r="CC354" s="1"/>
      <c r="CD354" s="1"/>
      <c r="CE354" s="1"/>
      <c r="CF354" s="1"/>
      <c r="CG354" s="2"/>
      <c r="CH354" s="1"/>
      <c r="CI354" s="1"/>
      <c r="CJ354" s="1"/>
      <c r="CK354" s="1"/>
      <c r="CL354" s="1"/>
      <c r="CM354" s="1"/>
    </row>
    <row r="355" spans="1:91" x14ac:dyDescent="0.2">
      <c r="A355" s="105">
        <f t="shared" si="148"/>
        <v>43368</v>
      </c>
      <c r="B355" s="5">
        <f t="shared" si="137"/>
        <v>1084.5837498399999</v>
      </c>
      <c r="C355" s="5">
        <f t="shared" si="149"/>
        <v>1000</v>
      </c>
      <c r="D355" s="64">
        <f t="shared" si="150"/>
        <v>5056.5600000000004</v>
      </c>
      <c r="E355" s="11">
        <f>IF(K355=1,VLOOKUP(A355,[1]Plan1!$AY$80:$BA$314,3),E354)</f>
        <v>5080.83</v>
      </c>
      <c r="F355" s="72">
        <f t="shared" si="151"/>
        <v>43361</v>
      </c>
      <c r="G355" s="9">
        <f t="shared" si="138"/>
        <v>4.7997057287958445E-3</v>
      </c>
      <c r="H355" s="72">
        <f t="shared" si="152"/>
        <v>43388</v>
      </c>
      <c r="I355" s="72">
        <f t="shared" si="139"/>
        <v>43388</v>
      </c>
      <c r="J355" s="1">
        <f t="shared" si="153"/>
        <v>19</v>
      </c>
      <c r="K355" s="1">
        <f t="shared" si="135"/>
        <v>6</v>
      </c>
      <c r="L355" s="5">
        <f t="shared" si="140"/>
        <v>1.0015132099999999</v>
      </c>
      <c r="M355" s="12">
        <f t="shared" si="136"/>
        <v>0.99910098000000003</v>
      </c>
      <c r="N355" s="12">
        <f t="shared" si="156"/>
        <v>1.0390215100510491</v>
      </c>
      <c r="O355" s="5">
        <f t="shared" si="134"/>
        <v>1.0405937599999999</v>
      </c>
      <c r="P355" s="5">
        <f t="shared" si="141"/>
        <v>1040.59376</v>
      </c>
      <c r="Q355" s="10">
        <f t="shared" si="142"/>
        <v>0</v>
      </c>
      <c r="R355" s="39">
        <f t="shared" si="143"/>
        <v>0</v>
      </c>
      <c r="S355" s="5">
        <f t="shared" si="144"/>
        <v>0</v>
      </c>
      <c r="T355" s="6">
        <f t="shared" si="154"/>
        <v>4.641E-2</v>
      </c>
      <c r="U355" s="10">
        <f t="shared" si="133"/>
        <v>230</v>
      </c>
      <c r="V355" s="10">
        <v>252</v>
      </c>
      <c r="W355" s="12">
        <f t="shared" si="145"/>
        <v>1.0422739320000001</v>
      </c>
      <c r="X355" s="5">
        <f t="shared" si="146"/>
        <v>43.98998984</v>
      </c>
      <c r="Y355" s="11">
        <f t="shared" si="147"/>
        <v>0</v>
      </c>
      <c r="Z355" s="2" t="s">
        <v>68</v>
      </c>
      <c r="AA355" s="72">
        <f t="shared" si="155"/>
        <v>43388</v>
      </c>
      <c r="AB355" s="2"/>
      <c r="AC355" s="43"/>
      <c r="AD355" s="47">
        <f>[2]Plan1!$A431</f>
        <v>49628</v>
      </c>
      <c r="AE355" s="34" t="str">
        <f>[2]Plan1!$C431</f>
        <v>Proclamação da República</v>
      </c>
      <c r="AG355" s="1"/>
      <c r="AH355" s="22"/>
      <c r="AI355" s="22"/>
      <c r="AJ355" s="22"/>
      <c r="AK355" s="22"/>
      <c r="AL355" s="22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30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4"/>
      <c r="BX355" s="1"/>
      <c r="BY355" s="1"/>
      <c r="BZ355" s="1"/>
      <c r="CA355" s="1"/>
      <c r="CB355" s="1"/>
      <c r="CC355" s="1"/>
      <c r="CD355" s="1"/>
      <c r="CE355" s="1"/>
      <c r="CF355" s="1"/>
      <c r="CG355" s="2"/>
      <c r="CH355" s="1"/>
      <c r="CI355" s="1"/>
      <c r="CJ355" s="1"/>
      <c r="CK355" s="1"/>
      <c r="CL355" s="1"/>
      <c r="CM355" s="1"/>
    </row>
    <row r="356" spans="1:91" x14ac:dyDescent="0.2">
      <c r="A356" s="105">
        <f t="shared" si="148"/>
        <v>43369</v>
      </c>
      <c r="B356" s="5">
        <f t="shared" si="137"/>
        <v>1085.0524215799999</v>
      </c>
      <c r="C356" s="5">
        <f t="shared" si="149"/>
        <v>1000</v>
      </c>
      <c r="D356" s="64">
        <f t="shared" si="150"/>
        <v>5056.5600000000004</v>
      </c>
      <c r="E356" s="11">
        <f>IF(K356=1,VLOOKUP(A356,[1]Plan1!$AY$80:$BA$314,3),E355)</f>
        <v>5080.83</v>
      </c>
      <c r="F356" s="72">
        <f t="shared" si="151"/>
        <v>43361</v>
      </c>
      <c r="G356" s="9">
        <f t="shared" si="138"/>
        <v>4.7997057287958445E-3</v>
      </c>
      <c r="H356" s="72">
        <f t="shared" si="152"/>
        <v>43388</v>
      </c>
      <c r="I356" s="72">
        <f t="shared" si="139"/>
        <v>43388</v>
      </c>
      <c r="J356" s="1">
        <f t="shared" si="153"/>
        <v>19</v>
      </c>
      <c r="K356" s="1">
        <f t="shared" si="135"/>
        <v>7</v>
      </c>
      <c r="L356" s="5">
        <f t="shared" si="140"/>
        <v>1.00176563</v>
      </c>
      <c r="M356" s="12">
        <f t="shared" si="136"/>
        <v>0.99910098000000003</v>
      </c>
      <c r="N356" s="12">
        <f t="shared" si="156"/>
        <v>1.0390215100510491</v>
      </c>
      <c r="O356" s="5">
        <f t="shared" si="134"/>
        <v>1.04085603</v>
      </c>
      <c r="P356" s="5">
        <f t="shared" si="141"/>
        <v>1040.8560299999999</v>
      </c>
      <c r="Q356" s="10">
        <f t="shared" si="142"/>
        <v>0</v>
      </c>
      <c r="R356" s="39">
        <f t="shared" si="143"/>
        <v>0</v>
      </c>
      <c r="S356" s="5">
        <f t="shared" si="144"/>
        <v>0</v>
      </c>
      <c r="T356" s="6">
        <f t="shared" si="154"/>
        <v>4.641E-2</v>
      </c>
      <c r="U356" s="10">
        <f t="shared" si="133"/>
        <v>231</v>
      </c>
      <c r="V356" s="10">
        <v>252</v>
      </c>
      <c r="W356" s="12">
        <f t="shared" si="145"/>
        <v>1.0424615800000001</v>
      </c>
      <c r="X356" s="5">
        <f t="shared" si="146"/>
        <v>44.196391579999997</v>
      </c>
      <c r="Y356" s="11">
        <f t="shared" si="147"/>
        <v>0</v>
      </c>
      <c r="Z356" s="2" t="s">
        <v>68</v>
      </c>
      <c r="AA356" s="72">
        <f t="shared" si="155"/>
        <v>43388</v>
      </c>
      <c r="AB356" s="2"/>
      <c r="AC356" s="43"/>
      <c r="AD356" s="47">
        <f>[2]Plan1!$A432</f>
        <v>49633</v>
      </c>
      <c r="AE356" s="34" t="str">
        <f>[2]Plan1!$C432</f>
        <v>Dia Nacional de Zumbi e da Consciência Negra</v>
      </c>
      <c r="AG356" s="1"/>
      <c r="AH356" s="22"/>
      <c r="AI356" s="22"/>
      <c r="AJ356" s="22"/>
      <c r="AK356" s="22"/>
      <c r="AL356" s="22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30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4"/>
      <c r="BX356" s="1"/>
      <c r="BY356" s="1"/>
      <c r="BZ356" s="1"/>
      <c r="CA356" s="1"/>
      <c r="CB356" s="1"/>
      <c r="CC356" s="1"/>
      <c r="CD356" s="1"/>
      <c r="CE356" s="1"/>
      <c r="CF356" s="1"/>
      <c r="CG356" s="2"/>
      <c r="CH356" s="1"/>
      <c r="CI356" s="1"/>
      <c r="CJ356" s="1"/>
      <c r="CK356" s="1"/>
      <c r="CL356" s="1"/>
      <c r="CM356" s="1"/>
    </row>
    <row r="357" spans="1:91" x14ac:dyDescent="0.2">
      <c r="A357" s="105">
        <f t="shared" si="148"/>
        <v>43370</v>
      </c>
      <c r="B357" s="5">
        <f t="shared" si="137"/>
        <v>1085.5213095199999</v>
      </c>
      <c r="C357" s="5">
        <f t="shared" si="149"/>
        <v>1000</v>
      </c>
      <c r="D357" s="64">
        <f t="shared" si="150"/>
        <v>5056.5600000000004</v>
      </c>
      <c r="E357" s="11">
        <f>IF(K357=1,VLOOKUP(A357,[1]Plan1!$AY$80:$BA$314,3),E356)</f>
        <v>5080.83</v>
      </c>
      <c r="F357" s="72">
        <f t="shared" si="151"/>
        <v>43361</v>
      </c>
      <c r="G357" s="9">
        <f t="shared" si="138"/>
        <v>4.7997057287958445E-3</v>
      </c>
      <c r="H357" s="72">
        <f t="shared" si="152"/>
        <v>43388</v>
      </c>
      <c r="I357" s="72">
        <f t="shared" si="139"/>
        <v>43388</v>
      </c>
      <c r="J357" s="1">
        <f t="shared" si="153"/>
        <v>19</v>
      </c>
      <c r="K357" s="1">
        <f t="shared" si="135"/>
        <v>8</v>
      </c>
      <c r="L357" s="5">
        <f t="shared" si="140"/>
        <v>1.00201812</v>
      </c>
      <c r="M357" s="12">
        <f t="shared" si="136"/>
        <v>0.99910098000000003</v>
      </c>
      <c r="N357" s="12">
        <f t="shared" si="156"/>
        <v>1.0390215100510491</v>
      </c>
      <c r="O357" s="5">
        <f t="shared" si="134"/>
        <v>1.0411183799999999</v>
      </c>
      <c r="P357" s="5">
        <f t="shared" si="141"/>
        <v>1041.1183799999999</v>
      </c>
      <c r="Q357" s="10">
        <f t="shared" si="142"/>
        <v>0</v>
      </c>
      <c r="R357" s="39">
        <f t="shared" si="143"/>
        <v>0</v>
      </c>
      <c r="S357" s="5">
        <f t="shared" si="144"/>
        <v>0</v>
      </c>
      <c r="T357" s="6">
        <f t="shared" si="154"/>
        <v>4.641E-2</v>
      </c>
      <c r="U357" s="10">
        <f t="shared" ref="U357:U420" si="157">IF(Q356&gt;0,1,IF(K357=K356,U356,U356+1))</f>
        <v>232</v>
      </c>
      <c r="V357" s="10">
        <v>252</v>
      </c>
      <c r="W357" s="12">
        <f t="shared" si="145"/>
        <v>1.042649261</v>
      </c>
      <c r="X357" s="5">
        <f t="shared" si="146"/>
        <v>44.402929520000001</v>
      </c>
      <c r="Y357" s="11">
        <f t="shared" si="147"/>
        <v>0</v>
      </c>
      <c r="Z357" s="2" t="s">
        <v>68</v>
      </c>
      <c r="AA357" s="72">
        <f t="shared" si="155"/>
        <v>43388</v>
      </c>
      <c r="AB357" s="2"/>
      <c r="AC357" s="43"/>
      <c r="AD357" s="47">
        <f>[2]Plan1!$A433</f>
        <v>49668</v>
      </c>
      <c r="AE357" s="34" t="str">
        <f>[2]Plan1!$C433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30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4"/>
      <c r="BX357" s="1"/>
      <c r="BY357" s="1"/>
      <c r="BZ357" s="1"/>
      <c r="CA357" s="1"/>
      <c r="CB357" s="1"/>
      <c r="CC357" s="1"/>
      <c r="CD357" s="1"/>
      <c r="CE357" s="1"/>
      <c r="CF357" s="1"/>
      <c r="CG357" s="2"/>
      <c r="CH357" s="1"/>
      <c r="CI357" s="1"/>
      <c r="CJ357" s="1"/>
      <c r="CK357" s="1"/>
      <c r="CL357" s="1"/>
      <c r="CM357" s="1"/>
    </row>
    <row r="358" spans="1:91" x14ac:dyDescent="0.2">
      <c r="A358" s="105">
        <f t="shared" si="148"/>
        <v>43371</v>
      </c>
      <c r="B358" s="5">
        <f t="shared" si="137"/>
        <v>1085.99039494</v>
      </c>
      <c r="C358" s="5">
        <f t="shared" si="149"/>
        <v>1000</v>
      </c>
      <c r="D358" s="64">
        <f t="shared" si="150"/>
        <v>5056.5600000000004</v>
      </c>
      <c r="E358" s="11">
        <f>IF(K358=1,VLOOKUP(A358,[1]Plan1!$AY$80:$BA$314,3),E357)</f>
        <v>5080.83</v>
      </c>
      <c r="F358" s="72">
        <f t="shared" si="151"/>
        <v>43361</v>
      </c>
      <c r="G358" s="9">
        <f t="shared" si="138"/>
        <v>4.7997057287958445E-3</v>
      </c>
      <c r="H358" s="72">
        <f t="shared" si="152"/>
        <v>43388</v>
      </c>
      <c r="I358" s="72">
        <f t="shared" si="139"/>
        <v>43388</v>
      </c>
      <c r="J358" s="1">
        <f t="shared" si="153"/>
        <v>19</v>
      </c>
      <c r="K358" s="1">
        <f t="shared" si="135"/>
        <v>9</v>
      </c>
      <c r="L358" s="5">
        <f t="shared" si="140"/>
        <v>1.0022706800000001</v>
      </c>
      <c r="M358" s="12">
        <f t="shared" si="136"/>
        <v>0.99910098000000003</v>
      </c>
      <c r="N358" s="12">
        <f t="shared" si="156"/>
        <v>1.0390215100510491</v>
      </c>
      <c r="O358" s="5">
        <f t="shared" si="134"/>
        <v>1.0413807900000001</v>
      </c>
      <c r="P358" s="5">
        <f t="shared" si="141"/>
        <v>1041.3807899999999</v>
      </c>
      <c r="Q358" s="10">
        <f t="shared" si="142"/>
        <v>0</v>
      </c>
      <c r="R358" s="39">
        <f t="shared" si="143"/>
        <v>0</v>
      </c>
      <c r="S358" s="5">
        <f t="shared" si="144"/>
        <v>0</v>
      </c>
      <c r="T358" s="6">
        <f t="shared" si="154"/>
        <v>4.641E-2</v>
      </c>
      <c r="U358" s="10">
        <f t="shared" si="157"/>
        <v>233</v>
      </c>
      <c r="V358" s="10">
        <v>252</v>
      </c>
      <c r="W358" s="12">
        <f t="shared" si="145"/>
        <v>1.0428369770000001</v>
      </c>
      <c r="X358" s="5">
        <f t="shared" si="146"/>
        <v>44.609604939999997</v>
      </c>
      <c r="Y358" s="11">
        <f t="shared" si="147"/>
        <v>0</v>
      </c>
      <c r="Z358" s="2" t="s">
        <v>68</v>
      </c>
      <c r="AA358" s="72">
        <f t="shared" si="155"/>
        <v>43388</v>
      </c>
      <c r="AB358" s="2"/>
      <c r="AC358" s="43"/>
      <c r="AD358" s="47">
        <f>[2]Plan1!$A434</f>
        <v>49675</v>
      </c>
      <c r="AE358" s="34" t="str">
        <f>[2]Plan1!$C434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30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4"/>
      <c r="BX358" s="1"/>
      <c r="BY358" s="1"/>
      <c r="BZ358" s="1"/>
      <c r="CA358" s="1"/>
      <c r="CB358" s="1"/>
      <c r="CC358" s="1"/>
      <c r="CD358" s="1"/>
      <c r="CE358" s="1"/>
      <c r="CF358" s="1"/>
      <c r="CG358" s="2"/>
      <c r="CH358" s="1"/>
      <c r="CI358" s="1"/>
      <c r="CJ358" s="1"/>
      <c r="CK358" s="1"/>
      <c r="CL358" s="1"/>
      <c r="CM358" s="1"/>
    </row>
    <row r="359" spans="1:91" x14ac:dyDescent="0.2">
      <c r="A359" s="105">
        <f t="shared" si="148"/>
        <v>43372</v>
      </c>
      <c r="B359" s="5">
        <f t="shared" si="137"/>
        <v>1086.4596758500002</v>
      </c>
      <c r="C359" s="5">
        <f t="shared" si="149"/>
        <v>1000</v>
      </c>
      <c r="D359" s="64">
        <f t="shared" si="150"/>
        <v>5056.5600000000004</v>
      </c>
      <c r="E359" s="11">
        <f>IF(K359=1,VLOOKUP(A359,[1]Plan1!$AY$80:$BA$314,3),E358)</f>
        <v>5080.83</v>
      </c>
      <c r="F359" s="72">
        <f t="shared" si="151"/>
        <v>43361</v>
      </c>
      <c r="G359" s="9">
        <f t="shared" si="138"/>
        <v>4.7997057287958445E-3</v>
      </c>
      <c r="H359" s="72">
        <f t="shared" si="152"/>
        <v>43388</v>
      </c>
      <c r="I359" s="72">
        <f t="shared" si="139"/>
        <v>43388</v>
      </c>
      <c r="J359" s="1">
        <f t="shared" si="153"/>
        <v>19</v>
      </c>
      <c r="K359" s="1">
        <f t="shared" si="135"/>
        <v>10</v>
      </c>
      <c r="L359" s="5">
        <f t="shared" si="140"/>
        <v>1.0025232900000001</v>
      </c>
      <c r="M359" s="12">
        <f t="shared" si="136"/>
        <v>0.99910098000000003</v>
      </c>
      <c r="N359" s="12">
        <f t="shared" si="156"/>
        <v>1.0390215100510491</v>
      </c>
      <c r="O359" s="5">
        <f t="shared" si="134"/>
        <v>1.0416432600000001</v>
      </c>
      <c r="P359" s="5">
        <f t="shared" si="141"/>
        <v>1041.6432600000001</v>
      </c>
      <c r="Q359" s="10">
        <f t="shared" si="142"/>
        <v>0</v>
      </c>
      <c r="R359" s="39">
        <f t="shared" si="143"/>
        <v>0</v>
      </c>
      <c r="S359" s="5">
        <f t="shared" si="144"/>
        <v>0</v>
      </c>
      <c r="T359" s="6">
        <f t="shared" si="154"/>
        <v>4.641E-2</v>
      </c>
      <c r="U359" s="10">
        <f t="shared" si="157"/>
        <v>234</v>
      </c>
      <c r="V359" s="10">
        <v>252</v>
      </c>
      <c r="W359" s="12">
        <f t="shared" si="145"/>
        <v>1.0430247260000001</v>
      </c>
      <c r="X359" s="5">
        <f t="shared" si="146"/>
        <v>44.816415849999998</v>
      </c>
      <c r="Y359" s="11">
        <f t="shared" si="147"/>
        <v>0</v>
      </c>
      <c r="Z359" s="2" t="s">
        <v>68</v>
      </c>
      <c r="AA359" s="72">
        <f t="shared" si="155"/>
        <v>43388</v>
      </c>
      <c r="AB359" s="2"/>
      <c r="AC359" s="43"/>
      <c r="AD359" s="47">
        <f>[2]Plan1!$A435</f>
        <v>49730</v>
      </c>
      <c r="AE359" s="34" t="str">
        <f>[2]Plan1!$C435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30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4"/>
      <c r="BX359" s="1"/>
      <c r="BY359" s="1"/>
      <c r="BZ359" s="1"/>
      <c r="CA359" s="1"/>
      <c r="CB359" s="1"/>
      <c r="CC359" s="1"/>
      <c r="CD359" s="1"/>
      <c r="CE359" s="1"/>
      <c r="CF359" s="1"/>
      <c r="CG359" s="2"/>
      <c r="CH359" s="1"/>
      <c r="CI359" s="1"/>
      <c r="CJ359" s="1"/>
      <c r="CK359" s="1"/>
      <c r="CL359" s="1"/>
      <c r="CM359" s="1"/>
    </row>
    <row r="360" spans="1:91" x14ac:dyDescent="0.2">
      <c r="A360" s="105">
        <f t="shared" si="148"/>
        <v>43373</v>
      </c>
      <c r="B360" s="5">
        <f t="shared" si="137"/>
        <v>1086.4596758500002</v>
      </c>
      <c r="C360" s="5">
        <f t="shared" si="149"/>
        <v>1000</v>
      </c>
      <c r="D360" s="64">
        <f t="shared" si="150"/>
        <v>5056.5600000000004</v>
      </c>
      <c r="E360" s="11">
        <f>IF(K360=1,VLOOKUP(A360,[1]Plan1!$AY$80:$BA$314,3),E359)</f>
        <v>5080.83</v>
      </c>
      <c r="F360" s="72">
        <f t="shared" si="151"/>
        <v>43361</v>
      </c>
      <c r="G360" s="9">
        <f t="shared" si="138"/>
        <v>4.7997057287958445E-3</v>
      </c>
      <c r="H360" s="72">
        <f t="shared" si="152"/>
        <v>43388</v>
      </c>
      <c r="I360" s="72">
        <f t="shared" si="139"/>
        <v>43388</v>
      </c>
      <c r="J360" s="1">
        <f t="shared" si="153"/>
        <v>19</v>
      </c>
      <c r="K360" s="1">
        <f t="shared" si="135"/>
        <v>10</v>
      </c>
      <c r="L360" s="5">
        <f t="shared" si="140"/>
        <v>1.0025232900000001</v>
      </c>
      <c r="M360" s="12">
        <f t="shared" si="136"/>
        <v>0.99910098000000003</v>
      </c>
      <c r="N360" s="12">
        <f t="shared" si="156"/>
        <v>1.0390215100510491</v>
      </c>
      <c r="O360" s="5">
        <f t="shared" si="134"/>
        <v>1.0416432600000001</v>
      </c>
      <c r="P360" s="5">
        <f t="shared" si="141"/>
        <v>1041.6432600000001</v>
      </c>
      <c r="Q360" s="10">
        <f t="shared" si="142"/>
        <v>0</v>
      </c>
      <c r="R360" s="39">
        <f t="shared" si="143"/>
        <v>0</v>
      </c>
      <c r="S360" s="5">
        <f t="shared" si="144"/>
        <v>0</v>
      </c>
      <c r="T360" s="6">
        <f t="shared" si="154"/>
        <v>4.641E-2</v>
      </c>
      <c r="U360" s="10">
        <f t="shared" si="157"/>
        <v>234</v>
      </c>
      <c r="V360" s="10">
        <v>252</v>
      </c>
      <c r="W360" s="12">
        <f t="shared" si="145"/>
        <v>1.0430247260000001</v>
      </c>
      <c r="X360" s="5">
        <f t="shared" si="146"/>
        <v>44.816415849999998</v>
      </c>
      <c r="Y360" s="11">
        <f t="shared" si="147"/>
        <v>0</v>
      </c>
      <c r="Z360" s="2" t="s">
        <v>68</v>
      </c>
      <c r="AA360" s="72">
        <f t="shared" si="155"/>
        <v>43388</v>
      </c>
      <c r="AB360" s="2"/>
      <c r="AC360" s="43"/>
      <c r="AD360" s="47">
        <f>[2]Plan1!$A436</f>
        <v>49731</v>
      </c>
      <c r="AE360" s="34" t="str">
        <f>[2]Plan1!$C436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30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4"/>
      <c r="BX360" s="1"/>
      <c r="BY360" s="1"/>
      <c r="BZ360" s="1"/>
      <c r="CA360" s="1"/>
      <c r="CB360" s="1"/>
      <c r="CC360" s="1"/>
      <c r="CD360" s="1"/>
      <c r="CE360" s="1"/>
      <c r="CF360" s="1"/>
      <c r="CG360" s="2"/>
      <c r="CH360" s="1"/>
      <c r="CI360" s="1"/>
      <c r="CJ360" s="1"/>
      <c r="CK360" s="1"/>
      <c r="CL360" s="1"/>
      <c r="CM360" s="1"/>
    </row>
    <row r="361" spans="1:91" x14ac:dyDescent="0.2">
      <c r="A361" s="105">
        <f t="shared" si="148"/>
        <v>43374</v>
      </c>
      <c r="B361" s="5">
        <f t="shared" si="137"/>
        <v>1086.4596758500002</v>
      </c>
      <c r="C361" s="5">
        <f t="shared" si="149"/>
        <v>1000</v>
      </c>
      <c r="D361" s="64">
        <f t="shared" si="150"/>
        <v>5056.5600000000004</v>
      </c>
      <c r="E361" s="11">
        <f>IF(K361=1,VLOOKUP(A361,[1]Plan1!$AY$80:$BA$314,3),E360)</f>
        <v>5080.83</v>
      </c>
      <c r="F361" s="72">
        <f t="shared" si="151"/>
        <v>43361</v>
      </c>
      <c r="G361" s="9">
        <f t="shared" si="138"/>
        <v>4.7997057287958445E-3</v>
      </c>
      <c r="H361" s="72">
        <f t="shared" si="152"/>
        <v>43388</v>
      </c>
      <c r="I361" s="72">
        <f t="shared" si="139"/>
        <v>43388</v>
      </c>
      <c r="J361" s="1">
        <f t="shared" si="153"/>
        <v>19</v>
      </c>
      <c r="K361" s="1">
        <f t="shared" si="135"/>
        <v>10</v>
      </c>
      <c r="L361" s="5">
        <f t="shared" si="140"/>
        <v>1.0025232900000001</v>
      </c>
      <c r="M361" s="12">
        <f t="shared" si="136"/>
        <v>0.99910098000000003</v>
      </c>
      <c r="N361" s="12">
        <f t="shared" si="156"/>
        <v>1.0390215100510491</v>
      </c>
      <c r="O361" s="5">
        <f t="shared" ref="O361:O424" si="158">TRUNC(TRUNC((L361*N361),15),8)</f>
        <v>1.0416432600000001</v>
      </c>
      <c r="P361" s="5">
        <f t="shared" si="141"/>
        <v>1041.6432600000001</v>
      </c>
      <c r="Q361" s="10">
        <f t="shared" si="142"/>
        <v>0</v>
      </c>
      <c r="R361" s="39">
        <f t="shared" si="143"/>
        <v>0</v>
      </c>
      <c r="S361" s="5">
        <f t="shared" si="144"/>
        <v>0</v>
      </c>
      <c r="T361" s="6">
        <f t="shared" si="154"/>
        <v>4.641E-2</v>
      </c>
      <c r="U361" s="10">
        <f t="shared" si="157"/>
        <v>234</v>
      </c>
      <c r="V361" s="10">
        <v>252</v>
      </c>
      <c r="W361" s="12">
        <f t="shared" si="145"/>
        <v>1.0430247260000001</v>
      </c>
      <c r="X361" s="5">
        <f t="shared" si="146"/>
        <v>44.816415849999998</v>
      </c>
      <c r="Y361" s="11">
        <f t="shared" si="147"/>
        <v>0</v>
      </c>
      <c r="Z361" s="2" t="s">
        <v>68</v>
      </c>
      <c r="AA361" s="72">
        <f t="shared" si="155"/>
        <v>43388</v>
      </c>
      <c r="AB361" s="2"/>
      <c r="AC361" s="43"/>
      <c r="AD361" s="47">
        <f>[2]Plan1!$A437</f>
        <v>49776</v>
      </c>
      <c r="AE361" s="34" t="str">
        <f>[2]Plan1!$C437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30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4"/>
      <c r="BX361" s="1"/>
      <c r="BY361" s="1"/>
      <c r="BZ361" s="1"/>
      <c r="CA361" s="1"/>
      <c r="CB361" s="1"/>
      <c r="CC361" s="1"/>
      <c r="CD361" s="1"/>
      <c r="CE361" s="1"/>
      <c r="CF361" s="1"/>
      <c r="CG361" s="2"/>
      <c r="CH361" s="1"/>
      <c r="CI361" s="1"/>
      <c r="CJ361" s="1"/>
      <c r="CK361" s="1"/>
      <c r="CL361" s="1"/>
      <c r="CM361" s="1"/>
    </row>
    <row r="362" spans="1:91" x14ac:dyDescent="0.2">
      <c r="A362" s="105">
        <f t="shared" si="148"/>
        <v>43375</v>
      </c>
      <c r="B362" s="5">
        <f t="shared" si="137"/>
        <v>1086.92916375</v>
      </c>
      <c r="C362" s="5">
        <f t="shared" si="149"/>
        <v>1000</v>
      </c>
      <c r="D362" s="64">
        <f t="shared" si="150"/>
        <v>5056.5600000000004</v>
      </c>
      <c r="E362" s="11">
        <f>IF(K362=1,VLOOKUP(A362,[1]Plan1!$AY$80:$BA$314,3),E361)</f>
        <v>5080.83</v>
      </c>
      <c r="F362" s="72">
        <f t="shared" si="151"/>
        <v>43361</v>
      </c>
      <c r="G362" s="9">
        <f t="shared" si="138"/>
        <v>4.7997057287958445E-3</v>
      </c>
      <c r="H362" s="72">
        <f t="shared" si="152"/>
        <v>43388</v>
      </c>
      <c r="I362" s="72">
        <f t="shared" si="139"/>
        <v>43388</v>
      </c>
      <c r="J362" s="1">
        <f t="shared" si="153"/>
        <v>19</v>
      </c>
      <c r="K362" s="1">
        <f t="shared" ref="K362:K425" si="159">(J362-(NETWORKDAYS(A362,I362,AD$118:AD$502)-1))</f>
        <v>11</v>
      </c>
      <c r="L362" s="5">
        <f t="shared" si="140"/>
        <v>1.0027759700000001</v>
      </c>
      <c r="M362" s="12">
        <f t="shared" ref="M362:M425" si="160">IF(I362&gt;I361,L361,M361)</f>
        <v>0.99910098000000003</v>
      </c>
      <c r="N362" s="12">
        <f t="shared" si="156"/>
        <v>1.0390215100510491</v>
      </c>
      <c r="O362" s="5">
        <f t="shared" si="158"/>
        <v>1.0419058000000001</v>
      </c>
      <c r="P362" s="5">
        <f t="shared" si="141"/>
        <v>1041.9058</v>
      </c>
      <c r="Q362" s="10">
        <f t="shared" si="142"/>
        <v>0</v>
      </c>
      <c r="R362" s="39">
        <f t="shared" si="143"/>
        <v>0</v>
      </c>
      <c r="S362" s="5">
        <f t="shared" si="144"/>
        <v>0</v>
      </c>
      <c r="T362" s="6">
        <f t="shared" si="154"/>
        <v>4.641E-2</v>
      </c>
      <c r="U362" s="10">
        <f t="shared" si="157"/>
        <v>235</v>
      </c>
      <c r="V362" s="10">
        <v>252</v>
      </c>
      <c r="W362" s="12">
        <f t="shared" si="145"/>
        <v>1.043212509</v>
      </c>
      <c r="X362" s="5">
        <f t="shared" si="146"/>
        <v>45.023363750000001</v>
      </c>
      <c r="Y362" s="11">
        <f t="shared" si="147"/>
        <v>0</v>
      </c>
      <c r="Z362" s="2" t="s">
        <v>68</v>
      </c>
      <c r="AA362" s="72">
        <f t="shared" si="155"/>
        <v>43388</v>
      </c>
      <c r="AB362" s="2"/>
      <c r="AC362" s="43"/>
      <c r="AD362" s="47">
        <f>[2]Plan1!$A438</f>
        <v>49786</v>
      </c>
      <c r="AE362" s="34" t="str">
        <f>[2]Plan1!$C438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30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4"/>
      <c r="BX362" s="1"/>
      <c r="BY362" s="1"/>
      <c r="BZ362" s="1"/>
      <c r="CA362" s="1"/>
      <c r="CB362" s="1"/>
      <c r="CC362" s="1"/>
      <c r="CD362" s="1"/>
      <c r="CE362" s="1"/>
      <c r="CF362" s="1"/>
      <c r="CG362" s="2"/>
      <c r="CH362" s="1"/>
      <c r="CI362" s="1"/>
      <c r="CJ362" s="1"/>
      <c r="CK362" s="1"/>
      <c r="CL362" s="1"/>
      <c r="CM362" s="1"/>
    </row>
    <row r="363" spans="1:91" x14ac:dyDescent="0.2">
      <c r="A363" s="105">
        <f t="shared" si="148"/>
        <v>43376</v>
      </c>
      <c r="B363" s="5">
        <f t="shared" si="137"/>
        <v>1087.3988483000001</v>
      </c>
      <c r="C363" s="5">
        <f t="shared" si="149"/>
        <v>1000</v>
      </c>
      <c r="D363" s="64">
        <f t="shared" si="150"/>
        <v>5056.5600000000004</v>
      </c>
      <c r="E363" s="11">
        <f>IF(K363=1,VLOOKUP(A363,[1]Plan1!$AY$80:$BA$314,3),E362)</f>
        <v>5080.83</v>
      </c>
      <c r="F363" s="72">
        <f t="shared" si="151"/>
        <v>43361</v>
      </c>
      <c r="G363" s="9">
        <f t="shared" si="138"/>
        <v>4.7997057287958445E-3</v>
      </c>
      <c r="H363" s="72">
        <f t="shared" si="152"/>
        <v>43388</v>
      </c>
      <c r="I363" s="72">
        <f t="shared" si="139"/>
        <v>43388</v>
      </c>
      <c r="J363" s="1">
        <f t="shared" si="153"/>
        <v>19</v>
      </c>
      <c r="K363" s="1">
        <f t="shared" si="159"/>
        <v>12</v>
      </c>
      <c r="L363" s="5">
        <f t="shared" si="140"/>
        <v>1.0030287099999999</v>
      </c>
      <c r="M363" s="12">
        <f t="shared" si="160"/>
        <v>0.99910098000000003</v>
      </c>
      <c r="N363" s="12">
        <f t="shared" si="156"/>
        <v>1.0390215100510491</v>
      </c>
      <c r="O363" s="5">
        <f t="shared" si="158"/>
        <v>1.0421684</v>
      </c>
      <c r="P363" s="5">
        <f t="shared" si="141"/>
        <v>1042.1684</v>
      </c>
      <c r="Q363" s="10">
        <f t="shared" si="142"/>
        <v>0</v>
      </c>
      <c r="R363" s="39">
        <f t="shared" si="143"/>
        <v>0</v>
      </c>
      <c r="S363" s="5">
        <f t="shared" si="144"/>
        <v>0</v>
      </c>
      <c r="T363" s="6">
        <f t="shared" si="154"/>
        <v>4.641E-2</v>
      </c>
      <c r="U363" s="10">
        <f t="shared" si="157"/>
        <v>236</v>
      </c>
      <c r="V363" s="10">
        <v>252</v>
      </c>
      <c r="W363" s="12">
        <f t="shared" si="145"/>
        <v>1.043400326</v>
      </c>
      <c r="X363" s="5">
        <f t="shared" si="146"/>
        <v>45.230448299999999</v>
      </c>
      <c r="Y363" s="11">
        <f t="shared" si="147"/>
        <v>0</v>
      </c>
      <c r="Z363" s="2" t="s">
        <v>68</v>
      </c>
      <c r="AA363" s="72">
        <f t="shared" si="155"/>
        <v>43388</v>
      </c>
      <c r="AB363" s="2"/>
      <c r="AC363" s="43"/>
      <c r="AD363" s="47">
        <f>[2]Plan1!$A439</f>
        <v>49796</v>
      </c>
      <c r="AE363" s="34" t="str">
        <f>[2]Plan1!$C439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30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4"/>
      <c r="BX363" s="1"/>
      <c r="BY363" s="1"/>
      <c r="BZ363" s="1"/>
      <c r="CA363" s="1"/>
      <c r="CB363" s="1"/>
      <c r="CC363" s="1"/>
      <c r="CD363" s="1"/>
      <c r="CE363" s="1"/>
      <c r="CF363" s="1"/>
      <c r="CG363" s="2"/>
      <c r="CH363" s="1"/>
      <c r="CI363" s="1"/>
      <c r="CJ363" s="1"/>
      <c r="CK363" s="1"/>
      <c r="CL363" s="1"/>
      <c r="CM363" s="1"/>
    </row>
    <row r="364" spans="1:91" x14ac:dyDescent="0.2">
      <c r="A364" s="105">
        <f t="shared" si="148"/>
        <v>43377</v>
      </c>
      <c r="B364" s="5">
        <f t="shared" si="137"/>
        <v>1087.8687399800001</v>
      </c>
      <c r="C364" s="5">
        <f t="shared" si="149"/>
        <v>1000</v>
      </c>
      <c r="D364" s="64">
        <f t="shared" si="150"/>
        <v>5056.5600000000004</v>
      </c>
      <c r="E364" s="11">
        <f>IF(K364=1,VLOOKUP(A364,[1]Plan1!$AY$80:$BA$314,3),E363)</f>
        <v>5080.83</v>
      </c>
      <c r="F364" s="72">
        <f t="shared" si="151"/>
        <v>43361</v>
      </c>
      <c r="G364" s="9">
        <f t="shared" si="138"/>
        <v>4.7997057287958445E-3</v>
      </c>
      <c r="H364" s="72">
        <f t="shared" si="152"/>
        <v>43388</v>
      </c>
      <c r="I364" s="72">
        <f t="shared" si="139"/>
        <v>43388</v>
      </c>
      <c r="J364" s="1">
        <f t="shared" si="153"/>
        <v>19</v>
      </c>
      <c r="K364" s="1">
        <f t="shared" si="159"/>
        <v>13</v>
      </c>
      <c r="L364" s="5">
        <f t="shared" si="140"/>
        <v>1.00328152</v>
      </c>
      <c r="M364" s="12">
        <f t="shared" si="160"/>
        <v>0.99910098000000003</v>
      </c>
      <c r="N364" s="12">
        <f t="shared" si="156"/>
        <v>1.0390215100510491</v>
      </c>
      <c r="O364" s="5">
        <f t="shared" si="158"/>
        <v>1.0424310699999999</v>
      </c>
      <c r="P364" s="5">
        <f t="shared" si="141"/>
        <v>1042.4310700000001</v>
      </c>
      <c r="Q364" s="10">
        <f t="shared" si="142"/>
        <v>0</v>
      </c>
      <c r="R364" s="39">
        <f t="shared" si="143"/>
        <v>0</v>
      </c>
      <c r="S364" s="5">
        <f t="shared" si="144"/>
        <v>0</v>
      </c>
      <c r="T364" s="6">
        <f t="shared" si="154"/>
        <v>4.641E-2</v>
      </c>
      <c r="U364" s="10">
        <f t="shared" si="157"/>
        <v>237</v>
      </c>
      <c r="V364" s="10">
        <v>252</v>
      </c>
      <c r="W364" s="12">
        <f t="shared" si="145"/>
        <v>1.043588177</v>
      </c>
      <c r="X364" s="5">
        <f t="shared" si="146"/>
        <v>45.437669980000003</v>
      </c>
      <c r="Y364" s="11">
        <f t="shared" si="147"/>
        <v>0</v>
      </c>
      <c r="Z364" s="2" t="s">
        <v>68</v>
      </c>
      <c r="AA364" s="72">
        <f t="shared" si="155"/>
        <v>43388</v>
      </c>
      <c r="AB364" s="2"/>
      <c r="AC364" s="43"/>
      <c r="AD364" s="47">
        <f>[2]Plan1!$A440</f>
        <v>49838</v>
      </c>
      <c r="AE364" s="34" t="str">
        <f>[2]Plan1!$C440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30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4"/>
      <c r="BX364" s="1"/>
      <c r="BY364" s="1"/>
      <c r="BZ364" s="1"/>
      <c r="CA364" s="1"/>
      <c r="CB364" s="1"/>
      <c r="CC364" s="1"/>
      <c r="CD364" s="1"/>
      <c r="CE364" s="1"/>
      <c r="CF364" s="1"/>
      <c r="CG364" s="2"/>
      <c r="CH364" s="1"/>
      <c r="CI364" s="1"/>
      <c r="CJ364" s="1"/>
      <c r="CK364" s="1"/>
      <c r="CL364" s="1"/>
      <c r="CM364" s="1"/>
    </row>
    <row r="365" spans="1:91" x14ac:dyDescent="0.2">
      <c r="A365" s="105">
        <f t="shared" si="148"/>
        <v>43378</v>
      </c>
      <c r="B365" s="5">
        <f t="shared" si="137"/>
        <v>1088.33883887</v>
      </c>
      <c r="C365" s="5">
        <f t="shared" si="149"/>
        <v>1000</v>
      </c>
      <c r="D365" s="64">
        <f t="shared" si="150"/>
        <v>5056.5600000000004</v>
      </c>
      <c r="E365" s="11">
        <f>IF(K365=1,VLOOKUP(A365,[1]Plan1!$AY$80:$BA$314,3),E364)</f>
        <v>5080.83</v>
      </c>
      <c r="F365" s="72">
        <f t="shared" si="151"/>
        <v>43361</v>
      </c>
      <c r="G365" s="9">
        <f t="shared" si="138"/>
        <v>4.7997057287958445E-3</v>
      </c>
      <c r="H365" s="72">
        <f t="shared" si="152"/>
        <v>43388</v>
      </c>
      <c r="I365" s="72">
        <f t="shared" si="139"/>
        <v>43388</v>
      </c>
      <c r="J365" s="1">
        <f t="shared" si="153"/>
        <v>19</v>
      </c>
      <c r="K365" s="1">
        <f t="shared" si="159"/>
        <v>14</v>
      </c>
      <c r="L365" s="5">
        <f t="shared" si="140"/>
        <v>1.00353439</v>
      </c>
      <c r="M365" s="12">
        <f t="shared" si="160"/>
        <v>0.99910098000000003</v>
      </c>
      <c r="N365" s="12">
        <f t="shared" si="156"/>
        <v>1.0390215100510491</v>
      </c>
      <c r="O365" s="5">
        <f t="shared" si="158"/>
        <v>1.0426938100000001</v>
      </c>
      <c r="P365" s="5">
        <f t="shared" si="141"/>
        <v>1042.69381</v>
      </c>
      <c r="Q365" s="10">
        <f t="shared" si="142"/>
        <v>0</v>
      </c>
      <c r="R365" s="39">
        <f t="shared" si="143"/>
        <v>0</v>
      </c>
      <c r="S365" s="5">
        <f t="shared" si="144"/>
        <v>0</v>
      </c>
      <c r="T365" s="6">
        <f t="shared" si="154"/>
        <v>4.641E-2</v>
      </c>
      <c r="U365" s="10">
        <f t="shared" si="157"/>
        <v>238</v>
      </c>
      <c r="V365" s="10">
        <v>252</v>
      </c>
      <c r="W365" s="12">
        <f t="shared" si="145"/>
        <v>1.0437760620000001</v>
      </c>
      <c r="X365" s="5">
        <f t="shared" si="146"/>
        <v>45.645028869999997</v>
      </c>
      <c r="Y365" s="11">
        <f t="shared" si="147"/>
        <v>0</v>
      </c>
      <c r="Z365" s="2" t="s">
        <v>68</v>
      </c>
      <c r="AA365" s="72">
        <f t="shared" si="155"/>
        <v>43388</v>
      </c>
      <c r="AB365" s="2"/>
      <c r="AC365" s="43"/>
      <c r="AD365" s="47">
        <f>[2]Plan1!$A441</f>
        <v>49925</v>
      </c>
      <c r="AE365" s="34" t="str">
        <f>[2]Plan1!$C441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30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4"/>
      <c r="BX365" s="1"/>
      <c r="BY365" s="1"/>
      <c r="BZ365" s="1"/>
      <c r="CA365" s="1"/>
      <c r="CB365" s="1"/>
      <c r="CC365" s="1"/>
      <c r="CD365" s="1"/>
      <c r="CE365" s="1"/>
      <c r="CF365" s="1"/>
      <c r="CG365" s="2"/>
      <c r="CH365" s="1"/>
      <c r="CI365" s="1"/>
      <c r="CJ365" s="1"/>
      <c r="CK365" s="1"/>
      <c r="CL365" s="1"/>
      <c r="CM365" s="1"/>
    </row>
    <row r="366" spans="1:91" x14ac:dyDescent="0.2">
      <c r="A366" s="105">
        <f t="shared" si="148"/>
        <v>43379</v>
      </c>
      <c r="B366" s="5">
        <f t="shared" si="137"/>
        <v>1088.80914398</v>
      </c>
      <c r="C366" s="5">
        <f t="shared" si="149"/>
        <v>1000</v>
      </c>
      <c r="D366" s="64">
        <f t="shared" si="150"/>
        <v>5056.5600000000004</v>
      </c>
      <c r="E366" s="11">
        <f>IF(K366=1,VLOOKUP(A366,[1]Plan1!$AY$80:$BA$314,3),E365)</f>
        <v>5080.83</v>
      </c>
      <c r="F366" s="72">
        <f t="shared" si="151"/>
        <v>43361</v>
      </c>
      <c r="G366" s="9">
        <f t="shared" si="138"/>
        <v>4.7997057287958445E-3</v>
      </c>
      <c r="H366" s="72">
        <f t="shared" si="152"/>
        <v>43388</v>
      </c>
      <c r="I366" s="72">
        <f t="shared" si="139"/>
        <v>43388</v>
      </c>
      <c r="J366" s="1">
        <f t="shared" si="153"/>
        <v>19</v>
      </c>
      <c r="K366" s="1">
        <f t="shared" si="159"/>
        <v>15</v>
      </c>
      <c r="L366" s="5">
        <f t="shared" si="140"/>
        <v>1.00378733</v>
      </c>
      <c r="M366" s="12">
        <f t="shared" si="160"/>
        <v>0.99910098000000003</v>
      </c>
      <c r="N366" s="12">
        <f t="shared" si="156"/>
        <v>1.0390215100510491</v>
      </c>
      <c r="O366" s="5">
        <f t="shared" si="158"/>
        <v>1.04295662</v>
      </c>
      <c r="P366" s="5">
        <f t="shared" si="141"/>
        <v>1042.9566199999999</v>
      </c>
      <c r="Q366" s="10">
        <f t="shared" si="142"/>
        <v>0</v>
      </c>
      <c r="R366" s="39">
        <f t="shared" si="143"/>
        <v>0</v>
      </c>
      <c r="S366" s="5">
        <f t="shared" si="144"/>
        <v>0</v>
      </c>
      <c r="T366" s="6">
        <f t="shared" si="154"/>
        <v>4.641E-2</v>
      </c>
      <c r="U366" s="10">
        <f t="shared" si="157"/>
        <v>239</v>
      </c>
      <c r="V366" s="10">
        <v>252</v>
      </c>
      <c r="W366" s="12">
        <f t="shared" si="145"/>
        <v>1.04396398</v>
      </c>
      <c r="X366" s="5">
        <f t="shared" si="146"/>
        <v>45.852523980000001</v>
      </c>
      <c r="Y366" s="11">
        <f t="shared" si="147"/>
        <v>0</v>
      </c>
      <c r="Z366" s="2" t="s">
        <v>68</v>
      </c>
      <c r="AA366" s="72">
        <f t="shared" si="155"/>
        <v>43388</v>
      </c>
      <c r="AB366" s="2"/>
      <c r="AC366" s="43"/>
      <c r="AD366" s="47">
        <f>[2]Plan1!$A442</f>
        <v>49960</v>
      </c>
      <c r="AE366" s="34" t="str">
        <f>[2]Plan1!$C442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30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4"/>
      <c r="BX366" s="1"/>
      <c r="BY366" s="1"/>
      <c r="BZ366" s="1"/>
      <c r="CA366" s="1"/>
      <c r="CB366" s="1"/>
      <c r="CC366" s="1"/>
      <c r="CD366" s="1"/>
      <c r="CE366" s="1"/>
      <c r="CF366" s="1"/>
      <c r="CG366" s="2"/>
      <c r="CH366" s="1"/>
      <c r="CI366" s="1"/>
      <c r="CJ366" s="1"/>
      <c r="CK366" s="1"/>
      <c r="CL366" s="1"/>
      <c r="CM366" s="1"/>
    </row>
    <row r="367" spans="1:91" x14ac:dyDescent="0.2">
      <c r="A367" s="105">
        <f t="shared" si="148"/>
        <v>43380</v>
      </c>
      <c r="B367" s="5">
        <f t="shared" si="137"/>
        <v>1088.80914398</v>
      </c>
      <c r="C367" s="5">
        <f t="shared" si="149"/>
        <v>1000</v>
      </c>
      <c r="D367" s="64">
        <f t="shared" si="150"/>
        <v>5056.5600000000004</v>
      </c>
      <c r="E367" s="11">
        <f>IF(K367=1,VLOOKUP(A367,[1]Plan1!$AY$80:$BA$314,3),E366)</f>
        <v>5080.83</v>
      </c>
      <c r="F367" s="72">
        <f t="shared" si="151"/>
        <v>43361</v>
      </c>
      <c r="G367" s="9">
        <f t="shared" si="138"/>
        <v>4.7997057287958445E-3</v>
      </c>
      <c r="H367" s="72">
        <f t="shared" si="152"/>
        <v>43388</v>
      </c>
      <c r="I367" s="72">
        <f t="shared" si="139"/>
        <v>43388</v>
      </c>
      <c r="J367" s="1">
        <f t="shared" si="153"/>
        <v>19</v>
      </c>
      <c r="K367" s="1">
        <f t="shared" si="159"/>
        <v>15</v>
      </c>
      <c r="L367" s="5">
        <f t="shared" si="140"/>
        <v>1.00378733</v>
      </c>
      <c r="M367" s="12">
        <f t="shared" si="160"/>
        <v>0.99910098000000003</v>
      </c>
      <c r="N367" s="12">
        <f t="shared" si="156"/>
        <v>1.0390215100510491</v>
      </c>
      <c r="O367" s="5">
        <f t="shared" si="158"/>
        <v>1.04295662</v>
      </c>
      <c r="P367" s="5">
        <f t="shared" si="141"/>
        <v>1042.9566199999999</v>
      </c>
      <c r="Q367" s="10">
        <f t="shared" si="142"/>
        <v>0</v>
      </c>
      <c r="R367" s="39">
        <f t="shared" si="143"/>
        <v>0</v>
      </c>
      <c r="S367" s="5">
        <f t="shared" si="144"/>
        <v>0</v>
      </c>
      <c r="T367" s="6">
        <f t="shared" si="154"/>
        <v>4.641E-2</v>
      </c>
      <c r="U367" s="10">
        <f t="shared" si="157"/>
        <v>239</v>
      </c>
      <c r="V367" s="10">
        <v>252</v>
      </c>
      <c r="W367" s="12">
        <f t="shared" si="145"/>
        <v>1.04396398</v>
      </c>
      <c r="X367" s="5">
        <f t="shared" si="146"/>
        <v>45.852523980000001</v>
      </c>
      <c r="Y367" s="11">
        <f t="shared" si="147"/>
        <v>0</v>
      </c>
      <c r="Z367" s="2" t="s">
        <v>68</v>
      </c>
      <c r="AA367" s="72">
        <f t="shared" si="155"/>
        <v>43388</v>
      </c>
      <c r="AB367" s="2"/>
      <c r="AC367" s="43"/>
      <c r="AD367" s="47">
        <f>[2]Plan1!$A443</f>
        <v>49981</v>
      </c>
      <c r="AE367" s="34" t="str">
        <f>[2]Plan1!$C443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30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4"/>
      <c r="BX367" s="1"/>
      <c r="BY367" s="1"/>
      <c r="BZ367" s="1"/>
      <c r="CA367" s="1"/>
      <c r="CB367" s="1"/>
      <c r="CC367" s="1"/>
      <c r="CD367" s="1"/>
      <c r="CE367" s="1"/>
      <c r="CF367" s="1"/>
      <c r="CG367" s="2"/>
      <c r="CH367" s="1"/>
      <c r="CI367" s="1"/>
      <c r="CJ367" s="1"/>
      <c r="CK367" s="1"/>
      <c r="CL367" s="1"/>
      <c r="CM367" s="1"/>
    </row>
    <row r="368" spans="1:91" x14ac:dyDescent="0.2">
      <c r="A368" s="105">
        <f t="shared" si="148"/>
        <v>43381</v>
      </c>
      <c r="B368" s="5">
        <f t="shared" si="137"/>
        <v>1088.80914398</v>
      </c>
      <c r="C368" s="5">
        <f t="shared" si="149"/>
        <v>1000</v>
      </c>
      <c r="D368" s="64">
        <f t="shared" si="150"/>
        <v>5056.5600000000004</v>
      </c>
      <c r="E368" s="11">
        <f>IF(K368=1,VLOOKUP(A368,[1]Plan1!$AY$80:$BA$314,3),E367)</f>
        <v>5080.83</v>
      </c>
      <c r="F368" s="72">
        <f t="shared" si="151"/>
        <v>43361</v>
      </c>
      <c r="G368" s="9">
        <f t="shared" si="138"/>
        <v>4.7997057287958445E-3</v>
      </c>
      <c r="H368" s="72">
        <f t="shared" si="152"/>
        <v>43388</v>
      </c>
      <c r="I368" s="72">
        <f t="shared" si="139"/>
        <v>43388</v>
      </c>
      <c r="J368" s="1">
        <f t="shared" si="153"/>
        <v>19</v>
      </c>
      <c r="K368" s="1">
        <f t="shared" si="159"/>
        <v>15</v>
      </c>
      <c r="L368" s="5">
        <f t="shared" si="140"/>
        <v>1.00378733</v>
      </c>
      <c r="M368" s="12">
        <f t="shared" si="160"/>
        <v>0.99910098000000003</v>
      </c>
      <c r="N368" s="12">
        <f t="shared" si="156"/>
        <v>1.0390215100510491</v>
      </c>
      <c r="O368" s="5">
        <f t="shared" si="158"/>
        <v>1.04295662</v>
      </c>
      <c r="P368" s="5">
        <f t="shared" si="141"/>
        <v>1042.9566199999999</v>
      </c>
      <c r="Q368" s="10">
        <f t="shared" si="142"/>
        <v>0</v>
      </c>
      <c r="R368" s="39">
        <f t="shared" si="143"/>
        <v>0</v>
      </c>
      <c r="S368" s="5">
        <f t="shared" si="144"/>
        <v>0</v>
      </c>
      <c r="T368" s="6">
        <f t="shared" si="154"/>
        <v>4.641E-2</v>
      </c>
      <c r="U368" s="10">
        <f t="shared" si="157"/>
        <v>239</v>
      </c>
      <c r="V368" s="10">
        <v>252</v>
      </c>
      <c r="W368" s="12">
        <f t="shared" si="145"/>
        <v>1.04396398</v>
      </c>
      <c r="X368" s="5">
        <f t="shared" si="146"/>
        <v>45.852523980000001</v>
      </c>
      <c r="Y368" s="11">
        <f t="shared" si="147"/>
        <v>0</v>
      </c>
      <c r="Z368" s="2" t="s">
        <v>68</v>
      </c>
      <c r="AA368" s="72">
        <f t="shared" si="155"/>
        <v>43388</v>
      </c>
      <c r="AB368" s="2"/>
      <c r="AC368" s="43"/>
      <c r="AD368" s="47">
        <f>[2]Plan1!$A444</f>
        <v>49994</v>
      </c>
      <c r="AE368" s="34" t="str">
        <f>[2]Plan1!$C444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30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4"/>
      <c r="BX368" s="1"/>
      <c r="BY368" s="1"/>
      <c r="BZ368" s="1"/>
      <c r="CA368" s="1"/>
      <c r="CB368" s="1"/>
      <c r="CC368" s="1"/>
      <c r="CD368" s="1"/>
      <c r="CE368" s="1"/>
      <c r="CF368" s="1"/>
      <c r="CG368" s="2"/>
      <c r="CH368" s="1"/>
      <c r="CI368" s="1"/>
      <c r="CJ368" s="1"/>
      <c r="CK368" s="1"/>
      <c r="CL368" s="1"/>
      <c r="CM368" s="1"/>
    </row>
    <row r="369" spans="1:91" x14ac:dyDescent="0.2">
      <c r="A369" s="105">
        <f t="shared" si="148"/>
        <v>43382</v>
      </c>
      <c r="B369" s="5">
        <f t="shared" si="137"/>
        <v>1089.2796355400001</v>
      </c>
      <c r="C369" s="5">
        <f t="shared" si="149"/>
        <v>1000</v>
      </c>
      <c r="D369" s="64">
        <f t="shared" si="150"/>
        <v>5056.5600000000004</v>
      </c>
      <c r="E369" s="11">
        <f>IF(K369=1,VLOOKUP(A369,[1]Plan1!$AY$80:$BA$314,3),E368)</f>
        <v>5080.83</v>
      </c>
      <c r="F369" s="72">
        <f t="shared" si="151"/>
        <v>43361</v>
      </c>
      <c r="G369" s="9">
        <f t="shared" si="138"/>
        <v>4.7997057287958445E-3</v>
      </c>
      <c r="H369" s="72">
        <f t="shared" si="152"/>
        <v>43388</v>
      </c>
      <c r="I369" s="72">
        <f t="shared" si="139"/>
        <v>43388</v>
      </c>
      <c r="J369" s="1">
        <f t="shared" si="153"/>
        <v>19</v>
      </c>
      <c r="K369" s="1">
        <f t="shared" si="159"/>
        <v>16</v>
      </c>
      <c r="L369" s="5">
        <f t="shared" si="140"/>
        <v>1.0040403200000001</v>
      </c>
      <c r="M369" s="12">
        <f t="shared" si="160"/>
        <v>0.99910098000000003</v>
      </c>
      <c r="N369" s="12">
        <f t="shared" si="156"/>
        <v>1.0390215100510491</v>
      </c>
      <c r="O369" s="5">
        <f t="shared" si="158"/>
        <v>1.0432194800000001</v>
      </c>
      <c r="P369" s="5">
        <f t="shared" si="141"/>
        <v>1043.21948</v>
      </c>
      <c r="Q369" s="10">
        <f t="shared" si="142"/>
        <v>0</v>
      </c>
      <c r="R369" s="39">
        <f t="shared" si="143"/>
        <v>0</v>
      </c>
      <c r="S369" s="5">
        <f t="shared" si="144"/>
        <v>0</v>
      </c>
      <c r="T369" s="6">
        <f t="shared" si="154"/>
        <v>4.641E-2</v>
      </c>
      <c r="U369" s="10">
        <f t="shared" si="157"/>
        <v>240</v>
      </c>
      <c r="V369" s="10">
        <v>252</v>
      </c>
      <c r="W369" s="12">
        <f t="shared" si="145"/>
        <v>1.0441519319999999</v>
      </c>
      <c r="X369" s="5">
        <f t="shared" si="146"/>
        <v>46.060155539999997</v>
      </c>
      <c r="Y369" s="11">
        <f t="shared" si="147"/>
        <v>0</v>
      </c>
      <c r="Z369" s="2" t="s">
        <v>68</v>
      </c>
      <c r="AA369" s="72">
        <f t="shared" si="155"/>
        <v>43388</v>
      </c>
      <c r="AB369" s="2"/>
      <c r="AC369" s="43"/>
      <c r="AD369" s="47">
        <f>[2]Plan1!$A445</f>
        <v>49999</v>
      </c>
      <c r="AE369" s="34" t="str">
        <f>[2]Plan1!$C445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30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4"/>
      <c r="BX369" s="1"/>
      <c r="BY369" s="1"/>
      <c r="BZ369" s="1"/>
      <c r="CA369" s="1"/>
      <c r="CB369" s="1"/>
      <c r="CC369" s="1"/>
      <c r="CD369" s="1"/>
      <c r="CE369" s="1"/>
      <c r="CF369" s="1"/>
      <c r="CG369" s="2"/>
      <c r="CH369" s="1"/>
      <c r="CI369" s="1"/>
      <c r="CJ369" s="1"/>
      <c r="CK369" s="1"/>
      <c r="CL369" s="1"/>
      <c r="CM369" s="1"/>
    </row>
    <row r="370" spans="1:91" x14ac:dyDescent="0.2">
      <c r="A370" s="105">
        <f t="shared" si="148"/>
        <v>43383</v>
      </c>
      <c r="B370" s="5">
        <f t="shared" si="137"/>
        <v>1089.75035538</v>
      </c>
      <c r="C370" s="5">
        <f t="shared" si="149"/>
        <v>1000</v>
      </c>
      <c r="D370" s="64">
        <f t="shared" si="150"/>
        <v>5056.5600000000004</v>
      </c>
      <c r="E370" s="11">
        <f>IF(K370=1,VLOOKUP(A370,[1]Plan1!$AY$80:$BA$314,3),E369)</f>
        <v>5080.83</v>
      </c>
      <c r="F370" s="72">
        <f t="shared" si="151"/>
        <v>43361</v>
      </c>
      <c r="G370" s="9">
        <f t="shared" si="138"/>
        <v>4.7997057287958445E-3</v>
      </c>
      <c r="H370" s="72">
        <f t="shared" si="152"/>
        <v>43388</v>
      </c>
      <c r="I370" s="72">
        <f t="shared" si="139"/>
        <v>43388</v>
      </c>
      <c r="J370" s="1">
        <f t="shared" si="153"/>
        <v>19</v>
      </c>
      <c r="K370" s="1">
        <f t="shared" si="159"/>
        <v>17</v>
      </c>
      <c r="L370" s="5">
        <f t="shared" si="140"/>
        <v>1.00429339</v>
      </c>
      <c r="M370" s="12">
        <f t="shared" si="160"/>
        <v>0.99910098000000003</v>
      </c>
      <c r="N370" s="12">
        <f t="shared" si="156"/>
        <v>1.0390215100510491</v>
      </c>
      <c r="O370" s="5">
        <f t="shared" si="158"/>
        <v>1.0434824300000001</v>
      </c>
      <c r="P370" s="5">
        <f t="shared" si="141"/>
        <v>1043.48243</v>
      </c>
      <c r="Q370" s="10">
        <f t="shared" si="142"/>
        <v>0</v>
      </c>
      <c r="R370" s="39">
        <f t="shared" si="143"/>
        <v>0</v>
      </c>
      <c r="S370" s="5">
        <f t="shared" si="144"/>
        <v>0</v>
      </c>
      <c r="T370" s="6">
        <f t="shared" si="154"/>
        <v>4.641E-2</v>
      </c>
      <c r="U370" s="10">
        <f t="shared" si="157"/>
        <v>241</v>
      </c>
      <c r="V370" s="10">
        <v>252</v>
      </c>
      <c r="W370" s="12">
        <f t="shared" si="145"/>
        <v>1.0443399179999999</v>
      </c>
      <c r="X370" s="5">
        <f t="shared" si="146"/>
        <v>46.267925380000001</v>
      </c>
      <c r="Y370" s="11">
        <f t="shared" si="147"/>
        <v>0</v>
      </c>
      <c r="Z370" s="2" t="s">
        <v>68</v>
      </c>
      <c r="AA370" s="72">
        <f t="shared" si="155"/>
        <v>43388</v>
      </c>
      <c r="AB370" s="2"/>
      <c r="AC370" s="43"/>
      <c r="AD370" s="47">
        <f>[2]Plan1!$A446</f>
        <v>50034</v>
      </c>
      <c r="AE370" s="34" t="str">
        <f>[2]Plan1!$C446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30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4"/>
      <c r="BX370" s="1"/>
      <c r="BY370" s="1"/>
      <c r="BZ370" s="1"/>
      <c r="CA370" s="1"/>
      <c r="CB370" s="1"/>
      <c r="CC370" s="1"/>
      <c r="CD370" s="1"/>
      <c r="CE370" s="1"/>
      <c r="CF370" s="1"/>
      <c r="CG370" s="2"/>
      <c r="CH370" s="1"/>
      <c r="CI370" s="1"/>
      <c r="CJ370" s="1"/>
      <c r="CK370" s="1"/>
      <c r="CL370" s="1"/>
      <c r="CM370" s="1"/>
    </row>
    <row r="371" spans="1:91" x14ac:dyDescent="0.2">
      <c r="A371" s="105">
        <f t="shared" si="148"/>
        <v>43384</v>
      </c>
      <c r="B371" s="5">
        <f t="shared" si="137"/>
        <v>1090.22126179</v>
      </c>
      <c r="C371" s="5">
        <f t="shared" si="149"/>
        <v>1000</v>
      </c>
      <c r="D371" s="64">
        <f t="shared" si="150"/>
        <v>5056.5600000000004</v>
      </c>
      <c r="E371" s="11">
        <f>IF(K371=1,VLOOKUP(A371,[1]Plan1!$AY$80:$BA$314,3),E370)</f>
        <v>5080.83</v>
      </c>
      <c r="F371" s="72">
        <f t="shared" si="151"/>
        <v>43361</v>
      </c>
      <c r="G371" s="9">
        <f t="shared" si="138"/>
        <v>4.7997057287958445E-3</v>
      </c>
      <c r="H371" s="72">
        <f t="shared" si="152"/>
        <v>43388</v>
      </c>
      <c r="I371" s="72">
        <f t="shared" si="139"/>
        <v>43388</v>
      </c>
      <c r="J371" s="1">
        <f t="shared" si="153"/>
        <v>19</v>
      </c>
      <c r="K371" s="1">
        <f t="shared" si="159"/>
        <v>18</v>
      </c>
      <c r="L371" s="5">
        <f t="shared" si="140"/>
        <v>1.0045465099999999</v>
      </c>
      <c r="M371" s="12">
        <f t="shared" si="160"/>
        <v>0.99910098000000003</v>
      </c>
      <c r="N371" s="12">
        <f t="shared" si="156"/>
        <v>1.0390215100510491</v>
      </c>
      <c r="O371" s="5">
        <f t="shared" si="158"/>
        <v>1.04374543</v>
      </c>
      <c r="P371" s="5">
        <f t="shared" si="141"/>
        <v>1043.7454299999999</v>
      </c>
      <c r="Q371" s="10">
        <f t="shared" si="142"/>
        <v>0</v>
      </c>
      <c r="R371" s="39">
        <f t="shared" si="143"/>
        <v>0</v>
      </c>
      <c r="S371" s="5">
        <f t="shared" si="144"/>
        <v>0</v>
      </c>
      <c r="T371" s="6">
        <f t="shared" si="154"/>
        <v>4.641E-2</v>
      </c>
      <c r="U371" s="10">
        <f t="shared" si="157"/>
        <v>242</v>
      </c>
      <c r="V371" s="10">
        <v>252</v>
      </c>
      <c r="W371" s="12">
        <f t="shared" si="145"/>
        <v>1.0445279380000001</v>
      </c>
      <c r="X371" s="5">
        <f t="shared" si="146"/>
        <v>46.475831790000001</v>
      </c>
      <c r="Y371" s="11">
        <f t="shared" si="147"/>
        <v>0</v>
      </c>
      <c r="Z371" s="2" t="s">
        <v>68</v>
      </c>
      <c r="AA371" s="72">
        <f t="shared" si="155"/>
        <v>43388</v>
      </c>
      <c r="AB371" s="2"/>
      <c r="AC371" s="43"/>
      <c r="AD371" s="47">
        <f>[2]Plan1!$A447</f>
        <v>50041</v>
      </c>
      <c r="AE371" s="34" t="str">
        <f>[2]Plan1!$C447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30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4"/>
      <c r="BX371" s="1"/>
      <c r="BY371" s="1"/>
      <c r="BZ371" s="1"/>
      <c r="CA371" s="1"/>
      <c r="CB371" s="1"/>
      <c r="CC371" s="1"/>
      <c r="CD371" s="1"/>
      <c r="CE371" s="1"/>
      <c r="CF371" s="1"/>
      <c r="CG371" s="2"/>
      <c r="CH371" s="1"/>
      <c r="CI371" s="1"/>
      <c r="CJ371" s="1"/>
      <c r="CK371" s="1"/>
      <c r="CL371" s="1"/>
      <c r="CM371" s="1"/>
    </row>
    <row r="372" spans="1:91" x14ac:dyDescent="0.2">
      <c r="A372" s="105">
        <f t="shared" si="148"/>
        <v>43385</v>
      </c>
      <c r="B372" s="5">
        <f t="shared" si="137"/>
        <v>1090.6923757299999</v>
      </c>
      <c r="C372" s="5">
        <f t="shared" si="149"/>
        <v>1000</v>
      </c>
      <c r="D372" s="64">
        <f t="shared" si="150"/>
        <v>5056.5600000000004</v>
      </c>
      <c r="E372" s="11">
        <f>IF(K372=1,VLOOKUP(A372,[1]Plan1!$AY$80:$BA$314,3),E371)</f>
        <v>5080.83</v>
      </c>
      <c r="F372" s="72">
        <f t="shared" si="151"/>
        <v>43361</v>
      </c>
      <c r="G372" s="9">
        <f t="shared" si="138"/>
        <v>4.7997057287958445E-3</v>
      </c>
      <c r="H372" s="72">
        <f t="shared" si="152"/>
        <v>43388</v>
      </c>
      <c r="I372" s="72">
        <f t="shared" si="139"/>
        <v>43388</v>
      </c>
      <c r="J372" s="1">
        <f t="shared" si="153"/>
        <v>19</v>
      </c>
      <c r="K372" s="1">
        <f t="shared" si="159"/>
        <v>19</v>
      </c>
      <c r="L372" s="5">
        <f t="shared" si="140"/>
        <v>1.0047997</v>
      </c>
      <c r="M372" s="12">
        <f t="shared" si="160"/>
        <v>0.99910098000000003</v>
      </c>
      <c r="N372" s="12">
        <f t="shared" si="156"/>
        <v>1.0390215100510491</v>
      </c>
      <c r="O372" s="5">
        <f t="shared" si="158"/>
        <v>1.0440084999999999</v>
      </c>
      <c r="P372" s="5">
        <f t="shared" si="141"/>
        <v>1044.0084999999999</v>
      </c>
      <c r="Q372" s="10">
        <f t="shared" si="142"/>
        <v>0</v>
      </c>
      <c r="R372" s="39">
        <f t="shared" si="143"/>
        <v>0</v>
      </c>
      <c r="S372" s="5">
        <f t="shared" si="144"/>
        <v>0</v>
      </c>
      <c r="T372" s="6">
        <f t="shared" si="154"/>
        <v>4.641E-2</v>
      </c>
      <c r="U372" s="10">
        <f t="shared" si="157"/>
        <v>243</v>
      </c>
      <c r="V372" s="10">
        <v>252</v>
      </c>
      <c r="W372" s="12">
        <f t="shared" si="145"/>
        <v>1.044715992</v>
      </c>
      <c r="X372" s="5">
        <f t="shared" si="146"/>
        <v>46.683875729999997</v>
      </c>
      <c r="Y372" s="11">
        <f t="shared" si="147"/>
        <v>0</v>
      </c>
      <c r="Z372" s="2" t="s">
        <v>68</v>
      </c>
      <c r="AA372" s="72">
        <f t="shared" si="155"/>
        <v>43388</v>
      </c>
      <c r="AB372" s="2"/>
      <c r="AC372" s="43"/>
      <c r="AD372" s="47">
        <f>[2]Plan1!$A448</f>
        <v>50087</v>
      </c>
      <c r="AE372" s="34" t="str">
        <f>[2]Plan1!$C448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30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4"/>
      <c r="BX372" s="1"/>
      <c r="BY372" s="1"/>
      <c r="BZ372" s="1"/>
      <c r="CA372" s="1"/>
      <c r="CB372" s="1"/>
      <c r="CC372" s="1"/>
      <c r="CD372" s="1"/>
      <c r="CE372" s="1"/>
      <c r="CF372" s="1"/>
      <c r="CG372" s="2"/>
      <c r="CH372" s="1"/>
      <c r="CI372" s="1"/>
      <c r="CJ372" s="1"/>
      <c r="CK372" s="1"/>
      <c r="CL372" s="1"/>
      <c r="CM372" s="1"/>
    </row>
    <row r="373" spans="1:91" x14ac:dyDescent="0.2">
      <c r="A373" s="105">
        <f t="shared" si="148"/>
        <v>43386</v>
      </c>
      <c r="B373" s="5">
        <f t="shared" si="137"/>
        <v>1090.6923757299999</v>
      </c>
      <c r="C373" s="5">
        <f t="shared" si="149"/>
        <v>1000</v>
      </c>
      <c r="D373" s="64">
        <f t="shared" si="150"/>
        <v>5056.5600000000004</v>
      </c>
      <c r="E373" s="11">
        <f>IF(K373=1,VLOOKUP(A373,[1]Plan1!$AY$80:$BA$314,3),E372)</f>
        <v>5080.83</v>
      </c>
      <c r="F373" s="72">
        <f t="shared" si="151"/>
        <v>43361</v>
      </c>
      <c r="G373" s="9">
        <f t="shared" si="138"/>
        <v>4.7997057287958445E-3</v>
      </c>
      <c r="H373" s="72">
        <f t="shared" si="152"/>
        <v>43388</v>
      </c>
      <c r="I373" s="72">
        <f t="shared" si="139"/>
        <v>43388</v>
      </c>
      <c r="J373" s="1">
        <f t="shared" si="153"/>
        <v>19</v>
      </c>
      <c r="K373" s="1">
        <f t="shared" si="159"/>
        <v>19</v>
      </c>
      <c r="L373" s="5">
        <f t="shared" si="140"/>
        <v>1.0047997</v>
      </c>
      <c r="M373" s="12">
        <f t="shared" si="160"/>
        <v>0.99910098000000003</v>
      </c>
      <c r="N373" s="12">
        <f t="shared" si="156"/>
        <v>1.0390215100510491</v>
      </c>
      <c r="O373" s="5">
        <f t="shared" si="158"/>
        <v>1.0440084999999999</v>
      </c>
      <c r="P373" s="5">
        <f t="shared" si="141"/>
        <v>1044.0084999999999</v>
      </c>
      <c r="Q373" s="10">
        <f t="shared" si="142"/>
        <v>0</v>
      </c>
      <c r="R373" s="39">
        <f t="shared" si="143"/>
        <v>0</v>
      </c>
      <c r="S373" s="5">
        <f t="shared" si="144"/>
        <v>0</v>
      </c>
      <c r="T373" s="6">
        <f t="shared" si="154"/>
        <v>4.641E-2</v>
      </c>
      <c r="U373" s="10">
        <f t="shared" si="157"/>
        <v>243</v>
      </c>
      <c r="V373" s="10">
        <v>252</v>
      </c>
      <c r="W373" s="12">
        <f t="shared" si="145"/>
        <v>1.044715992</v>
      </c>
      <c r="X373" s="5">
        <f t="shared" si="146"/>
        <v>46.683875729999997</v>
      </c>
      <c r="Y373" s="11">
        <f t="shared" si="147"/>
        <v>0</v>
      </c>
      <c r="Z373" s="2" t="s">
        <v>68</v>
      </c>
      <c r="AA373" s="72">
        <f t="shared" si="155"/>
        <v>43388</v>
      </c>
      <c r="AB373" s="2"/>
      <c r="AC373" s="43"/>
      <c r="AD373" s="47">
        <f>[2]Plan1!$A449</f>
        <v>50088</v>
      </c>
      <c r="AE373" s="34" t="str">
        <f>[2]Plan1!$C449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30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4"/>
      <c r="BX373" s="1"/>
      <c r="BY373" s="1"/>
      <c r="BZ373" s="1"/>
      <c r="CA373" s="1"/>
      <c r="CB373" s="1"/>
      <c r="CC373" s="1"/>
      <c r="CD373" s="1"/>
      <c r="CE373" s="1"/>
      <c r="CF373" s="1"/>
      <c r="CG373" s="2"/>
      <c r="CH373" s="1"/>
      <c r="CI373" s="1"/>
      <c r="CJ373" s="1"/>
      <c r="CK373" s="1"/>
      <c r="CL373" s="1"/>
      <c r="CM373" s="1"/>
    </row>
    <row r="374" spans="1:91" x14ac:dyDescent="0.2">
      <c r="A374" s="105">
        <f t="shared" si="148"/>
        <v>43387</v>
      </c>
      <c r="B374" s="5">
        <f t="shared" si="137"/>
        <v>1090.6923757299999</v>
      </c>
      <c r="C374" s="5">
        <f t="shared" si="149"/>
        <v>1000</v>
      </c>
      <c r="D374" s="64">
        <f t="shared" si="150"/>
        <v>5056.5600000000004</v>
      </c>
      <c r="E374" s="11">
        <f>IF(K374=1,VLOOKUP(A374,[1]Plan1!$AY$80:$BA$314,3),E373)</f>
        <v>5080.83</v>
      </c>
      <c r="F374" s="72">
        <f t="shared" si="151"/>
        <v>43361</v>
      </c>
      <c r="G374" s="9">
        <f t="shared" si="138"/>
        <v>4.7997057287958445E-3</v>
      </c>
      <c r="H374" s="72">
        <f t="shared" si="152"/>
        <v>43388</v>
      </c>
      <c r="I374" s="72">
        <f t="shared" si="139"/>
        <v>43388</v>
      </c>
      <c r="J374" s="1">
        <f t="shared" si="153"/>
        <v>19</v>
      </c>
      <c r="K374" s="1">
        <f t="shared" si="159"/>
        <v>19</v>
      </c>
      <c r="L374" s="5">
        <f t="shared" si="140"/>
        <v>1.0047997</v>
      </c>
      <c r="M374" s="12">
        <f t="shared" si="160"/>
        <v>0.99910098000000003</v>
      </c>
      <c r="N374" s="12">
        <f t="shared" si="156"/>
        <v>1.0390215100510491</v>
      </c>
      <c r="O374" s="5">
        <f t="shared" si="158"/>
        <v>1.0440084999999999</v>
      </c>
      <c r="P374" s="5">
        <f t="shared" si="141"/>
        <v>1044.0084999999999</v>
      </c>
      <c r="Q374" s="10">
        <f t="shared" si="142"/>
        <v>0</v>
      </c>
      <c r="R374" s="39">
        <f t="shared" si="143"/>
        <v>0</v>
      </c>
      <c r="S374" s="5">
        <f t="shared" si="144"/>
        <v>0</v>
      </c>
      <c r="T374" s="6">
        <f t="shared" si="154"/>
        <v>4.641E-2</v>
      </c>
      <c r="U374" s="10">
        <f t="shared" si="157"/>
        <v>243</v>
      </c>
      <c r="V374" s="10">
        <v>252</v>
      </c>
      <c r="W374" s="12">
        <f t="shared" si="145"/>
        <v>1.044715992</v>
      </c>
      <c r="X374" s="5">
        <f t="shared" si="146"/>
        <v>46.683875729999997</v>
      </c>
      <c r="Y374" s="11">
        <f t="shared" si="147"/>
        <v>0</v>
      </c>
      <c r="Z374" s="2" t="s">
        <v>68</v>
      </c>
      <c r="AA374" s="72">
        <f t="shared" si="155"/>
        <v>43388</v>
      </c>
      <c r="AB374" s="2"/>
      <c r="AC374" s="43"/>
      <c r="AD374" s="47">
        <f>[2]Plan1!$A450</f>
        <v>50133</v>
      </c>
      <c r="AE374" s="34" t="str">
        <f>[2]Plan1!$C450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30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4"/>
      <c r="BX374" s="1"/>
      <c r="BY374" s="1"/>
      <c r="BZ374" s="1"/>
      <c r="CA374" s="1"/>
      <c r="CB374" s="1"/>
      <c r="CC374" s="1"/>
      <c r="CD374" s="1"/>
      <c r="CE374" s="1"/>
      <c r="CF374" s="1"/>
      <c r="CG374" s="2"/>
      <c r="CH374" s="1"/>
      <c r="CI374" s="1"/>
      <c r="CJ374" s="1"/>
      <c r="CK374" s="1"/>
      <c r="CL374" s="1"/>
      <c r="CM374" s="1"/>
    </row>
    <row r="375" spans="1:91" x14ac:dyDescent="0.2">
      <c r="A375" s="105">
        <f t="shared" si="148"/>
        <v>43388</v>
      </c>
      <c r="B375" s="5">
        <f t="shared" si="137"/>
        <v>1090.6923757299999</v>
      </c>
      <c r="C375" s="5">
        <f t="shared" si="149"/>
        <v>1000</v>
      </c>
      <c r="D375" s="64">
        <f t="shared" si="150"/>
        <v>5056.5600000000004</v>
      </c>
      <c r="E375" s="11">
        <f>IF(K375=1,VLOOKUP(A375,[1]Plan1!$AY$80:$BA$314,3),E374)</f>
        <v>5080.83</v>
      </c>
      <c r="F375" s="72">
        <f t="shared" si="151"/>
        <v>43361</v>
      </c>
      <c r="G375" s="9">
        <f t="shared" si="138"/>
        <v>4.7997057287958445E-3</v>
      </c>
      <c r="H375" s="72">
        <f t="shared" si="152"/>
        <v>43420</v>
      </c>
      <c r="I375" s="72">
        <f t="shared" si="139"/>
        <v>43388</v>
      </c>
      <c r="J375" s="1">
        <f t="shared" si="153"/>
        <v>19</v>
      </c>
      <c r="K375" s="1">
        <f t="shared" si="159"/>
        <v>19</v>
      </c>
      <c r="L375" s="5">
        <f t="shared" si="140"/>
        <v>1.0047997</v>
      </c>
      <c r="M375" s="12">
        <f t="shared" si="160"/>
        <v>0.99910098000000003</v>
      </c>
      <c r="N375" s="12">
        <f t="shared" si="156"/>
        <v>1.0390215100510491</v>
      </c>
      <c r="O375" s="5">
        <f t="shared" si="158"/>
        <v>1.0440084999999999</v>
      </c>
      <c r="P375" s="5">
        <f t="shared" si="141"/>
        <v>1044.0084999999999</v>
      </c>
      <c r="Q375" s="10">
        <f t="shared" si="142"/>
        <v>1</v>
      </c>
      <c r="R375" s="39">
        <f t="shared" si="143"/>
        <v>0</v>
      </c>
      <c r="S375" s="5">
        <f t="shared" si="144"/>
        <v>0</v>
      </c>
      <c r="T375" s="6">
        <f t="shared" si="154"/>
        <v>4.641E-2</v>
      </c>
      <c r="U375" s="10">
        <f t="shared" si="157"/>
        <v>243</v>
      </c>
      <c r="V375" s="10">
        <v>252</v>
      </c>
      <c r="W375" s="12">
        <f t="shared" si="145"/>
        <v>1.044715992</v>
      </c>
      <c r="X375" s="5">
        <f t="shared" si="146"/>
        <v>46.683875729999997</v>
      </c>
      <c r="Y375" s="11">
        <f t="shared" si="147"/>
        <v>46.683875729999997</v>
      </c>
      <c r="Z375" s="2" t="s">
        <v>68</v>
      </c>
      <c r="AA375" s="72">
        <f t="shared" si="155"/>
        <v>43388</v>
      </c>
      <c r="AB375" s="37"/>
      <c r="AC375" s="43"/>
      <c r="AD375" s="47">
        <f>[2]Plan1!$A451</f>
        <v>50151</v>
      </c>
      <c r="AE375" s="34" t="str">
        <f>[2]Plan1!$C451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1"/>
      <c r="BH375" s="36"/>
      <c r="BI375" s="1"/>
      <c r="BJ375" s="4"/>
      <c r="BK375" s="4"/>
      <c r="BL375" s="4"/>
      <c r="BM375" s="4"/>
      <c r="BN375" s="1"/>
      <c r="BO375" s="4"/>
      <c r="BP375" s="1"/>
      <c r="BQ375" s="4"/>
      <c r="BR375" s="4"/>
      <c r="BS375" s="4"/>
      <c r="BT375" s="4"/>
      <c r="BU375" s="4"/>
      <c r="BV375" s="1"/>
      <c r="BW375" s="4"/>
      <c r="BX375" s="4"/>
      <c r="BY375" s="4"/>
      <c r="BZ375" s="4"/>
      <c r="CA375" s="1"/>
      <c r="CB375" s="4"/>
      <c r="CC375" s="4"/>
      <c r="CD375" s="4"/>
      <c r="CE375" s="4"/>
      <c r="CF375" s="4"/>
      <c r="CG375" s="37"/>
      <c r="CH375" s="4"/>
      <c r="CI375" s="4"/>
      <c r="CJ375" s="4"/>
      <c r="CK375" s="4"/>
      <c r="CL375" s="4"/>
      <c r="CM375" s="4"/>
    </row>
    <row r="376" spans="1:91" x14ac:dyDescent="0.2">
      <c r="A376" s="105">
        <f t="shared" si="148"/>
        <v>43389</v>
      </c>
      <c r="B376" s="5">
        <f t="shared" si="137"/>
        <v>1044.4095485099999</v>
      </c>
      <c r="C376" s="5">
        <f t="shared" si="149"/>
        <v>1000</v>
      </c>
      <c r="D376" s="64">
        <f t="shared" si="150"/>
        <v>5080.83</v>
      </c>
      <c r="E376" s="11">
        <f>IF(K376=1,VLOOKUP(A376,[1]Plan1!$AY$80:$BA$314,3),E375)</f>
        <v>5103.6899999999996</v>
      </c>
      <c r="F376" s="72">
        <f t="shared" si="151"/>
        <v>43389</v>
      </c>
      <c r="G376" s="9">
        <f t="shared" si="138"/>
        <v>4.4992648838870775E-3</v>
      </c>
      <c r="H376" s="72">
        <f t="shared" si="152"/>
        <v>43420</v>
      </c>
      <c r="I376" s="72">
        <f t="shared" si="139"/>
        <v>43420</v>
      </c>
      <c r="J376" s="1">
        <f t="shared" si="153"/>
        <v>22</v>
      </c>
      <c r="K376" s="1">
        <f t="shared" si="159"/>
        <v>1</v>
      </c>
      <c r="L376" s="5">
        <f t="shared" si="140"/>
        <v>1.0002040699999999</v>
      </c>
      <c r="M376" s="12">
        <f t="shared" si="160"/>
        <v>1.0047997</v>
      </c>
      <c r="N376" s="12">
        <f t="shared" si="156"/>
        <v>1.0440085015928411</v>
      </c>
      <c r="O376" s="5">
        <f t="shared" si="158"/>
        <v>1.0442215500000001</v>
      </c>
      <c r="P376" s="5">
        <f t="shared" si="141"/>
        <v>1044.22155</v>
      </c>
      <c r="Q376" s="10">
        <f t="shared" si="142"/>
        <v>0</v>
      </c>
      <c r="R376" s="39">
        <f t="shared" si="143"/>
        <v>0</v>
      </c>
      <c r="S376" s="5">
        <f t="shared" si="144"/>
        <v>0</v>
      </c>
      <c r="T376" s="6">
        <f t="shared" si="154"/>
        <v>4.641E-2</v>
      </c>
      <c r="U376" s="10">
        <f t="shared" si="157"/>
        <v>1</v>
      </c>
      <c r="V376" s="10">
        <v>252</v>
      </c>
      <c r="W376" s="12">
        <f t="shared" si="145"/>
        <v>1.000180037</v>
      </c>
      <c r="X376" s="5">
        <f t="shared" si="146"/>
        <v>0.18799851000000001</v>
      </c>
      <c r="Y376" s="11">
        <f t="shared" si="147"/>
        <v>0</v>
      </c>
      <c r="Z376" s="2" t="s">
        <v>68</v>
      </c>
      <c r="AA376" s="72">
        <f t="shared" si="155"/>
        <v>43753</v>
      </c>
      <c r="AB376" s="37"/>
      <c r="AC376" s="43"/>
      <c r="AD376" s="47">
        <f>[2]Plan1!$A452</f>
        <v>50161</v>
      </c>
      <c r="AE376" s="34" t="str">
        <f>[2]Plan1!$C452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1"/>
      <c r="BG376" s="1"/>
      <c r="BH376" s="30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4"/>
      <c r="BX376" s="1"/>
      <c r="BY376" s="1"/>
      <c r="BZ376" s="1"/>
      <c r="CA376" s="1"/>
      <c r="CB376" s="1"/>
      <c r="CC376" s="1"/>
      <c r="CD376" s="1"/>
      <c r="CE376" s="1"/>
      <c r="CF376" s="1"/>
      <c r="CG376" s="37"/>
      <c r="CH376" s="4"/>
      <c r="CI376" s="4"/>
      <c r="CJ376" s="4"/>
      <c r="CK376" s="4"/>
      <c r="CL376" s="4"/>
      <c r="CM376" s="4"/>
    </row>
    <row r="377" spans="1:91" x14ac:dyDescent="0.2">
      <c r="A377" s="105">
        <f t="shared" si="148"/>
        <v>43390</v>
      </c>
      <c r="B377" s="5">
        <f t="shared" si="137"/>
        <v>1044.8107482200001</v>
      </c>
      <c r="C377" s="5">
        <f t="shared" si="149"/>
        <v>1000</v>
      </c>
      <c r="D377" s="64">
        <f t="shared" si="150"/>
        <v>5080.83</v>
      </c>
      <c r="E377" s="11">
        <f>IF(K377=1,VLOOKUP(A377,[1]Plan1!$AY$80:$BA$314,3),E376)</f>
        <v>5103.6899999999996</v>
      </c>
      <c r="F377" s="72">
        <f t="shared" si="151"/>
        <v>43389</v>
      </c>
      <c r="G377" s="9">
        <f t="shared" si="138"/>
        <v>4.4992648838870775E-3</v>
      </c>
      <c r="H377" s="72">
        <f t="shared" si="152"/>
        <v>43420</v>
      </c>
      <c r="I377" s="72">
        <f t="shared" si="139"/>
        <v>43420</v>
      </c>
      <c r="J377" s="1">
        <f t="shared" si="153"/>
        <v>22</v>
      </c>
      <c r="K377" s="1">
        <f t="shared" si="159"/>
        <v>2</v>
      </c>
      <c r="L377" s="5">
        <f t="shared" si="140"/>
        <v>1.00040818</v>
      </c>
      <c r="M377" s="12">
        <f t="shared" si="160"/>
        <v>1.0047997</v>
      </c>
      <c r="N377" s="12">
        <f t="shared" si="156"/>
        <v>1.0440085015928411</v>
      </c>
      <c r="O377" s="5">
        <f t="shared" si="158"/>
        <v>1.04443464</v>
      </c>
      <c r="P377" s="5">
        <f t="shared" si="141"/>
        <v>1044.4346399999999</v>
      </c>
      <c r="Q377" s="10">
        <f t="shared" si="142"/>
        <v>0</v>
      </c>
      <c r="R377" s="39">
        <f t="shared" si="143"/>
        <v>0</v>
      </c>
      <c r="S377" s="5">
        <f t="shared" si="144"/>
        <v>0</v>
      </c>
      <c r="T377" s="6">
        <f t="shared" si="154"/>
        <v>4.641E-2</v>
      </c>
      <c r="U377" s="10">
        <f t="shared" si="157"/>
        <v>2</v>
      </c>
      <c r="V377" s="10">
        <v>252</v>
      </c>
      <c r="W377" s="12">
        <f t="shared" si="145"/>
        <v>1.0003601070000001</v>
      </c>
      <c r="X377" s="5">
        <f t="shared" si="146"/>
        <v>0.37610821999999999</v>
      </c>
      <c r="Y377" s="11">
        <f t="shared" si="147"/>
        <v>0</v>
      </c>
      <c r="Z377" s="2" t="s">
        <v>68</v>
      </c>
      <c r="AA377" s="72">
        <f t="shared" si="155"/>
        <v>43753</v>
      </c>
      <c r="AB377" s="2"/>
      <c r="AC377" s="43"/>
      <c r="AD377" s="47">
        <f>[2]Plan1!$A453</f>
        <v>50195</v>
      </c>
      <c r="AE377" s="34" t="str">
        <f>[2]Plan1!$C453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30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4"/>
      <c r="BX377" s="1"/>
      <c r="BY377" s="1"/>
      <c r="BZ377" s="1"/>
      <c r="CA377" s="1"/>
      <c r="CB377" s="1"/>
      <c r="CC377" s="1"/>
      <c r="CD377" s="1"/>
      <c r="CE377" s="1"/>
      <c r="CF377" s="1"/>
      <c r="CG377" s="2"/>
      <c r="CH377" s="1"/>
      <c r="CI377" s="1"/>
      <c r="CJ377" s="1"/>
      <c r="CK377" s="1"/>
      <c r="CL377" s="1"/>
      <c r="CM377" s="1"/>
    </row>
    <row r="378" spans="1:91" x14ac:dyDescent="0.2">
      <c r="A378" s="105">
        <f t="shared" si="148"/>
        <v>43391</v>
      </c>
      <c r="B378" s="5">
        <f t="shared" si="137"/>
        <v>1045.2121070800001</v>
      </c>
      <c r="C378" s="5">
        <f t="shared" si="149"/>
        <v>1000</v>
      </c>
      <c r="D378" s="64">
        <f t="shared" si="150"/>
        <v>5080.83</v>
      </c>
      <c r="E378" s="11">
        <f>IF(K378=1,VLOOKUP(A378,[1]Plan1!$AY$80:$BA$314,3),E377)</f>
        <v>5103.6899999999996</v>
      </c>
      <c r="F378" s="72">
        <f t="shared" si="151"/>
        <v>43389</v>
      </c>
      <c r="G378" s="9">
        <f t="shared" si="138"/>
        <v>4.4992648838870775E-3</v>
      </c>
      <c r="H378" s="72">
        <f t="shared" si="152"/>
        <v>43420</v>
      </c>
      <c r="I378" s="72">
        <f t="shared" si="139"/>
        <v>43420</v>
      </c>
      <c r="J378" s="1">
        <f t="shared" si="153"/>
        <v>22</v>
      </c>
      <c r="K378" s="1">
        <f t="shared" si="159"/>
        <v>3</v>
      </c>
      <c r="L378" s="5">
        <f t="shared" si="140"/>
        <v>1.00061234</v>
      </c>
      <c r="M378" s="12">
        <f t="shared" si="160"/>
        <v>1.0047997</v>
      </c>
      <c r="N378" s="12">
        <f t="shared" si="156"/>
        <v>1.0440085015928411</v>
      </c>
      <c r="O378" s="5">
        <f t="shared" si="158"/>
        <v>1.04464778</v>
      </c>
      <c r="P378" s="5">
        <f t="shared" si="141"/>
        <v>1044.64778</v>
      </c>
      <c r="Q378" s="10">
        <f t="shared" si="142"/>
        <v>0</v>
      </c>
      <c r="R378" s="39">
        <f t="shared" si="143"/>
        <v>0</v>
      </c>
      <c r="S378" s="5">
        <f t="shared" si="144"/>
        <v>0</v>
      </c>
      <c r="T378" s="6">
        <f t="shared" si="154"/>
        <v>4.641E-2</v>
      </c>
      <c r="U378" s="10">
        <f t="shared" si="157"/>
        <v>3</v>
      </c>
      <c r="V378" s="10">
        <v>252</v>
      </c>
      <c r="W378" s="12">
        <f t="shared" si="145"/>
        <v>1.0005402080000001</v>
      </c>
      <c r="X378" s="5">
        <f t="shared" si="146"/>
        <v>0.56432707999999998</v>
      </c>
      <c r="Y378" s="11">
        <f t="shared" si="147"/>
        <v>0</v>
      </c>
      <c r="Z378" s="2" t="s">
        <v>68</v>
      </c>
      <c r="AA378" s="72">
        <f t="shared" si="155"/>
        <v>43753</v>
      </c>
      <c r="AB378" s="2"/>
      <c r="AC378" s="43"/>
      <c r="AD378" s="47">
        <f>[2]Plan1!$A454</f>
        <v>50290</v>
      </c>
      <c r="AE378" s="34" t="str">
        <f>[2]Plan1!$C454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30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4"/>
      <c r="BX378" s="1"/>
      <c r="BY378" s="1"/>
      <c r="BZ378" s="1"/>
      <c r="CA378" s="1"/>
      <c r="CB378" s="1"/>
      <c r="CC378" s="1"/>
      <c r="CD378" s="1"/>
      <c r="CE378" s="1"/>
      <c r="CF378" s="1"/>
      <c r="CG378" s="2"/>
      <c r="CH378" s="1"/>
      <c r="CI378" s="1"/>
      <c r="CJ378" s="1"/>
      <c r="CK378" s="1"/>
      <c r="CL378" s="1"/>
      <c r="CM378" s="1"/>
    </row>
    <row r="379" spans="1:91" x14ac:dyDescent="0.2">
      <c r="A379" s="105">
        <f t="shared" si="148"/>
        <v>43392</v>
      </c>
      <c r="B379" s="5">
        <f t="shared" si="137"/>
        <v>1045.6136282800001</v>
      </c>
      <c r="C379" s="5">
        <f t="shared" si="149"/>
        <v>1000</v>
      </c>
      <c r="D379" s="64">
        <f t="shared" si="150"/>
        <v>5080.83</v>
      </c>
      <c r="E379" s="11">
        <f>IF(K379=1,VLOOKUP(A379,[1]Plan1!$AY$80:$BA$314,3),E378)</f>
        <v>5103.6899999999996</v>
      </c>
      <c r="F379" s="72">
        <f t="shared" si="151"/>
        <v>43389</v>
      </c>
      <c r="G379" s="9">
        <f t="shared" si="138"/>
        <v>4.4992648838870775E-3</v>
      </c>
      <c r="H379" s="72">
        <f t="shared" si="152"/>
        <v>43420</v>
      </c>
      <c r="I379" s="72">
        <f t="shared" si="139"/>
        <v>43420</v>
      </c>
      <c r="J379" s="1">
        <f t="shared" si="153"/>
        <v>22</v>
      </c>
      <c r="K379" s="1">
        <f t="shared" si="159"/>
        <v>4</v>
      </c>
      <c r="L379" s="5">
        <f t="shared" si="140"/>
        <v>1.00081654</v>
      </c>
      <c r="M379" s="12">
        <f t="shared" si="160"/>
        <v>1.0047997</v>
      </c>
      <c r="N379" s="12">
        <f t="shared" si="156"/>
        <v>1.0440085015928411</v>
      </c>
      <c r="O379" s="5">
        <f t="shared" si="158"/>
        <v>1.04486097</v>
      </c>
      <c r="P379" s="5">
        <f t="shared" si="141"/>
        <v>1044.86097</v>
      </c>
      <c r="Q379" s="10">
        <f t="shared" si="142"/>
        <v>0</v>
      </c>
      <c r="R379" s="39">
        <f t="shared" si="143"/>
        <v>0</v>
      </c>
      <c r="S379" s="5">
        <f t="shared" si="144"/>
        <v>0</v>
      </c>
      <c r="T379" s="6">
        <f t="shared" si="154"/>
        <v>4.641E-2</v>
      </c>
      <c r="U379" s="10">
        <f t="shared" si="157"/>
        <v>4</v>
      </c>
      <c r="V379" s="10">
        <v>252</v>
      </c>
      <c r="W379" s="12">
        <f t="shared" si="145"/>
        <v>1.000720343</v>
      </c>
      <c r="X379" s="5">
        <f t="shared" si="146"/>
        <v>0.75265828000000001</v>
      </c>
      <c r="Y379" s="11">
        <f t="shared" si="147"/>
        <v>0</v>
      </c>
      <c r="Z379" s="2" t="s">
        <v>68</v>
      </c>
      <c r="AA379" s="72">
        <f t="shared" si="155"/>
        <v>43753</v>
      </c>
      <c r="AB379" s="2"/>
      <c r="AC379" s="43"/>
      <c r="AD379" s="47">
        <f>[2]Plan1!$A455</f>
        <v>50325</v>
      </c>
      <c r="AE379" s="34" t="str">
        <f>[2]Plan1!$C455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30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4"/>
      <c r="BX379" s="1"/>
      <c r="BY379" s="1"/>
      <c r="BZ379" s="1"/>
      <c r="CA379" s="1"/>
      <c r="CB379" s="1"/>
      <c r="CC379" s="1"/>
      <c r="CD379" s="1"/>
      <c r="CE379" s="1"/>
      <c r="CF379" s="1"/>
      <c r="CG379" s="2"/>
      <c r="CH379" s="1"/>
      <c r="CI379" s="1"/>
      <c r="CJ379" s="1"/>
      <c r="CK379" s="1"/>
      <c r="CL379" s="1"/>
      <c r="CM379" s="1"/>
    </row>
    <row r="380" spans="1:91" x14ac:dyDescent="0.2">
      <c r="A380" s="105">
        <f t="shared" si="148"/>
        <v>43393</v>
      </c>
      <c r="B380" s="5">
        <f t="shared" si="137"/>
        <v>1046.0152997600001</v>
      </c>
      <c r="C380" s="5">
        <f t="shared" si="149"/>
        <v>1000</v>
      </c>
      <c r="D380" s="64">
        <f t="shared" si="150"/>
        <v>5080.83</v>
      </c>
      <c r="E380" s="11">
        <f>IF(K380=1,VLOOKUP(A380,[1]Plan1!$AY$80:$BA$314,3),E379)</f>
        <v>5103.6899999999996</v>
      </c>
      <c r="F380" s="72">
        <f t="shared" si="151"/>
        <v>43389</v>
      </c>
      <c r="G380" s="9">
        <f t="shared" si="138"/>
        <v>4.4992648838870775E-3</v>
      </c>
      <c r="H380" s="72">
        <f t="shared" si="152"/>
        <v>43420</v>
      </c>
      <c r="I380" s="72">
        <f t="shared" si="139"/>
        <v>43420</v>
      </c>
      <c r="J380" s="1">
        <f t="shared" si="153"/>
        <v>22</v>
      </c>
      <c r="K380" s="1">
        <f t="shared" si="159"/>
        <v>5</v>
      </c>
      <c r="L380" s="5">
        <f t="shared" si="140"/>
        <v>1.0010207799999999</v>
      </c>
      <c r="M380" s="12">
        <f t="shared" si="160"/>
        <v>1.0047997</v>
      </c>
      <c r="N380" s="12">
        <f t="shared" si="156"/>
        <v>1.0440085015928411</v>
      </c>
      <c r="O380" s="5">
        <f t="shared" si="158"/>
        <v>1.0450742</v>
      </c>
      <c r="P380" s="5">
        <f t="shared" si="141"/>
        <v>1045.0742</v>
      </c>
      <c r="Q380" s="10">
        <f t="shared" si="142"/>
        <v>0</v>
      </c>
      <c r="R380" s="39">
        <f t="shared" si="143"/>
        <v>0</v>
      </c>
      <c r="S380" s="5">
        <f t="shared" si="144"/>
        <v>0</v>
      </c>
      <c r="T380" s="6">
        <f t="shared" si="154"/>
        <v>4.641E-2</v>
      </c>
      <c r="U380" s="10">
        <f t="shared" si="157"/>
        <v>5</v>
      </c>
      <c r="V380" s="10">
        <v>252</v>
      </c>
      <c r="W380" s="12">
        <f t="shared" si="145"/>
        <v>1.0009005099999999</v>
      </c>
      <c r="X380" s="5">
        <f t="shared" si="146"/>
        <v>0.94109975999999995</v>
      </c>
      <c r="Y380" s="11">
        <f t="shared" si="147"/>
        <v>0</v>
      </c>
      <c r="Z380" s="2" t="s">
        <v>68</v>
      </c>
      <c r="AA380" s="72">
        <f t="shared" si="155"/>
        <v>43753</v>
      </c>
      <c r="AB380" s="2"/>
      <c r="AC380" s="43"/>
      <c r="AD380" s="47">
        <f>[2]Plan1!$A456</f>
        <v>50346</v>
      </c>
      <c r="AE380" s="34" t="str">
        <f>[2]Plan1!$C456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30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4"/>
      <c r="BX380" s="1"/>
      <c r="BY380" s="1"/>
      <c r="BZ380" s="1"/>
      <c r="CA380" s="1"/>
      <c r="CB380" s="1"/>
      <c r="CC380" s="1"/>
      <c r="CD380" s="1"/>
      <c r="CE380" s="1"/>
      <c r="CF380" s="1"/>
      <c r="CG380" s="2"/>
      <c r="CH380" s="1"/>
      <c r="CI380" s="1"/>
      <c r="CJ380" s="1"/>
      <c r="CK380" s="1"/>
      <c r="CL380" s="1"/>
      <c r="CM380" s="1"/>
    </row>
    <row r="381" spans="1:91" x14ac:dyDescent="0.2">
      <c r="A381" s="105">
        <f t="shared" si="148"/>
        <v>43394</v>
      </c>
      <c r="B381" s="5">
        <f t="shared" si="137"/>
        <v>1046.0152997600001</v>
      </c>
      <c r="C381" s="5">
        <f t="shared" si="149"/>
        <v>1000</v>
      </c>
      <c r="D381" s="64">
        <f t="shared" si="150"/>
        <v>5080.83</v>
      </c>
      <c r="E381" s="11">
        <f>IF(K381=1,VLOOKUP(A381,[1]Plan1!$AY$80:$BA$314,3),E380)</f>
        <v>5103.6899999999996</v>
      </c>
      <c r="F381" s="72">
        <f t="shared" si="151"/>
        <v>43389</v>
      </c>
      <c r="G381" s="9">
        <f t="shared" si="138"/>
        <v>4.4992648838870775E-3</v>
      </c>
      <c r="H381" s="72">
        <f t="shared" si="152"/>
        <v>43420</v>
      </c>
      <c r="I381" s="72">
        <f t="shared" si="139"/>
        <v>43420</v>
      </c>
      <c r="J381" s="1">
        <f t="shared" si="153"/>
        <v>22</v>
      </c>
      <c r="K381" s="1">
        <f t="shared" si="159"/>
        <v>5</v>
      </c>
      <c r="L381" s="5">
        <f t="shared" si="140"/>
        <v>1.0010207799999999</v>
      </c>
      <c r="M381" s="12">
        <f t="shared" si="160"/>
        <v>1.0047997</v>
      </c>
      <c r="N381" s="12">
        <f t="shared" si="156"/>
        <v>1.0440085015928411</v>
      </c>
      <c r="O381" s="5">
        <f t="shared" si="158"/>
        <v>1.0450742</v>
      </c>
      <c r="P381" s="5">
        <f t="shared" si="141"/>
        <v>1045.0742</v>
      </c>
      <c r="Q381" s="10">
        <f t="shared" si="142"/>
        <v>0</v>
      </c>
      <c r="R381" s="39">
        <f t="shared" si="143"/>
        <v>0</v>
      </c>
      <c r="S381" s="5">
        <f t="shared" si="144"/>
        <v>0</v>
      </c>
      <c r="T381" s="6">
        <f t="shared" si="154"/>
        <v>4.641E-2</v>
      </c>
      <c r="U381" s="10">
        <f t="shared" si="157"/>
        <v>5</v>
      </c>
      <c r="V381" s="10">
        <v>252</v>
      </c>
      <c r="W381" s="12">
        <f t="shared" si="145"/>
        <v>1.0009005099999999</v>
      </c>
      <c r="X381" s="5">
        <f t="shared" si="146"/>
        <v>0.94109975999999995</v>
      </c>
      <c r="Y381" s="11">
        <f t="shared" si="147"/>
        <v>0</v>
      </c>
      <c r="Z381" s="2" t="s">
        <v>68</v>
      </c>
      <c r="AA381" s="72">
        <f t="shared" si="155"/>
        <v>43753</v>
      </c>
      <c r="AB381" s="2"/>
      <c r="AC381" s="43"/>
      <c r="AD381" s="47">
        <f>[2]Plan1!$A457</f>
        <v>50359</v>
      </c>
      <c r="AE381" s="34" t="str">
        <f>[2]Plan1!$C457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30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4"/>
      <c r="BX381" s="1"/>
      <c r="BY381" s="1"/>
      <c r="BZ381" s="1"/>
      <c r="CA381" s="1"/>
      <c r="CB381" s="1"/>
      <c r="CC381" s="1"/>
      <c r="CD381" s="1"/>
      <c r="CE381" s="1"/>
      <c r="CF381" s="1"/>
      <c r="CG381" s="2"/>
      <c r="CH381" s="1"/>
      <c r="CI381" s="1"/>
      <c r="CJ381" s="1"/>
      <c r="CK381" s="1"/>
      <c r="CL381" s="1"/>
      <c r="CM381" s="1"/>
    </row>
    <row r="382" spans="1:91" x14ac:dyDescent="0.2">
      <c r="A382" s="105">
        <f t="shared" si="148"/>
        <v>43395</v>
      </c>
      <c r="B382" s="5">
        <f t="shared" si="137"/>
        <v>1046.0152997600001</v>
      </c>
      <c r="C382" s="5">
        <f t="shared" si="149"/>
        <v>1000</v>
      </c>
      <c r="D382" s="64">
        <f t="shared" si="150"/>
        <v>5080.83</v>
      </c>
      <c r="E382" s="11">
        <f>IF(K382=1,VLOOKUP(A382,[1]Plan1!$AY$80:$BA$314,3),E381)</f>
        <v>5103.6899999999996</v>
      </c>
      <c r="F382" s="72">
        <f t="shared" si="151"/>
        <v>43389</v>
      </c>
      <c r="G382" s="9">
        <f t="shared" si="138"/>
        <v>4.4992648838870775E-3</v>
      </c>
      <c r="H382" s="72">
        <f t="shared" si="152"/>
        <v>43420</v>
      </c>
      <c r="I382" s="72">
        <f t="shared" si="139"/>
        <v>43420</v>
      </c>
      <c r="J382" s="1">
        <f t="shared" si="153"/>
        <v>22</v>
      </c>
      <c r="K382" s="1">
        <f t="shared" si="159"/>
        <v>5</v>
      </c>
      <c r="L382" s="5">
        <f t="shared" si="140"/>
        <v>1.0010207799999999</v>
      </c>
      <c r="M382" s="12">
        <f t="shared" si="160"/>
        <v>1.0047997</v>
      </c>
      <c r="N382" s="12">
        <f t="shared" si="156"/>
        <v>1.0440085015928411</v>
      </c>
      <c r="O382" s="5">
        <f t="shared" si="158"/>
        <v>1.0450742</v>
      </c>
      <c r="P382" s="5">
        <f t="shared" si="141"/>
        <v>1045.0742</v>
      </c>
      <c r="Q382" s="10">
        <f t="shared" si="142"/>
        <v>0</v>
      </c>
      <c r="R382" s="39">
        <f t="shared" si="143"/>
        <v>0</v>
      </c>
      <c r="S382" s="5">
        <f t="shared" si="144"/>
        <v>0</v>
      </c>
      <c r="T382" s="6">
        <f t="shared" si="154"/>
        <v>4.641E-2</v>
      </c>
      <c r="U382" s="10">
        <f t="shared" si="157"/>
        <v>5</v>
      </c>
      <c r="V382" s="10">
        <v>252</v>
      </c>
      <c r="W382" s="12">
        <f t="shared" si="145"/>
        <v>1.0009005099999999</v>
      </c>
      <c r="X382" s="5">
        <f t="shared" si="146"/>
        <v>0.94109975999999995</v>
      </c>
      <c r="Y382" s="11">
        <f t="shared" si="147"/>
        <v>0</v>
      </c>
      <c r="Z382" s="2" t="s">
        <v>68</v>
      </c>
      <c r="AA382" s="72">
        <f t="shared" si="155"/>
        <v>43753</v>
      </c>
      <c r="AB382" s="2"/>
      <c r="AC382" s="43"/>
      <c r="AD382" s="47">
        <f>[2]Plan1!$A458</f>
        <v>50364</v>
      </c>
      <c r="AE382" s="34" t="str">
        <f>[2]Plan1!$C458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30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4"/>
      <c r="BX382" s="1"/>
      <c r="BY382" s="1"/>
      <c r="BZ382" s="1"/>
      <c r="CA382" s="1"/>
      <c r="CB382" s="1"/>
      <c r="CC382" s="1"/>
      <c r="CD382" s="1"/>
      <c r="CE382" s="1"/>
      <c r="CF382" s="1"/>
      <c r="CG382" s="2"/>
      <c r="CH382" s="1"/>
      <c r="CI382" s="1"/>
      <c r="CJ382" s="1"/>
      <c r="CK382" s="1"/>
      <c r="CL382" s="1"/>
      <c r="CM382" s="1"/>
    </row>
    <row r="383" spans="1:91" x14ac:dyDescent="0.2">
      <c r="A383" s="105">
        <f t="shared" si="148"/>
        <v>43396</v>
      </c>
      <c r="B383" s="5">
        <f t="shared" si="137"/>
        <v>1046.4171215700001</v>
      </c>
      <c r="C383" s="5">
        <f t="shared" si="149"/>
        <v>1000</v>
      </c>
      <c r="D383" s="64">
        <f t="shared" si="150"/>
        <v>5080.83</v>
      </c>
      <c r="E383" s="11">
        <f>IF(K383=1,VLOOKUP(A383,[1]Plan1!$AY$80:$BA$314,3),E382)</f>
        <v>5103.6899999999996</v>
      </c>
      <c r="F383" s="72">
        <f t="shared" si="151"/>
        <v>43389</v>
      </c>
      <c r="G383" s="9">
        <f t="shared" si="138"/>
        <v>4.4992648838870775E-3</v>
      </c>
      <c r="H383" s="72">
        <f t="shared" si="152"/>
        <v>43420</v>
      </c>
      <c r="I383" s="72">
        <f t="shared" si="139"/>
        <v>43420</v>
      </c>
      <c r="J383" s="1">
        <f t="shared" si="153"/>
        <v>22</v>
      </c>
      <c r="K383" s="1">
        <f t="shared" si="159"/>
        <v>6</v>
      </c>
      <c r="L383" s="5">
        <f t="shared" si="140"/>
        <v>1.0012250599999999</v>
      </c>
      <c r="M383" s="12">
        <f t="shared" si="160"/>
        <v>1.0047997</v>
      </c>
      <c r="N383" s="12">
        <f t="shared" si="156"/>
        <v>1.0440085015928411</v>
      </c>
      <c r="O383" s="5">
        <f t="shared" si="158"/>
        <v>1.0452874700000001</v>
      </c>
      <c r="P383" s="5">
        <f t="shared" si="141"/>
        <v>1045.28747</v>
      </c>
      <c r="Q383" s="10">
        <f t="shared" si="142"/>
        <v>0</v>
      </c>
      <c r="R383" s="39">
        <f t="shared" si="143"/>
        <v>0</v>
      </c>
      <c r="S383" s="5">
        <f t="shared" si="144"/>
        <v>0</v>
      </c>
      <c r="T383" s="6">
        <f t="shared" si="154"/>
        <v>4.641E-2</v>
      </c>
      <c r="U383" s="10">
        <f t="shared" si="157"/>
        <v>6</v>
      </c>
      <c r="V383" s="10">
        <v>252</v>
      </c>
      <c r="W383" s="12">
        <f t="shared" si="145"/>
        <v>1.001080709</v>
      </c>
      <c r="X383" s="5">
        <f t="shared" si="146"/>
        <v>1.12965157</v>
      </c>
      <c r="Y383" s="11">
        <f t="shared" si="147"/>
        <v>0</v>
      </c>
      <c r="Z383" s="2" t="s">
        <v>68</v>
      </c>
      <c r="AA383" s="72">
        <f t="shared" si="155"/>
        <v>43753</v>
      </c>
      <c r="AB383" s="2"/>
      <c r="AC383" s="43"/>
      <c r="AD383" s="47">
        <f>[2]Plan1!$A459</f>
        <v>50399</v>
      </c>
      <c r="AE383" s="34" t="str">
        <f>[2]Plan1!$C459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30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4"/>
      <c r="BX383" s="1"/>
      <c r="BY383" s="1"/>
      <c r="BZ383" s="1"/>
      <c r="CA383" s="1"/>
      <c r="CB383" s="1"/>
      <c r="CC383" s="1"/>
      <c r="CD383" s="1"/>
      <c r="CE383" s="1"/>
      <c r="CF383" s="1"/>
      <c r="CG383" s="2"/>
      <c r="CH383" s="1"/>
      <c r="CI383" s="1"/>
      <c r="CJ383" s="1"/>
      <c r="CK383" s="1"/>
      <c r="CL383" s="1"/>
      <c r="CM383" s="1"/>
    </row>
    <row r="384" spans="1:91" x14ac:dyDescent="0.2">
      <c r="A384" s="105">
        <f t="shared" si="148"/>
        <v>43397</v>
      </c>
      <c r="B384" s="5">
        <f t="shared" si="137"/>
        <v>1046.81910376</v>
      </c>
      <c r="C384" s="5">
        <f t="shared" si="149"/>
        <v>1000</v>
      </c>
      <c r="D384" s="64">
        <f t="shared" si="150"/>
        <v>5080.83</v>
      </c>
      <c r="E384" s="11">
        <f>IF(K384=1,VLOOKUP(A384,[1]Plan1!$AY$80:$BA$314,3),E383)</f>
        <v>5103.6899999999996</v>
      </c>
      <c r="F384" s="72">
        <f t="shared" si="151"/>
        <v>43389</v>
      </c>
      <c r="G384" s="9">
        <f t="shared" si="138"/>
        <v>4.4992648838870775E-3</v>
      </c>
      <c r="H384" s="72">
        <f t="shared" si="152"/>
        <v>43420</v>
      </c>
      <c r="I384" s="72">
        <f t="shared" si="139"/>
        <v>43420</v>
      </c>
      <c r="J384" s="1">
        <f t="shared" si="153"/>
        <v>22</v>
      </c>
      <c r="K384" s="1">
        <f t="shared" si="159"/>
        <v>7</v>
      </c>
      <c r="L384" s="5">
        <f t="shared" si="140"/>
        <v>1.00142939</v>
      </c>
      <c r="M384" s="12">
        <f t="shared" si="160"/>
        <v>1.0047997</v>
      </c>
      <c r="N384" s="12">
        <f t="shared" si="156"/>
        <v>1.0440085015928411</v>
      </c>
      <c r="O384" s="5">
        <f t="shared" si="158"/>
        <v>1.04550079</v>
      </c>
      <c r="P384" s="5">
        <f t="shared" si="141"/>
        <v>1045.5007900000001</v>
      </c>
      <c r="Q384" s="10">
        <f t="shared" si="142"/>
        <v>0</v>
      </c>
      <c r="R384" s="39">
        <f t="shared" si="143"/>
        <v>0</v>
      </c>
      <c r="S384" s="5">
        <f t="shared" si="144"/>
        <v>0</v>
      </c>
      <c r="T384" s="6">
        <f t="shared" si="154"/>
        <v>4.641E-2</v>
      </c>
      <c r="U384" s="10">
        <f t="shared" si="157"/>
        <v>7</v>
      </c>
      <c r="V384" s="10">
        <v>252</v>
      </c>
      <c r="W384" s="12">
        <f t="shared" si="145"/>
        <v>1.0012609400000001</v>
      </c>
      <c r="X384" s="5">
        <f t="shared" si="146"/>
        <v>1.3183137599999999</v>
      </c>
      <c r="Y384" s="11">
        <f t="shared" si="147"/>
        <v>0</v>
      </c>
      <c r="Z384" s="2" t="s">
        <v>68</v>
      </c>
      <c r="AA384" s="72">
        <f t="shared" si="155"/>
        <v>43753</v>
      </c>
      <c r="AB384" s="2"/>
      <c r="AC384" s="43"/>
      <c r="AD384" s="47">
        <f>[2]Plan1!$A460</f>
        <v>50406</v>
      </c>
      <c r="AE384" s="34" t="str">
        <f>[2]Plan1!$C460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30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4"/>
      <c r="BX384" s="1"/>
      <c r="BY384" s="1"/>
      <c r="BZ384" s="1"/>
      <c r="CA384" s="1"/>
      <c r="CB384" s="1"/>
      <c r="CC384" s="1"/>
      <c r="CD384" s="1"/>
      <c r="CE384" s="1"/>
      <c r="CF384" s="1"/>
      <c r="CG384" s="2"/>
      <c r="CH384" s="1"/>
      <c r="CI384" s="1"/>
      <c r="CJ384" s="1"/>
      <c r="CK384" s="1"/>
      <c r="CL384" s="1"/>
      <c r="CM384" s="1"/>
    </row>
    <row r="385" spans="1:91" x14ac:dyDescent="0.2">
      <c r="A385" s="105">
        <f t="shared" si="148"/>
        <v>43398</v>
      </c>
      <c r="B385" s="5">
        <f t="shared" si="137"/>
        <v>1047.22123741</v>
      </c>
      <c r="C385" s="5">
        <f t="shared" si="149"/>
        <v>1000</v>
      </c>
      <c r="D385" s="64">
        <f t="shared" si="150"/>
        <v>5080.83</v>
      </c>
      <c r="E385" s="11">
        <f>IF(K385=1,VLOOKUP(A385,[1]Plan1!$AY$80:$BA$314,3),E384)</f>
        <v>5103.6899999999996</v>
      </c>
      <c r="F385" s="72">
        <f t="shared" si="151"/>
        <v>43389</v>
      </c>
      <c r="G385" s="9">
        <f t="shared" si="138"/>
        <v>4.4992648838870775E-3</v>
      </c>
      <c r="H385" s="72">
        <f t="shared" si="152"/>
        <v>43420</v>
      </c>
      <c r="I385" s="72">
        <f t="shared" si="139"/>
        <v>43420</v>
      </c>
      <c r="J385" s="1">
        <f t="shared" si="153"/>
        <v>22</v>
      </c>
      <c r="K385" s="1">
        <f t="shared" si="159"/>
        <v>8</v>
      </c>
      <c r="L385" s="5">
        <f t="shared" si="140"/>
        <v>1.0016337500000001</v>
      </c>
      <c r="M385" s="12">
        <f t="shared" si="160"/>
        <v>1.0047997</v>
      </c>
      <c r="N385" s="12">
        <f t="shared" si="156"/>
        <v>1.0440085015928411</v>
      </c>
      <c r="O385" s="5">
        <f t="shared" si="158"/>
        <v>1.04571415</v>
      </c>
      <c r="P385" s="5">
        <f t="shared" si="141"/>
        <v>1045.71415</v>
      </c>
      <c r="Q385" s="10">
        <f t="shared" si="142"/>
        <v>0</v>
      </c>
      <c r="R385" s="39">
        <f t="shared" si="143"/>
        <v>0</v>
      </c>
      <c r="S385" s="5">
        <f t="shared" si="144"/>
        <v>0</v>
      </c>
      <c r="T385" s="6">
        <f t="shared" si="154"/>
        <v>4.641E-2</v>
      </c>
      <c r="U385" s="10">
        <f t="shared" si="157"/>
        <v>8</v>
      </c>
      <c r="V385" s="10">
        <v>252</v>
      </c>
      <c r="W385" s="12">
        <f t="shared" si="145"/>
        <v>1.001441204</v>
      </c>
      <c r="X385" s="5">
        <f t="shared" si="146"/>
        <v>1.50708741</v>
      </c>
      <c r="Y385" s="11">
        <f t="shared" si="147"/>
        <v>0</v>
      </c>
      <c r="Z385" s="2" t="s">
        <v>68</v>
      </c>
      <c r="AA385" s="72">
        <f t="shared" si="155"/>
        <v>43753</v>
      </c>
      <c r="AB385" s="2"/>
      <c r="AC385" s="43"/>
      <c r="AD385" s="47">
        <f>[2]Plan1!$A461</f>
        <v>50472</v>
      </c>
      <c r="AE385" s="34" t="str">
        <f>[2]Plan1!$C461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30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4"/>
      <c r="BX385" s="1"/>
      <c r="BY385" s="1"/>
      <c r="BZ385" s="1"/>
      <c r="CA385" s="1"/>
      <c r="CB385" s="1"/>
      <c r="CC385" s="1"/>
      <c r="CD385" s="1"/>
      <c r="CE385" s="1"/>
      <c r="CF385" s="1"/>
      <c r="CG385" s="2"/>
      <c r="CH385" s="1"/>
      <c r="CI385" s="1"/>
      <c r="CJ385" s="1"/>
      <c r="CK385" s="1"/>
      <c r="CL385" s="1"/>
      <c r="CM385" s="1"/>
    </row>
    <row r="386" spans="1:91" x14ac:dyDescent="0.2">
      <c r="A386" s="105">
        <f t="shared" si="148"/>
        <v>43399</v>
      </c>
      <c r="B386" s="5">
        <f t="shared" si="137"/>
        <v>1047.6235225600001</v>
      </c>
      <c r="C386" s="5">
        <f t="shared" si="149"/>
        <v>1000</v>
      </c>
      <c r="D386" s="64">
        <f t="shared" si="150"/>
        <v>5080.83</v>
      </c>
      <c r="E386" s="11">
        <f>IF(K386=1,VLOOKUP(A386,[1]Plan1!$AY$80:$BA$314,3),E385)</f>
        <v>5103.6899999999996</v>
      </c>
      <c r="F386" s="72">
        <f t="shared" si="151"/>
        <v>43389</v>
      </c>
      <c r="G386" s="9">
        <f t="shared" si="138"/>
        <v>4.4992648838870775E-3</v>
      </c>
      <c r="H386" s="72">
        <f t="shared" si="152"/>
        <v>43420</v>
      </c>
      <c r="I386" s="72">
        <f t="shared" si="139"/>
        <v>43420</v>
      </c>
      <c r="J386" s="1">
        <f t="shared" si="153"/>
        <v>22</v>
      </c>
      <c r="K386" s="1">
        <f t="shared" si="159"/>
        <v>9</v>
      </c>
      <c r="L386" s="5">
        <f t="shared" si="140"/>
        <v>1.0018381599999999</v>
      </c>
      <c r="M386" s="12">
        <f t="shared" si="160"/>
        <v>1.0047997</v>
      </c>
      <c r="N386" s="12">
        <f t="shared" si="156"/>
        <v>1.0440085015928411</v>
      </c>
      <c r="O386" s="5">
        <f t="shared" si="158"/>
        <v>1.04592755</v>
      </c>
      <c r="P386" s="5">
        <f t="shared" si="141"/>
        <v>1045.9275500000001</v>
      </c>
      <c r="Q386" s="10">
        <f t="shared" si="142"/>
        <v>0</v>
      </c>
      <c r="R386" s="39">
        <f t="shared" si="143"/>
        <v>0</v>
      </c>
      <c r="S386" s="5">
        <f t="shared" si="144"/>
        <v>0</v>
      </c>
      <c r="T386" s="6">
        <f t="shared" si="154"/>
        <v>4.641E-2</v>
      </c>
      <c r="U386" s="10">
        <f t="shared" si="157"/>
        <v>9</v>
      </c>
      <c r="V386" s="10">
        <v>252</v>
      </c>
      <c r="W386" s="12">
        <f t="shared" si="145"/>
        <v>1.001621501</v>
      </c>
      <c r="X386" s="5">
        <f t="shared" si="146"/>
        <v>1.69597256</v>
      </c>
      <c r="Y386" s="11">
        <f t="shared" si="147"/>
        <v>0</v>
      </c>
      <c r="Z386" s="2" t="s">
        <v>68</v>
      </c>
      <c r="AA386" s="72">
        <f t="shared" si="155"/>
        <v>43753</v>
      </c>
      <c r="AB386" s="2"/>
      <c r="AC386" s="43"/>
      <c r="AD386" s="47">
        <f>[2]Plan1!$A462</f>
        <v>50473</v>
      </c>
      <c r="AE386" s="34" t="str">
        <f>[2]Plan1!$C462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30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4"/>
      <c r="BX386" s="1"/>
      <c r="BY386" s="1"/>
      <c r="BZ386" s="1"/>
      <c r="CA386" s="1"/>
      <c r="CB386" s="1"/>
      <c r="CC386" s="1"/>
      <c r="CD386" s="1"/>
      <c r="CE386" s="1"/>
      <c r="CF386" s="1"/>
      <c r="CG386" s="2"/>
      <c r="CH386" s="1"/>
      <c r="CI386" s="1"/>
      <c r="CJ386" s="1"/>
      <c r="CK386" s="1"/>
      <c r="CL386" s="1"/>
      <c r="CM386" s="1"/>
    </row>
    <row r="387" spans="1:91" x14ac:dyDescent="0.2">
      <c r="A387" s="105">
        <f t="shared" si="148"/>
        <v>43400</v>
      </c>
      <c r="B387" s="5">
        <f t="shared" si="137"/>
        <v>1048.02596823</v>
      </c>
      <c r="C387" s="5">
        <f t="shared" si="149"/>
        <v>1000</v>
      </c>
      <c r="D387" s="64">
        <f t="shared" si="150"/>
        <v>5080.83</v>
      </c>
      <c r="E387" s="11">
        <f>IF(K387=1,VLOOKUP(A387,[1]Plan1!$AY$80:$BA$314,3),E386)</f>
        <v>5103.6899999999996</v>
      </c>
      <c r="F387" s="72">
        <f t="shared" si="151"/>
        <v>43389</v>
      </c>
      <c r="G387" s="9">
        <f t="shared" si="138"/>
        <v>4.4992648838870775E-3</v>
      </c>
      <c r="H387" s="72">
        <f t="shared" si="152"/>
        <v>43420</v>
      </c>
      <c r="I387" s="72">
        <f t="shared" si="139"/>
        <v>43420</v>
      </c>
      <c r="J387" s="1">
        <f t="shared" si="153"/>
        <v>22</v>
      </c>
      <c r="K387" s="1">
        <f t="shared" si="159"/>
        <v>10</v>
      </c>
      <c r="L387" s="5">
        <f t="shared" si="140"/>
        <v>1.0020426099999999</v>
      </c>
      <c r="M387" s="12">
        <f t="shared" si="160"/>
        <v>1.0047997</v>
      </c>
      <c r="N387" s="12">
        <f t="shared" si="156"/>
        <v>1.0440085015928411</v>
      </c>
      <c r="O387" s="5">
        <f t="shared" si="158"/>
        <v>1.046141</v>
      </c>
      <c r="P387" s="5">
        <f t="shared" si="141"/>
        <v>1046.1410000000001</v>
      </c>
      <c r="Q387" s="10">
        <f t="shared" si="142"/>
        <v>0</v>
      </c>
      <c r="R387" s="39">
        <f t="shared" si="143"/>
        <v>0</v>
      </c>
      <c r="S387" s="5">
        <f t="shared" si="144"/>
        <v>0</v>
      </c>
      <c r="T387" s="6">
        <f t="shared" si="154"/>
        <v>4.641E-2</v>
      </c>
      <c r="U387" s="10">
        <f t="shared" si="157"/>
        <v>10</v>
      </c>
      <c r="V387" s="10">
        <v>252</v>
      </c>
      <c r="W387" s="12">
        <f t="shared" si="145"/>
        <v>1.00180183</v>
      </c>
      <c r="X387" s="5">
        <f t="shared" si="146"/>
        <v>1.8849682299999999</v>
      </c>
      <c r="Y387" s="11">
        <f t="shared" si="147"/>
        <v>0</v>
      </c>
      <c r="Z387" s="2" t="s">
        <v>68</v>
      </c>
      <c r="AA387" s="72">
        <f t="shared" si="155"/>
        <v>43753</v>
      </c>
      <c r="AB387" s="2"/>
      <c r="AC387" s="43"/>
      <c r="AD387" s="47">
        <f>[2]Plan1!$A463</f>
        <v>50516</v>
      </c>
      <c r="AE387" s="34" t="str">
        <f>[2]Plan1!$C463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30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4"/>
      <c r="BX387" s="1"/>
      <c r="BY387" s="1"/>
      <c r="BZ387" s="1"/>
      <c r="CA387" s="1"/>
      <c r="CB387" s="1"/>
      <c r="CC387" s="1"/>
      <c r="CD387" s="1"/>
      <c r="CE387" s="1"/>
      <c r="CF387" s="1"/>
      <c r="CG387" s="2"/>
      <c r="CH387" s="1"/>
      <c r="CI387" s="1"/>
      <c r="CJ387" s="1"/>
      <c r="CK387" s="1"/>
      <c r="CL387" s="1"/>
      <c r="CM387" s="1"/>
    </row>
    <row r="388" spans="1:91" x14ac:dyDescent="0.2">
      <c r="A388" s="105">
        <f t="shared" si="148"/>
        <v>43401</v>
      </c>
      <c r="B388" s="5">
        <f t="shared" si="137"/>
        <v>1048.02596823</v>
      </c>
      <c r="C388" s="5">
        <f t="shared" si="149"/>
        <v>1000</v>
      </c>
      <c r="D388" s="64">
        <f t="shared" si="150"/>
        <v>5080.83</v>
      </c>
      <c r="E388" s="11">
        <f>IF(K388=1,VLOOKUP(A388,[1]Plan1!$AY$80:$BA$314,3),E387)</f>
        <v>5103.6899999999996</v>
      </c>
      <c r="F388" s="72">
        <f t="shared" si="151"/>
        <v>43389</v>
      </c>
      <c r="G388" s="9">
        <f t="shared" si="138"/>
        <v>4.4992648838870775E-3</v>
      </c>
      <c r="H388" s="72">
        <f t="shared" si="152"/>
        <v>43420</v>
      </c>
      <c r="I388" s="72">
        <f t="shared" si="139"/>
        <v>43420</v>
      </c>
      <c r="J388" s="1">
        <f t="shared" si="153"/>
        <v>22</v>
      </c>
      <c r="K388" s="1">
        <f t="shared" si="159"/>
        <v>10</v>
      </c>
      <c r="L388" s="5">
        <f t="shared" si="140"/>
        <v>1.0020426099999999</v>
      </c>
      <c r="M388" s="12">
        <f t="shared" si="160"/>
        <v>1.0047997</v>
      </c>
      <c r="N388" s="12">
        <f t="shared" si="156"/>
        <v>1.0440085015928411</v>
      </c>
      <c r="O388" s="5">
        <f t="shared" si="158"/>
        <v>1.046141</v>
      </c>
      <c r="P388" s="5">
        <f t="shared" si="141"/>
        <v>1046.1410000000001</v>
      </c>
      <c r="Q388" s="10">
        <f t="shared" si="142"/>
        <v>0</v>
      </c>
      <c r="R388" s="39">
        <f t="shared" si="143"/>
        <v>0</v>
      </c>
      <c r="S388" s="5">
        <f t="shared" si="144"/>
        <v>0</v>
      </c>
      <c r="T388" s="6">
        <f t="shared" si="154"/>
        <v>4.641E-2</v>
      </c>
      <c r="U388" s="10">
        <f t="shared" si="157"/>
        <v>10</v>
      </c>
      <c r="V388" s="10">
        <v>252</v>
      </c>
      <c r="W388" s="12">
        <f t="shared" si="145"/>
        <v>1.00180183</v>
      </c>
      <c r="X388" s="5">
        <f t="shared" si="146"/>
        <v>1.8849682299999999</v>
      </c>
      <c r="Y388" s="11">
        <f t="shared" si="147"/>
        <v>0</v>
      </c>
      <c r="Z388" s="2" t="s">
        <v>68</v>
      </c>
      <c r="AA388" s="72">
        <f t="shared" si="155"/>
        <v>43753</v>
      </c>
      <c r="AB388" s="2"/>
      <c r="AC388" s="43"/>
      <c r="AD388" s="47">
        <f>[2]Plan1!$A464</f>
        <v>50518</v>
      </c>
      <c r="AE388" s="34" t="str">
        <f>[2]Plan1!$C464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30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4"/>
      <c r="BX388" s="1"/>
      <c r="BY388" s="1"/>
      <c r="BZ388" s="1"/>
      <c r="CA388" s="1"/>
      <c r="CB388" s="1"/>
      <c r="CC388" s="1"/>
      <c r="CD388" s="1"/>
      <c r="CE388" s="1"/>
      <c r="CF388" s="1"/>
      <c r="CG388" s="2"/>
      <c r="CH388" s="1"/>
      <c r="CI388" s="1"/>
      <c r="CJ388" s="1"/>
      <c r="CK388" s="1"/>
      <c r="CL388" s="1"/>
      <c r="CM388" s="1"/>
    </row>
    <row r="389" spans="1:91" x14ac:dyDescent="0.2">
      <c r="A389" s="105">
        <f t="shared" si="148"/>
        <v>43402</v>
      </c>
      <c r="B389" s="5">
        <f t="shared" si="137"/>
        <v>1048.02596823</v>
      </c>
      <c r="C389" s="5">
        <f t="shared" si="149"/>
        <v>1000</v>
      </c>
      <c r="D389" s="64">
        <f t="shared" si="150"/>
        <v>5080.83</v>
      </c>
      <c r="E389" s="11">
        <f>IF(K389=1,VLOOKUP(A389,[1]Plan1!$AY$80:$BA$314,3),E388)</f>
        <v>5103.6899999999996</v>
      </c>
      <c r="F389" s="72">
        <f t="shared" si="151"/>
        <v>43389</v>
      </c>
      <c r="G389" s="9">
        <f t="shared" si="138"/>
        <v>4.4992648838870775E-3</v>
      </c>
      <c r="H389" s="72">
        <f t="shared" si="152"/>
        <v>43420</v>
      </c>
      <c r="I389" s="72">
        <f t="shared" si="139"/>
        <v>43420</v>
      </c>
      <c r="J389" s="1">
        <f t="shared" si="153"/>
        <v>22</v>
      </c>
      <c r="K389" s="1">
        <f t="shared" si="159"/>
        <v>10</v>
      </c>
      <c r="L389" s="5">
        <f t="shared" si="140"/>
        <v>1.0020426099999999</v>
      </c>
      <c r="M389" s="12">
        <f t="shared" si="160"/>
        <v>1.0047997</v>
      </c>
      <c r="N389" s="12">
        <f t="shared" si="156"/>
        <v>1.0440085015928411</v>
      </c>
      <c r="O389" s="5">
        <f t="shared" si="158"/>
        <v>1.046141</v>
      </c>
      <c r="P389" s="5">
        <f t="shared" si="141"/>
        <v>1046.1410000000001</v>
      </c>
      <c r="Q389" s="10">
        <f t="shared" si="142"/>
        <v>0</v>
      </c>
      <c r="R389" s="39">
        <f t="shared" si="143"/>
        <v>0</v>
      </c>
      <c r="S389" s="5">
        <f t="shared" si="144"/>
        <v>0</v>
      </c>
      <c r="T389" s="6">
        <f t="shared" si="154"/>
        <v>4.641E-2</v>
      </c>
      <c r="U389" s="10">
        <f t="shared" si="157"/>
        <v>10</v>
      </c>
      <c r="V389" s="10">
        <v>252</v>
      </c>
      <c r="W389" s="12">
        <f t="shared" si="145"/>
        <v>1.00180183</v>
      </c>
      <c r="X389" s="5">
        <f t="shared" si="146"/>
        <v>1.8849682299999999</v>
      </c>
      <c r="Y389" s="11">
        <f t="shared" si="147"/>
        <v>0</v>
      </c>
      <c r="Z389" s="2" t="s">
        <v>68</v>
      </c>
      <c r="AA389" s="72">
        <f t="shared" si="155"/>
        <v>43753</v>
      </c>
      <c r="AB389" s="2"/>
      <c r="AC389" s="43"/>
      <c r="AD389" s="47">
        <f>[2]Plan1!$A465</f>
        <v>50526</v>
      </c>
      <c r="AE389" s="34" t="str">
        <f>[2]Plan1!$C465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30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4"/>
      <c r="BX389" s="1"/>
      <c r="BY389" s="1"/>
      <c r="BZ389" s="1"/>
      <c r="CA389" s="1"/>
      <c r="CB389" s="1"/>
      <c r="CC389" s="1"/>
      <c r="CD389" s="1"/>
      <c r="CE389" s="1"/>
      <c r="CF389" s="1"/>
      <c r="CG389" s="2"/>
      <c r="CH389" s="1"/>
      <c r="CI389" s="1"/>
      <c r="CJ389" s="1"/>
      <c r="CK389" s="1"/>
      <c r="CL389" s="1"/>
      <c r="CM389" s="1"/>
    </row>
    <row r="390" spans="1:91" x14ac:dyDescent="0.2">
      <c r="A390" s="105">
        <f t="shared" si="148"/>
        <v>43403</v>
      </c>
      <c r="B390" s="5">
        <f t="shared" si="137"/>
        <v>1048.4285644499998</v>
      </c>
      <c r="C390" s="5">
        <f t="shared" si="149"/>
        <v>1000</v>
      </c>
      <c r="D390" s="64">
        <f t="shared" si="150"/>
        <v>5080.83</v>
      </c>
      <c r="E390" s="11">
        <f>IF(K390=1,VLOOKUP(A390,[1]Plan1!$AY$80:$BA$314,3),E389)</f>
        <v>5103.6899999999996</v>
      </c>
      <c r="F390" s="72">
        <f t="shared" si="151"/>
        <v>43389</v>
      </c>
      <c r="G390" s="9">
        <f t="shared" si="138"/>
        <v>4.4992648838870775E-3</v>
      </c>
      <c r="H390" s="72">
        <f t="shared" si="152"/>
        <v>43420</v>
      </c>
      <c r="I390" s="72">
        <f t="shared" si="139"/>
        <v>43420</v>
      </c>
      <c r="J390" s="1">
        <f t="shared" si="153"/>
        <v>22</v>
      </c>
      <c r="K390" s="1">
        <f t="shared" si="159"/>
        <v>11</v>
      </c>
      <c r="L390" s="5">
        <f t="shared" si="140"/>
        <v>1.0022470999999999</v>
      </c>
      <c r="M390" s="12">
        <f t="shared" si="160"/>
        <v>1.0047997</v>
      </c>
      <c r="N390" s="12">
        <f t="shared" si="156"/>
        <v>1.0440085015928411</v>
      </c>
      <c r="O390" s="5">
        <f t="shared" si="158"/>
        <v>1.0463544899999999</v>
      </c>
      <c r="P390" s="5">
        <f t="shared" si="141"/>
        <v>1046.3544899999999</v>
      </c>
      <c r="Q390" s="10">
        <f t="shared" si="142"/>
        <v>0</v>
      </c>
      <c r="R390" s="39">
        <f t="shared" si="143"/>
        <v>0</v>
      </c>
      <c r="S390" s="5">
        <f t="shared" si="144"/>
        <v>0</v>
      </c>
      <c r="T390" s="6">
        <f t="shared" si="154"/>
        <v>4.641E-2</v>
      </c>
      <c r="U390" s="10">
        <f t="shared" si="157"/>
        <v>11</v>
      </c>
      <c r="V390" s="10">
        <v>252</v>
      </c>
      <c r="W390" s="12">
        <f t="shared" si="145"/>
        <v>1.001982191</v>
      </c>
      <c r="X390" s="5">
        <f t="shared" si="146"/>
        <v>2.0740744499999999</v>
      </c>
      <c r="Y390" s="11">
        <f t="shared" si="147"/>
        <v>0</v>
      </c>
      <c r="Z390" s="2" t="s">
        <v>68</v>
      </c>
      <c r="AA390" s="72">
        <f t="shared" si="155"/>
        <v>43753</v>
      </c>
      <c r="AB390" s="2"/>
      <c r="AC390" s="43"/>
      <c r="AD390" s="47">
        <f>[2]Plan1!$A466</f>
        <v>50580</v>
      </c>
      <c r="AE390" s="34" t="str">
        <f>[2]Plan1!$C466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30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4"/>
      <c r="BX390" s="1"/>
      <c r="BY390" s="1"/>
      <c r="BZ390" s="1"/>
      <c r="CA390" s="1"/>
      <c r="CB390" s="1"/>
      <c r="CC390" s="1"/>
      <c r="CD390" s="1"/>
      <c r="CE390" s="1"/>
      <c r="CF390" s="1"/>
      <c r="CG390" s="2"/>
      <c r="CH390" s="1"/>
      <c r="CI390" s="1"/>
      <c r="CJ390" s="1"/>
      <c r="CK390" s="1"/>
      <c r="CL390" s="1"/>
      <c r="CM390" s="1"/>
    </row>
    <row r="391" spans="1:91" x14ac:dyDescent="0.2">
      <c r="A391" s="105">
        <f t="shared" si="148"/>
        <v>43404</v>
      </c>
      <c r="B391" s="5">
        <f t="shared" si="137"/>
        <v>1048.8313223199998</v>
      </c>
      <c r="C391" s="5">
        <f t="shared" si="149"/>
        <v>1000</v>
      </c>
      <c r="D391" s="64">
        <f t="shared" si="150"/>
        <v>5080.83</v>
      </c>
      <c r="E391" s="11">
        <f>IF(K391=1,VLOOKUP(A391,[1]Plan1!$AY$80:$BA$314,3),E390)</f>
        <v>5103.6899999999996</v>
      </c>
      <c r="F391" s="72">
        <f t="shared" si="151"/>
        <v>43389</v>
      </c>
      <c r="G391" s="9">
        <f t="shared" si="138"/>
        <v>4.4992648838870775E-3</v>
      </c>
      <c r="H391" s="72">
        <f t="shared" si="152"/>
        <v>43420</v>
      </c>
      <c r="I391" s="72">
        <f t="shared" si="139"/>
        <v>43420</v>
      </c>
      <c r="J391" s="1">
        <f t="shared" si="153"/>
        <v>22</v>
      </c>
      <c r="K391" s="1">
        <f t="shared" si="159"/>
        <v>12</v>
      </c>
      <c r="L391" s="5">
        <f t="shared" si="140"/>
        <v>1.0024516400000001</v>
      </c>
      <c r="M391" s="12">
        <f t="shared" si="160"/>
        <v>1.0047997</v>
      </c>
      <c r="N391" s="12">
        <f t="shared" si="156"/>
        <v>1.0440085015928411</v>
      </c>
      <c r="O391" s="5">
        <f t="shared" si="158"/>
        <v>1.04656803</v>
      </c>
      <c r="P391" s="5">
        <f t="shared" si="141"/>
        <v>1046.5680299999999</v>
      </c>
      <c r="Q391" s="10">
        <f t="shared" si="142"/>
        <v>0</v>
      </c>
      <c r="R391" s="39">
        <f t="shared" si="143"/>
        <v>0</v>
      </c>
      <c r="S391" s="5">
        <f t="shared" si="144"/>
        <v>0</v>
      </c>
      <c r="T391" s="6">
        <f t="shared" si="154"/>
        <v>4.641E-2</v>
      </c>
      <c r="U391" s="10">
        <f t="shared" si="157"/>
        <v>12</v>
      </c>
      <c r="V391" s="10">
        <v>252</v>
      </c>
      <c r="W391" s="12">
        <f t="shared" si="145"/>
        <v>1.002162585</v>
      </c>
      <c r="X391" s="5">
        <f t="shared" si="146"/>
        <v>2.2632923200000001</v>
      </c>
      <c r="Y391" s="11">
        <f t="shared" si="147"/>
        <v>0</v>
      </c>
      <c r="Z391" s="2" t="s">
        <v>68</v>
      </c>
      <c r="AA391" s="72">
        <f t="shared" si="155"/>
        <v>43753</v>
      </c>
      <c r="AB391" s="2"/>
      <c r="AC391" s="43"/>
      <c r="AD391" s="47">
        <f>[2]Plan1!$A467</f>
        <v>50655</v>
      </c>
      <c r="AE391" s="34" t="str">
        <f>[2]Plan1!$C467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30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4"/>
      <c r="BX391" s="1"/>
      <c r="BY391" s="1"/>
      <c r="BZ391" s="1"/>
      <c r="CA391" s="1"/>
      <c r="CB391" s="1"/>
      <c r="CC391" s="1"/>
      <c r="CD391" s="1"/>
      <c r="CE391" s="1"/>
      <c r="CF391" s="1"/>
      <c r="CG391" s="2"/>
      <c r="CH391" s="1"/>
      <c r="CI391" s="1"/>
      <c r="CJ391" s="1"/>
      <c r="CK391" s="1"/>
      <c r="CL391" s="1"/>
      <c r="CM391" s="1"/>
    </row>
    <row r="392" spans="1:91" x14ac:dyDescent="0.2">
      <c r="A392" s="105">
        <f t="shared" si="148"/>
        <v>43405</v>
      </c>
      <c r="B392" s="5">
        <f t="shared" si="137"/>
        <v>1049.23422185</v>
      </c>
      <c r="C392" s="5">
        <f t="shared" si="149"/>
        <v>1000</v>
      </c>
      <c r="D392" s="64">
        <f t="shared" si="150"/>
        <v>5080.83</v>
      </c>
      <c r="E392" s="11">
        <f>IF(K392=1,VLOOKUP(A392,[1]Plan1!$AY$80:$BA$314,3),E391)</f>
        <v>5103.6899999999996</v>
      </c>
      <c r="F392" s="72">
        <f t="shared" si="151"/>
        <v>43389</v>
      </c>
      <c r="G392" s="9">
        <f t="shared" si="138"/>
        <v>4.4992648838870775E-3</v>
      </c>
      <c r="H392" s="72">
        <f t="shared" si="152"/>
        <v>43420</v>
      </c>
      <c r="I392" s="72">
        <f t="shared" si="139"/>
        <v>43420</v>
      </c>
      <c r="J392" s="1">
        <f t="shared" si="153"/>
        <v>22</v>
      </c>
      <c r="K392" s="1">
        <f t="shared" si="159"/>
        <v>13</v>
      </c>
      <c r="L392" s="5">
        <f t="shared" si="140"/>
        <v>1.00265621</v>
      </c>
      <c r="M392" s="12">
        <f t="shared" si="160"/>
        <v>1.0047997</v>
      </c>
      <c r="N392" s="12">
        <f t="shared" si="156"/>
        <v>1.0440085015928411</v>
      </c>
      <c r="O392" s="5">
        <f t="shared" si="158"/>
        <v>1.0467816000000001</v>
      </c>
      <c r="P392" s="5">
        <f t="shared" si="141"/>
        <v>1046.7816</v>
      </c>
      <c r="Q392" s="10">
        <f t="shared" si="142"/>
        <v>0</v>
      </c>
      <c r="R392" s="39">
        <f t="shared" si="143"/>
        <v>0</v>
      </c>
      <c r="S392" s="5">
        <f t="shared" si="144"/>
        <v>0</v>
      </c>
      <c r="T392" s="6">
        <f t="shared" si="154"/>
        <v>4.641E-2</v>
      </c>
      <c r="U392" s="10">
        <f t="shared" si="157"/>
        <v>13</v>
      </c>
      <c r="V392" s="10">
        <v>252</v>
      </c>
      <c r="W392" s="12">
        <f t="shared" si="145"/>
        <v>1.0023430120000001</v>
      </c>
      <c r="X392" s="5">
        <f t="shared" si="146"/>
        <v>2.4526218499999999</v>
      </c>
      <c r="Y392" s="11">
        <f t="shared" si="147"/>
        <v>0</v>
      </c>
      <c r="Z392" s="2" t="s">
        <v>68</v>
      </c>
      <c r="AA392" s="72">
        <f t="shared" si="155"/>
        <v>43753</v>
      </c>
      <c r="AB392" s="2"/>
      <c r="AC392" s="43"/>
      <c r="AD392" s="47">
        <f>[2]Plan1!$A468</f>
        <v>50690</v>
      </c>
      <c r="AE392" s="34" t="str">
        <f>[2]Plan1!$C468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30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4"/>
      <c r="BX392" s="1"/>
      <c r="BY392" s="1"/>
      <c r="BZ392" s="1"/>
      <c r="CA392" s="1"/>
      <c r="CB392" s="1"/>
      <c r="CC392" s="1"/>
      <c r="CD392" s="1"/>
      <c r="CE392" s="1"/>
      <c r="CF392" s="1"/>
      <c r="CG392" s="2"/>
      <c r="CH392" s="1"/>
      <c r="CI392" s="1"/>
      <c r="CJ392" s="1"/>
      <c r="CK392" s="1"/>
      <c r="CL392" s="1"/>
      <c r="CM392" s="1"/>
    </row>
    <row r="393" spans="1:91" x14ac:dyDescent="0.2">
      <c r="A393" s="105">
        <f t="shared" si="148"/>
        <v>43406</v>
      </c>
      <c r="B393" s="5">
        <f t="shared" si="137"/>
        <v>1049.6372921</v>
      </c>
      <c r="C393" s="5">
        <f t="shared" si="149"/>
        <v>1000</v>
      </c>
      <c r="D393" s="64">
        <f t="shared" si="150"/>
        <v>5080.83</v>
      </c>
      <c r="E393" s="11">
        <f>IF(K393=1,VLOOKUP(A393,[1]Plan1!$AY$80:$BA$314,3),E392)</f>
        <v>5103.6899999999996</v>
      </c>
      <c r="F393" s="72">
        <f t="shared" si="151"/>
        <v>43389</v>
      </c>
      <c r="G393" s="9">
        <f t="shared" si="138"/>
        <v>4.4992648838870775E-3</v>
      </c>
      <c r="H393" s="72">
        <f t="shared" si="152"/>
        <v>43420</v>
      </c>
      <c r="I393" s="72">
        <f t="shared" si="139"/>
        <v>43420</v>
      </c>
      <c r="J393" s="1">
        <f t="shared" si="153"/>
        <v>22</v>
      </c>
      <c r="K393" s="1">
        <f t="shared" si="159"/>
        <v>14</v>
      </c>
      <c r="L393" s="5">
        <f t="shared" si="140"/>
        <v>1.0028608299999999</v>
      </c>
      <c r="M393" s="12">
        <f t="shared" si="160"/>
        <v>1.0047997</v>
      </c>
      <c r="N393" s="12">
        <f t="shared" si="156"/>
        <v>1.0440085015928411</v>
      </c>
      <c r="O393" s="5">
        <f t="shared" si="158"/>
        <v>1.0469952300000001</v>
      </c>
      <c r="P393" s="5">
        <f t="shared" si="141"/>
        <v>1046.99523</v>
      </c>
      <c r="Q393" s="10">
        <f t="shared" si="142"/>
        <v>0</v>
      </c>
      <c r="R393" s="39">
        <f t="shared" si="143"/>
        <v>0</v>
      </c>
      <c r="S393" s="5">
        <f t="shared" si="144"/>
        <v>0</v>
      </c>
      <c r="T393" s="6">
        <f t="shared" si="154"/>
        <v>4.641E-2</v>
      </c>
      <c r="U393" s="10">
        <f t="shared" si="157"/>
        <v>14</v>
      </c>
      <c r="V393" s="10">
        <v>252</v>
      </c>
      <c r="W393" s="12">
        <f t="shared" si="145"/>
        <v>1.0025234709999999</v>
      </c>
      <c r="X393" s="5">
        <f t="shared" si="146"/>
        <v>2.6420621</v>
      </c>
      <c r="Y393" s="11">
        <f t="shared" si="147"/>
        <v>0</v>
      </c>
      <c r="Z393" s="2" t="s">
        <v>68</v>
      </c>
      <c r="AA393" s="72">
        <f t="shared" si="155"/>
        <v>43753</v>
      </c>
      <c r="AB393" s="2"/>
      <c r="AC393" s="43"/>
      <c r="AD393" s="47">
        <f>[2]Plan1!$A469</f>
        <v>50711</v>
      </c>
      <c r="AE393" s="34" t="str">
        <f>[2]Plan1!$C469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30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4"/>
      <c r="BX393" s="1"/>
      <c r="BY393" s="1"/>
      <c r="BZ393" s="1"/>
      <c r="CA393" s="1"/>
      <c r="CB393" s="1"/>
      <c r="CC393" s="1"/>
      <c r="CD393" s="1"/>
      <c r="CE393" s="1"/>
      <c r="CF393" s="1"/>
      <c r="CG393" s="2"/>
      <c r="CH393" s="1"/>
      <c r="CI393" s="1"/>
      <c r="CJ393" s="1"/>
      <c r="CK393" s="1"/>
      <c r="CL393" s="1"/>
      <c r="CM393" s="1"/>
    </row>
    <row r="394" spans="1:91" x14ac:dyDescent="0.2">
      <c r="A394" s="105">
        <f t="shared" si="148"/>
        <v>43407</v>
      </c>
      <c r="B394" s="5">
        <f t="shared" ref="B394:B457" si="161">(P394+X394)</f>
        <v>1049.6372921</v>
      </c>
      <c r="C394" s="5">
        <f t="shared" si="149"/>
        <v>1000</v>
      </c>
      <c r="D394" s="64">
        <f t="shared" si="150"/>
        <v>5080.83</v>
      </c>
      <c r="E394" s="11">
        <f>IF(K394=1,VLOOKUP(A394,[1]Plan1!$AY$80:$BA$314,3),E393)</f>
        <v>5103.6899999999996</v>
      </c>
      <c r="F394" s="72">
        <f t="shared" si="151"/>
        <v>43389</v>
      </c>
      <c r="G394" s="9">
        <f t="shared" ref="G394:G457" si="162">(E394/D394)-1</f>
        <v>4.4992648838870775E-3</v>
      </c>
      <c r="H394" s="72">
        <f t="shared" si="152"/>
        <v>43420</v>
      </c>
      <c r="I394" s="72">
        <f t="shared" ref="I394:I457" si="163">IF(A394&gt;I393,H394,I393)</f>
        <v>43420</v>
      </c>
      <c r="J394" s="1">
        <f t="shared" si="153"/>
        <v>22</v>
      </c>
      <c r="K394" s="1">
        <f t="shared" si="159"/>
        <v>14</v>
      </c>
      <c r="L394" s="5">
        <f t="shared" ref="L394:L457" si="164">TRUNC((E394/D394)^TRUNC((K394/J394),9),8)</f>
        <v>1.0028608299999999</v>
      </c>
      <c r="M394" s="12">
        <f t="shared" si="160"/>
        <v>1.0047997</v>
      </c>
      <c r="N394" s="12">
        <f t="shared" si="156"/>
        <v>1.0440085015928411</v>
      </c>
      <c r="O394" s="5">
        <f t="shared" si="158"/>
        <v>1.0469952300000001</v>
      </c>
      <c r="P394" s="5">
        <f t="shared" ref="P394:P457" si="165">TRUNC(C394*O394,8)</f>
        <v>1046.99523</v>
      </c>
      <c r="Q394" s="10">
        <f t="shared" ref="Q394:Q457" si="166">IF(VLOOKUP(A394,AD$10:AK$114,8)=VLOOKUP(A393,AD$10:AK$114,8),0,VLOOKUP(A394,AD$10:AK$114,8))</f>
        <v>0</v>
      </c>
      <c r="R394" s="39">
        <f t="shared" ref="R394:R457" si="167">IF(Q394&gt;0,VLOOKUP($A394,$AD$10:$AI$114,6),0)</f>
        <v>0</v>
      </c>
      <c r="S394" s="5">
        <f t="shared" ref="S394:S457" si="168">IF(R394&gt;0,TRUNC(R394*P394,8),0)</f>
        <v>0</v>
      </c>
      <c r="T394" s="6">
        <f t="shared" si="154"/>
        <v>4.641E-2</v>
      </c>
      <c r="U394" s="10">
        <f t="shared" si="157"/>
        <v>14</v>
      </c>
      <c r="V394" s="10">
        <v>252</v>
      </c>
      <c r="W394" s="12">
        <f t="shared" ref="W394:W457" si="169">ROUND((1+T394)^TRUNC((U394/V394),9),9)</f>
        <v>1.0025234709999999</v>
      </c>
      <c r="X394" s="5">
        <f t="shared" ref="X394:X457" si="170">TRUNC((P394*(W394-1)),8)</f>
        <v>2.6420621</v>
      </c>
      <c r="Y394" s="11">
        <f t="shared" ref="Y394:Y457" si="171">IF(Q394&gt;0,S394+X394,0)</f>
        <v>0</v>
      </c>
      <c r="Z394" s="2" t="s">
        <v>68</v>
      </c>
      <c r="AA394" s="72">
        <f t="shared" si="155"/>
        <v>43753</v>
      </c>
      <c r="AB394" s="2"/>
      <c r="AC394" s="43"/>
      <c r="AD394" s="47">
        <f>[2]Plan1!$A470</f>
        <v>50724</v>
      </c>
      <c r="AE394" s="34" t="str">
        <f>[2]Plan1!$C470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30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4"/>
      <c r="BX394" s="1"/>
      <c r="BY394" s="1"/>
      <c r="BZ394" s="1"/>
      <c r="CA394" s="1"/>
      <c r="CB394" s="1"/>
      <c r="CC394" s="1"/>
      <c r="CD394" s="1"/>
      <c r="CE394" s="1"/>
      <c r="CF394" s="1"/>
      <c r="CG394" s="2"/>
      <c r="CH394" s="1"/>
      <c r="CI394" s="1"/>
      <c r="CJ394" s="1"/>
      <c r="CK394" s="1"/>
      <c r="CL394" s="1"/>
      <c r="CM394" s="1"/>
    </row>
    <row r="395" spans="1:91" x14ac:dyDescent="0.2">
      <c r="A395" s="105">
        <f t="shared" ref="A395:A458" si="172">(A394+1)</f>
        <v>43408</v>
      </c>
      <c r="B395" s="5">
        <f t="shared" si="161"/>
        <v>1049.6372921</v>
      </c>
      <c r="C395" s="5">
        <f t="shared" ref="C395:C458" si="173">TRUNC(IF(Q394&gt;0,VLOOKUP(A394,$AD$12:$AE$114,2),C394),8)</f>
        <v>1000</v>
      </c>
      <c r="D395" s="64">
        <f t="shared" ref="D395:D458" si="174">IF(E395=E394,D394,E394)</f>
        <v>5080.83</v>
      </c>
      <c r="E395" s="11">
        <f>IF(K395=1,VLOOKUP(A395,[1]Plan1!$AY$80:$BA$314,3),E394)</f>
        <v>5103.6899999999996</v>
      </c>
      <c r="F395" s="72">
        <f t="shared" ref="F395:F458" si="175">IF(D395=D394,F394,A395)</f>
        <v>43389</v>
      </c>
      <c r="G395" s="9">
        <f t="shared" si="162"/>
        <v>4.4992648838870775E-3</v>
      </c>
      <c r="H395" s="72">
        <f t="shared" ref="H395:H458" si="176">IF(DAY(A395)=15,VLOOKUP(A395,AH$118:AM$450,4),H394)</f>
        <v>43420</v>
      </c>
      <c r="I395" s="72">
        <f t="shared" si="163"/>
        <v>43420</v>
      </c>
      <c r="J395" s="1">
        <f t="shared" ref="J395:J458" si="177">IF(I395=I394,J394,NETWORKDAYS(I394,I395,$AD$118:$AD$502)-1)</f>
        <v>22</v>
      </c>
      <c r="K395" s="1">
        <f t="shared" si="159"/>
        <v>14</v>
      </c>
      <c r="L395" s="5">
        <f t="shared" si="164"/>
        <v>1.0028608299999999</v>
      </c>
      <c r="M395" s="12">
        <f t="shared" si="160"/>
        <v>1.0047997</v>
      </c>
      <c r="N395" s="12">
        <f t="shared" si="156"/>
        <v>1.0440085015928411</v>
      </c>
      <c r="O395" s="5">
        <f t="shared" si="158"/>
        <v>1.0469952300000001</v>
      </c>
      <c r="P395" s="5">
        <f t="shared" si="165"/>
        <v>1046.99523</v>
      </c>
      <c r="Q395" s="10">
        <f t="shared" si="166"/>
        <v>0</v>
      </c>
      <c r="R395" s="39">
        <f t="shared" si="167"/>
        <v>0</v>
      </c>
      <c r="S395" s="5">
        <f t="shared" si="168"/>
        <v>0</v>
      </c>
      <c r="T395" s="6">
        <f t="shared" ref="T395:T458" si="178">(T394)</f>
        <v>4.641E-2</v>
      </c>
      <c r="U395" s="10">
        <f t="shared" si="157"/>
        <v>14</v>
      </c>
      <c r="V395" s="10">
        <v>252</v>
      </c>
      <c r="W395" s="12">
        <f t="shared" si="169"/>
        <v>1.0025234709999999</v>
      </c>
      <c r="X395" s="5">
        <f t="shared" si="170"/>
        <v>2.6420621</v>
      </c>
      <c r="Y395" s="11">
        <f t="shared" si="171"/>
        <v>0</v>
      </c>
      <c r="Z395" s="2" t="s">
        <v>68</v>
      </c>
      <c r="AA395" s="72">
        <f t="shared" ref="AA395:AA458" si="179">IF(Q394&gt;0,VLOOKUP(A394,$AD$10:$AL$114,9),AA394)</f>
        <v>43753</v>
      </c>
      <c r="AB395" s="2"/>
      <c r="AC395" s="43"/>
      <c r="AD395" s="47">
        <f>[2]Plan1!$A471</f>
        <v>50729</v>
      </c>
      <c r="AE395" s="34" t="str">
        <f>[2]Plan1!$C471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30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4"/>
      <c r="BX395" s="1"/>
      <c r="BY395" s="1"/>
      <c r="BZ395" s="1"/>
      <c r="CA395" s="1"/>
      <c r="CB395" s="1"/>
      <c r="CC395" s="1"/>
      <c r="CD395" s="1"/>
      <c r="CE395" s="1"/>
      <c r="CF395" s="1"/>
      <c r="CG395" s="2"/>
      <c r="CH395" s="1"/>
      <c r="CI395" s="1"/>
      <c r="CJ395" s="1"/>
      <c r="CK395" s="1"/>
      <c r="CL395" s="1"/>
      <c r="CM395" s="1"/>
    </row>
    <row r="396" spans="1:91" x14ac:dyDescent="0.2">
      <c r="A396" s="105">
        <f t="shared" si="172"/>
        <v>43409</v>
      </c>
      <c r="B396" s="5">
        <f t="shared" si="161"/>
        <v>1049.6372921</v>
      </c>
      <c r="C396" s="5">
        <f t="shared" si="173"/>
        <v>1000</v>
      </c>
      <c r="D396" s="64">
        <f t="shared" si="174"/>
        <v>5080.83</v>
      </c>
      <c r="E396" s="11">
        <f>IF(K396=1,VLOOKUP(A396,[1]Plan1!$AY$80:$BA$314,3),E395)</f>
        <v>5103.6899999999996</v>
      </c>
      <c r="F396" s="72">
        <f t="shared" si="175"/>
        <v>43389</v>
      </c>
      <c r="G396" s="9">
        <f t="shared" si="162"/>
        <v>4.4992648838870775E-3</v>
      </c>
      <c r="H396" s="72">
        <f t="shared" si="176"/>
        <v>43420</v>
      </c>
      <c r="I396" s="72">
        <f t="shared" si="163"/>
        <v>43420</v>
      </c>
      <c r="J396" s="1">
        <f t="shared" si="177"/>
        <v>22</v>
      </c>
      <c r="K396" s="1">
        <f t="shared" si="159"/>
        <v>14</v>
      </c>
      <c r="L396" s="5">
        <f t="shared" si="164"/>
        <v>1.0028608299999999</v>
      </c>
      <c r="M396" s="12">
        <f t="shared" si="160"/>
        <v>1.0047997</v>
      </c>
      <c r="N396" s="12">
        <f t="shared" si="156"/>
        <v>1.0440085015928411</v>
      </c>
      <c r="O396" s="5">
        <f t="shared" si="158"/>
        <v>1.0469952300000001</v>
      </c>
      <c r="P396" s="5">
        <f t="shared" si="165"/>
        <v>1046.99523</v>
      </c>
      <c r="Q396" s="10">
        <f t="shared" si="166"/>
        <v>0</v>
      </c>
      <c r="R396" s="39">
        <f t="shared" si="167"/>
        <v>0</v>
      </c>
      <c r="S396" s="5">
        <f t="shared" si="168"/>
        <v>0</v>
      </c>
      <c r="T396" s="6">
        <f t="shared" si="178"/>
        <v>4.641E-2</v>
      </c>
      <c r="U396" s="10">
        <f t="shared" si="157"/>
        <v>14</v>
      </c>
      <c r="V396" s="10">
        <v>252</v>
      </c>
      <c r="W396" s="12">
        <f t="shared" si="169"/>
        <v>1.0025234709999999</v>
      </c>
      <c r="X396" s="5">
        <f t="shared" si="170"/>
        <v>2.6420621</v>
      </c>
      <c r="Y396" s="11">
        <f t="shared" si="171"/>
        <v>0</v>
      </c>
      <c r="Z396" s="2" t="s">
        <v>68</v>
      </c>
      <c r="AA396" s="72">
        <f t="shared" si="179"/>
        <v>43753</v>
      </c>
      <c r="AB396" s="2"/>
      <c r="AC396" s="43"/>
      <c r="AD396" s="47">
        <f>[2]Plan1!$A472</f>
        <v>50764</v>
      </c>
      <c r="AE396" s="34" t="str">
        <f>[2]Plan1!$C472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30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4"/>
      <c r="BX396" s="1"/>
      <c r="BY396" s="1"/>
      <c r="BZ396" s="1"/>
      <c r="CA396" s="1"/>
      <c r="CB396" s="1"/>
      <c r="CC396" s="1"/>
      <c r="CD396" s="1"/>
      <c r="CE396" s="1"/>
      <c r="CF396" s="1"/>
      <c r="CG396" s="2"/>
      <c r="CH396" s="1"/>
      <c r="CI396" s="1"/>
      <c r="CJ396" s="1"/>
      <c r="CK396" s="1"/>
      <c r="CL396" s="1"/>
      <c r="CM396" s="1"/>
    </row>
    <row r="397" spans="1:91" x14ac:dyDescent="0.2">
      <c r="A397" s="105">
        <f t="shared" si="172"/>
        <v>43410</v>
      </c>
      <c r="B397" s="5">
        <f t="shared" si="161"/>
        <v>1050.0404930099999</v>
      </c>
      <c r="C397" s="5">
        <f t="shared" si="173"/>
        <v>1000</v>
      </c>
      <c r="D397" s="64">
        <f t="shared" si="174"/>
        <v>5080.83</v>
      </c>
      <c r="E397" s="11">
        <f>IF(K397=1,VLOOKUP(A397,[1]Plan1!$AY$80:$BA$314,3),E396)</f>
        <v>5103.6899999999996</v>
      </c>
      <c r="F397" s="72">
        <f t="shared" si="175"/>
        <v>43389</v>
      </c>
      <c r="G397" s="9">
        <f t="shared" si="162"/>
        <v>4.4992648838870775E-3</v>
      </c>
      <c r="H397" s="72">
        <f t="shared" si="176"/>
        <v>43420</v>
      </c>
      <c r="I397" s="72">
        <f t="shared" si="163"/>
        <v>43420</v>
      </c>
      <c r="J397" s="1">
        <f t="shared" si="177"/>
        <v>22</v>
      </c>
      <c r="K397" s="1">
        <f t="shared" si="159"/>
        <v>15</v>
      </c>
      <c r="L397" s="5">
        <f t="shared" si="164"/>
        <v>1.0030654800000001</v>
      </c>
      <c r="M397" s="12">
        <f t="shared" si="160"/>
        <v>1.0047997</v>
      </c>
      <c r="N397" s="12">
        <f t="shared" si="156"/>
        <v>1.0440085015928411</v>
      </c>
      <c r="O397" s="5">
        <f t="shared" si="158"/>
        <v>1.0472088799999999</v>
      </c>
      <c r="P397" s="5">
        <f t="shared" si="165"/>
        <v>1047.2088799999999</v>
      </c>
      <c r="Q397" s="10">
        <f t="shared" si="166"/>
        <v>0</v>
      </c>
      <c r="R397" s="39">
        <f t="shared" si="167"/>
        <v>0</v>
      </c>
      <c r="S397" s="5">
        <f t="shared" si="168"/>
        <v>0</v>
      </c>
      <c r="T397" s="6">
        <f t="shared" si="178"/>
        <v>4.641E-2</v>
      </c>
      <c r="U397" s="10">
        <f t="shared" si="157"/>
        <v>15</v>
      </c>
      <c r="V397" s="10">
        <v>252</v>
      </c>
      <c r="W397" s="12">
        <f t="shared" si="169"/>
        <v>1.002703962</v>
      </c>
      <c r="X397" s="5">
        <f t="shared" si="170"/>
        <v>2.8316130099999999</v>
      </c>
      <c r="Y397" s="11">
        <f t="shared" si="171"/>
        <v>0</v>
      </c>
      <c r="Z397" s="2" t="s">
        <v>68</v>
      </c>
      <c r="AA397" s="72">
        <f t="shared" si="179"/>
        <v>43753</v>
      </c>
      <c r="AB397" s="2"/>
      <c r="AC397" s="43"/>
      <c r="AD397" s="47">
        <f>[2]Plan1!$A473</f>
        <v>50771</v>
      </c>
      <c r="AE397" s="34" t="str">
        <f>[2]Plan1!$C473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30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4"/>
      <c r="BX397" s="1"/>
      <c r="BY397" s="1"/>
      <c r="BZ397" s="1"/>
      <c r="CA397" s="1"/>
      <c r="CB397" s="1"/>
      <c r="CC397" s="1"/>
      <c r="CD397" s="1"/>
      <c r="CE397" s="1"/>
      <c r="CF397" s="1"/>
      <c r="CG397" s="2"/>
      <c r="CH397" s="1"/>
      <c r="CI397" s="1"/>
      <c r="CJ397" s="1"/>
      <c r="CK397" s="1"/>
      <c r="CL397" s="1"/>
      <c r="CM397" s="1"/>
    </row>
    <row r="398" spans="1:91" x14ac:dyDescent="0.2">
      <c r="A398" s="105">
        <f t="shared" si="172"/>
        <v>43411</v>
      </c>
      <c r="B398" s="5">
        <f t="shared" si="161"/>
        <v>1050.4438657899998</v>
      </c>
      <c r="C398" s="5">
        <f t="shared" si="173"/>
        <v>1000</v>
      </c>
      <c r="D398" s="64">
        <f t="shared" si="174"/>
        <v>5080.83</v>
      </c>
      <c r="E398" s="11">
        <f>IF(K398=1,VLOOKUP(A398,[1]Plan1!$AY$80:$BA$314,3),E397)</f>
        <v>5103.6899999999996</v>
      </c>
      <c r="F398" s="72">
        <f t="shared" si="175"/>
        <v>43389</v>
      </c>
      <c r="G398" s="9">
        <f t="shared" si="162"/>
        <v>4.4992648838870775E-3</v>
      </c>
      <c r="H398" s="72">
        <f t="shared" si="176"/>
        <v>43420</v>
      </c>
      <c r="I398" s="72">
        <f t="shared" si="163"/>
        <v>43420</v>
      </c>
      <c r="J398" s="1">
        <f t="shared" si="177"/>
        <v>22</v>
      </c>
      <c r="K398" s="1">
        <f t="shared" si="159"/>
        <v>16</v>
      </c>
      <c r="L398" s="5">
        <f t="shared" si="164"/>
        <v>1.0032701799999999</v>
      </c>
      <c r="M398" s="12">
        <f t="shared" si="160"/>
        <v>1.0047997</v>
      </c>
      <c r="N398" s="12">
        <f t="shared" si="156"/>
        <v>1.0440085015928411</v>
      </c>
      <c r="O398" s="5">
        <f t="shared" si="158"/>
        <v>1.04742259</v>
      </c>
      <c r="P398" s="5">
        <f t="shared" si="165"/>
        <v>1047.4225899999999</v>
      </c>
      <c r="Q398" s="10">
        <f t="shared" si="166"/>
        <v>0</v>
      </c>
      <c r="R398" s="39">
        <f t="shared" si="167"/>
        <v>0</v>
      </c>
      <c r="S398" s="5">
        <f t="shared" si="168"/>
        <v>0</v>
      </c>
      <c r="T398" s="6">
        <f t="shared" si="178"/>
        <v>4.641E-2</v>
      </c>
      <c r="U398" s="10">
        <f t="shared" si="157"/>
        <v>16</v>
      </c>
      <c r="V398" s="10">
        <v>252</v>
      </c>
      <c r="W398" s="12">
        <f t="shared" si="169"/>
        <v>1.0028844859999999</v>
      </c>
      <c r="X398" s="5">
        <f t="shared" si="170"/>
        <v>3.0212757899999998</v>
      </c>
      <c r="Y398" s="11">
        <f t="shared" si="171"/>
        <v>0</v>
      </c>
      <c r="Z398" s="2" t="s">
        <v>68</v>
      </c>
      <c r="AA398" s="72">
        <f t="shared" si="179"/>
        <v>43753</v>
      </c>
      <c r="AB398" s="2"/>
      <c r="AC398" s="43"/>
      <c r="AD398" s="47">
        <f>[2]Plan1!$A474</f>
        <v>50822</v>
      </c>
      <c r="AE398" s="34" t="str">
        <f>[2]Plan1!$C474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30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4"/>
      <c r="BX398" s="1"/>
      <c r="BY398" s="1"/>
      <c r="BZ398" s="1"/>
      <c r="CA398" s="1"/>
      <c r="CB398" s="1"/>
      <c r="CC398" s="1"/>
      <c r="CD398" s="1"/>
      <c r="CE398" s="1"/>
      <c r="CF398" s="1"/>
      <c r="CG398" s="2"/>
      <c r="CH398" s="1"/>
      <c r="CI398" s="1"/>
      <c r="CJ398" s="1"/>
      <c r="CK398" s="1"/>
      <c r="CL398" s="1"/>
      <c r="CM398" s="1"/>
    </row>
    <row r="399" spans="1:91" x14ac:dyDescent="0.2">
      <c r="A399" s="105">
        <f t="shared" si="172"/>
        <v>43412</v>
      </c>
      <c r="B399" s="5">
        <f t="shared" si="161"/>
        <v>1050.84739941</v>
      </c>
      <c r="C399" s="5">
        <f t="shared" si="173"/>
        <v>1000</v>
      </c>
      <c r="D399" s="64">
        <f t="shared" si="174"/>
        <v>5080.83</v>
      </c>
      <c r="E399" s="11">
        <f>IF(K399=1,VLOOKUP(A399,[1]Plan1!$AY$80:$BA$314,3),E398)</f>
        <v>5103.6899999999996</v>
      </c>
      <c r="F399" s="72">
        <f t="shared" si="175"/>
        <v>43389</v>
      </c>
      <c r="G399" s="9">
        <f t="shared" si="162"/>
        <v>4.4992648838870775E-3</v>
      </c>
      <c r="H399" s="72">
        <f t="shared" si="176"/>
        <v>43420</v>
      </c>
      <c r="I399" s="72">
        <f t="shared" si="163"/>
        <v>43420</v>
      </c>
      <c r="J399" s="1">
        <f t="shared" si="177"/>
        <v>22</v>
      </c>
      <c r="K399" s="1">
        <f t="shared" si="159"/>
        <v>17</v>
      </c>
      <c r="L399" s="5">
        <f t="shared" si="164"/>
        <v>1.0034749300000001</v>
      </c>
      <c r="M399" s="12">
        <f t="shared" si="160"/>
        <v>1.0047997</v>
      </c>
      <c r="N399" s="12">
        <f t="shared" si="156"/>
        <v>1.0440085015928411</v>
      </c>
      <c r="O399" s="5">
        <f t="shared" si="158"/>
        <v>1.0476363500000001</v>
      </c>
      <c r="P399" s="5">
        <f t="shared" si="165"/>
        <v>1047.63635</v>
      </c>
      <c r="Q399" s="10">
        <f t="shared" si="166"/>
        <v>0</v>
      </c>
      <c r="R399" s="39">
        <f t="shared" si="167"/>
        <v>0</v>
      </c>
      <c r="S399" s="5">
        <f t="shared" si="168"/>
        <v>0</v>
      </c>
      <c r="T399" s="6">
        <f t="shared" si="178"/>
        <v>4.641E-2</v>
      </c>
      <c r="U399" s="10">
        <f t="shared" si="157"/>
        <v>17</v>
      </c>
      <c r="V399" s="10">
        <v>252</v>
      </c>
      <c r="W399" s="12">
        <f t="shared" si="169"/>
        <v>1.003065042</v>
      </c>
      <c r="X399" s="5">
        <f t="shared" si="170"/>
        <v>3.2110494100000002</v>
      </c>
      <c r="Y399" s="11">
        <f t="shared" si="171"/>
        <v>0</v>
      </c>
      <c r="Z399" s="2" t="s">
        <v>68</v>
      </c>
      <c r="AA399" s="72">
        <f t="shared" si="179"/>
        <v>43753</v>
      </c>
      <c r="AB399" s="2"/>
      <c r="AC399" s="43"/>
      <c r="AD399" s="47">
        <f>[2]Plan1!$A475</f>
        <v>50823</v>
      </c>
      <c r="AE399" s="34" t="str">
        <f>[2]Plan1!$C475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30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4"/>
      <c r="BX399" s="1"/>
      <c r="BY399" s="1"/>
      <c r="BZ399" s="1"/>
      <c r="CA399" s="1"/>
      <c r="CB399" s="1"/>
      <c r="CC399" s="1"/>
      <c r="CD399" s="1"/>
      <c r="CE399" s="1"/>
      <c r="CF399" s="1"/>
      <c r="CG399" s="2"/>
      <c r="CH399" s="1"/>
      <c r="CI399" s="1"/>
      <c r="CJ399" s="1"/>
      <c r="CK399" s="1"/>
      <c r="CL399" s="1"/>
      <c r="CM399" s="1"/>
    </row>
    <row r="400" spans="1:91" x14ac:dyDescent="0.2">
      <c r="A400" s="105">
        <f t="shared" si="172"/>
        <v>43413</v>
      </c>
      <c r="B400" s="5">
        <f t="shared" si="161"/>
        <v>1051.2510849299999</v>
      </c>
      <c r="C400" s="5">
        <f t="shared" si="173"/>
        <v>1000</v>
      </c>
      <c r="D400" s="64">
        <f t="shared" si="174"/>
        <v>5080.83</v>
      </c>
      <c r="E400" s="11">
        <f>IF(K400=1,VLOOKUP(A400,[1]Plan1!$AY$80:$BA$314,3),E399)</f>
        <v>5103.6899999999996</v>
      </c>
      <c r="F400" s="72">
        <f t="shared" si="175"/>
        <v>43389</v>
      </c>
      <c r="G400" s="9">
        <f t="shared" si="162"/>
        <v>4.4992648838870775E-3</v>
      </c>
      <c r="H400" s="72">
        <f t="shared" si="176"/>
        <v>43420</v>
      </c>
      <c r="I400" s="72">
        <f t="shared" si="163"/>
        <v>43420</v>
      </c>
      <c r="J400" s="1">
        <f t="shared" si="177"/>
        <v>22</v>
      </c>
      <c r="K400" s="1">
        <f t="shared" si="159"/>
        <v>18</v>
      </c>
      <c r="L400" s="5">
        <f t="shared" si="164"/>
        <v>1.0036797099999999</v>
      </c>
      <c r="M400" s="12">
        <f t="shared" si="160"/>
        <v>1.0047997</v>
      </c>
      <c r="N400" s="12">
        <f t="shared" si="156"/>
        <v>1.0440085015928411</v>
      </c>
      <c r="O400" s="5">
        <f t="shared" si="158"/>
        <v>1.0478501499999999</v>
      </c>
      <c r="P400" s="5">
        <f t="shared" si="165"/>
        <v>1047.85015</v>
      </c>
      <c r="Q400" s="10">
        <f t="shared" si="166"/>
        <v>0</v>
      </c>
      <c r="R400" s="39">
        <f t="shared" si="167"/>
        <v>0</v>
      </c>
      <c r="S400" s="5">
        <f t="shared" si="168"/>
        <v>0</v>
      </c>
      <c r="T400" s="6">
        <f t="shared" si="178"/>
        <v>4.641E-2</v>
      </c>
      <c r="U400" s="10">
        <f t="shared" si="157"/>
        <v>18</v>
      </c>
      <c r="V400" s="10">
        <v>252</v>
      </c>
      <c r="W400" s="12">
        <f t="shared" si="169"/>
        <v>1.003245631</v>
      </c>
      <c r="X400" s="5">
        <f t="shared" si="170"/>
        <v>3.40093493</v>
      </c>
      <c r="Y400" s="11">
        <f t="shared" si="171"/>
        <v>0</v>
      </c>
      <c r="Z400" s="2" t="s">
        <v>68</v>
      </c>
      <c r="AA400" s="72">
        <f t="shared" si="179"/>
        <v>43753</v>
      </c>
      <c r="AB400" s="2"/>
      <c r="AC400" s="43"/>
      <c r="AD400" s="47">
        <f>[2]Plan1!$A476</f>
        <v>50868</v>
      </c>
      <c r="AE400" s="34" t="str">
        <f>[2]Plan1!$C476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30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4"/>
      <c r="BX400" s="1"/>
      <c r="BY400" s="1"/>
      <c r="BZ400" s="1"/>
      <c r="CA400" s="1"/>
      <c r="CB400" s="1"/>
      <c r="CC400" s="1"/>
      <c r="CD400" s="1"/>
      <c r="CE400" s="1"/>
      <c r="CF400" s="1"/>
      <c r="CG400" s="2"/>
      <c r="CH400" s="1"/>
      <c r="CI400" s="1"/>
      <c r="CJ400" s="1"/>
      <c r="CK400" s="1"/>
      <c r="CL400" s="1"/>
      <c r="CM400" s="1"/>
    </row>
    <row r="401" spans="1:91" x14ac:dyDescent="0.2">
      <c r="A401" s="105">
        <f t="shared" si="172"/>
        <v>43414</v>
      </c>
      <c r="B401" s="5">
        <f t="shared" si="161"/>
        <v>1051.6549123499999</v>
      </c>
      <c r="C401" s="5">
        <f t="shared" si="173"/>
        <v>1000</v>
      </c>
      <c r="D401" s="64">
        <f t="shared" si="174"/>
        <v>5080.83</v>
      </c>
      <c r="E401" s="11">
        <f>IF(K401=1,VLOOKUP(A401,[1]Plan1!$AY$80:$BA$314,3),E400)</f>
        <v>5103.6899999999996</v>
      </c>
      <c r="F401" s="72">
        <f t="shared" si="175"/>
        <v>43389</v>
      </c>
      <c r="G401" s="9">
        <f t="shared" si="162"/>
        <v>4.4992648838870775E-3</v>
      </c>
      <c r="H401" s="72">
        <f t="shared" si="176"/>
        <v>43420</v>
      </c>
      <c r="I401" s="72">
        <f t="shared" si="163"/>
        <v>43420</v>
      </c>
      <c r="J401" s="1">
        <f t="shared" si="177"/>
        <v>22</v>
      </c>
      <c r="K401" s="1">
        <f t="shared" si="159"/>
        <v>19</v>
      </c>
      <c r="L401" s="5">
        <f t="shared" si="164"/>
        <v>1.0038845300000001</v>
      </c>
      <c r="M401" s="12">
        <f t="shared" si="160"/>
        <v>1.0047997</v>
      </c>
      <c r="N401" s="12">
        <f t="shared" si="156"/>
        <v>1.0440085015928411</v>
      </c>
      <c r="O401" s="5">
        <f t="shared" si="158"/>
        <v>1.04806398</v>
      </c>
      <c r="P401" s="5">
        <f t="shared" si="165"/>
        <v>1048.0639799999999</v>
      </c>
      <c r="Q401" s="10">
        <f t="shared" si="166"/>
        <v>0</v>
      </c>
      <c r="R401" s="39">
        <f t="shared" si="167"/>
        <v>0</v>
      </c>
      <c r="S401" s="5">
        <f t="shared" si="168"/>
        <v>0</v>
      </c>
      <c r="T401" s="6">
        <f t="shared" si="178"/>
        <v>4.641E-2</v>
      </c>
      <c r="U401" s="10">
        <f t="shared" si="157"/>
        <v>19</v>
      </c>
      <c r="V401" s="10">
        <v>252</v>
      </c>
      <c r="W401" s="12">
        <f t="shared" si="169"/>
        <v>1.003426253</v>
      </c>
      <c r="X401" s="5">
        <f t="shared" si="170"/>
        <v>3.5909323500000001</v>
      </c>
      <c r="Y401" s="11">
        <f t="shared" si="171"/>
        <v>0</v>
      </c>
      <c r="Z401" s="2" t="s">
        <v>68</v>
      </c>
      <c r="AA401" s="72">
        <f t="shared" si="179"/>
        <v>43753</v>
      </c>
      <c r="AB401" s="2"/>
      <c r="AC401" s="43"/>
      <c r="AD401" s="47">
        <f>[2]Plan1!$A477</f>
        <v>50881</v>
      </c>
      <c r="AE401" s="34" t="str">
        <f>[2]Plan1!$C477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30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4"/>
      <c r="BX401" s="1"/>
      <c r="BY401" s="1"/>
      <c r="BZ401" s="1"/>
      <c r="CA401" s="1"/>
      <c r="CB401" s="1"/>
      <c r="CC401" s="1"/>
      <c r="CD401" s="1"/>
      <c r="CE401" s="1"/>
      <c r="CF401" s="1"/>
      <c r="CG401" s="2"/>
      <c r="CH401" s="1"/>
      <c r="CI401" s="1"/>
      <c r="CJ401" s="1"/>
      <c r="CK401" s="1"/>
      <c r="CL401" s="1"/>
      <c r="CM401" s="1"/>
    </row>
    <row r="402" spans="1:91" x14ac:dyDescent="0.2">
      <c r="A402" s="105">
        <f t="shared" si="172"/>
        <v>43415</v>
      </c>
      <c r="B402" s="5">
        <f t="shared" si="161"/>
        <v>1051.6549123499999</v>
      </c>
      <c r="C402" s="5">
        <f t="shared" si="173"/>
        <v>1000</v>
      </c>
      <c r="D402" s="64">
        <f t="shared" si="174"/>
        <v>5080.83</v>
      </c>
      <c r="E402" s="11">
        <f>IF(K402=1,VLOOKUP(A402,[1]Plan1!$AY$80:$BA$314,3),E401)</f>
        <v>5103.6899999999996</v>
      </c>
      <c r="F402" s="72">
        <f t="shared" si="175"/>
        <v>43389</v>
      </c>
      <c r="G402" s="9">
        <f t="shared" si="162"/>
        <v>4.4992648838870775E-3</v>
      </c>
      <c r="H402" s="72">
        <f t="shared" si="176"/>
        <v>43420</v>
      </c>
      <c r="I402" s="72">
        <f t="shared" si="163"/>
        <v>43420</v>
      </c>
      <c r="J402" s="1">
        <f t="shared" si="177"/>
        <v>22</v>
      </c>
      <c r="K402" s="1">
        <f t="shared" si="159"/>
        <v>19</v>
      </c>
      <c r="L402" s="5">
        <f t="shared" si="164"/>
        <v>1.0038845300000001</v>
      </c>
      <c r="M402" s="12">
        <f t="shared" si="160"/>
        <v>1.0047997</v>
      </c>
      <c r="N402" s="12">
        <f t="shared" si="156"/>
        <v>1.0440085015928411</v>
      </c>
      <c r="O402" s="5">
        <f t="shared" si="158"/>
        <v>1.04806398</v>
      </c>
      <c r="P402" s="5">
        <f t="shared" si="165"/>
        <v>1048.0639799999999</v>
      </c>
      <c r="Q402" s="10">
        <f t="shared" si="166"/>
        <v>0</v>
      </c>
      <c r="R402" s="39">
        <f t="shared" si="167"/>
        <v>0</v>
      </c>
      <c r="S402" s="5">
        <f t="shared" si="168"/>
        <v>0</v>
      </c>
      <c r="T402" s="6">
        <f t="shared" si="178"/>
        <v>4.641E-2</v>
      </c>
      <c r="U402" s="10">
        <f t="shared" si="157"/>
        <v>19</v>
      </c>
      <c r="V402" s="10">
        <v>252</v>
      </c>
      <c r="W402" s="12">
        <f t="shared" si="169"/>
        <v>1.003426253</v>
      </c>
      <c r="X402" s="5">
        <f t="shared" si="170"/>
        <v>3.5909323500000001</v>
      </c>
      <c r="Y402" s="11">
        <f t="shared" si="171"/>
        <v>0</v>
      </c>
      <c r="Z402" s="2" t="s">
        <v>68</v>
      </c>
      <c r="AA402" s="72">
        <f t="shared" si="179"/>
        <v>43753</v>
      </c>
      <c r="AB402" s="2"/>
      <c r="AC402" s="43"/>
      <c r="AD402" s="47">
        <f>[2]Plan1!$A478</f>
        <v>50891</v>
      </c>
      <c r="AE402" s="34" t="str">
        <f>[2]Plan1!$C478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30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4"/>
      <c r="BX402" s="1"/>
      <c r="BY402" s="1"/>
      <c r="BZ402" s="1"/>
      <c r="CA402" s="1"/>
      <c r="CB402" s="1"/>
      <c r="CC402" s="1"/>
      <c r="CD402" s="1"/>
      <c r="CE402" s="1"/>
      <c r="CF402" s="1"/>
      <c r="CG402" s="2"/>
      <c r="CH402" s="1"/>
      <c r="CI402" s="1"/>
      <c r="CJ402" s="1"/>
      <c r="CK402" s="1"/>
      <c r="CL402" s="1"/>
      <c r="CM402" s="1"/>
    </row>
    <row r="403" spans="1:91" x14ac:dyDescent="0.2">
      <c r="A403" s="105">
        <f t="shared" si="172"/>
        <v>43416</v>
      </c>
      <c r="B403" s="5">
        <f t="shared" si="161"/>
        <v>1051.6549123499999</v>
      </c>
      <c r="C403" s="5">
        <f t="shared" si="173"/>
        <v>1000</v>
      </c>
      <c r="D403" s="64">
        <f t="shared" si="174"/>
        <v>5080.83</v>
      </c>
      <c r="E403" s="11">
        <f>IF(K403=1,VLOOKUP(A403,[1]Plan1!$AY$80:$BA$314,3),E402)</f>
        <v>5103.6899999999996</v>
      </c>
      <c r="F403" s="72">
        <f t="shared" si="175"/>
        <v>43389</v>
      </c>
      <c r="G403" s="9">
        <f t="shared" si="162"/>
        <v>4.4992648838870775E-3</v>
      </c>
      <c r="H403" s="72">
        <f t="shared" si="176"/>
        <v>43420</v>
      </c>
      <c r="I403" s="72">
        <f t="shared" si="163"/>
        <v>43420</v>
      </c>
      <c r="J403" s="1">
        <f t="shared" si="177"/>
        <v>22</v>
      </c>
      <c r="K403" s="1">
        <f t="shared" si="159"/>
        <v>19</v>
      </c>
      <c r="L403" s="5">
        <f t="shared" si="164"/>
        <v>1.0038845300000001</v>
      </c>
      <c r="M403" s="12">
        <f t="shared" si="160"/>
        <v>1.0047997</v>
      </c>
      <c r="N403" s="12">
        <f t="shared" si="156"/>
        <v>1.0440085015928411</v>
      </c>
      <c r="O403" s="5">
        <f t="shared" si="158"/>
        <v>1.04806398</v>
      </c>
      <c r="P403" s="5">
        <f t="shared" si="165"/>
        <v>1048.0639799999999</v>
      </c>
      <c r="Q403" s="10">
        <f t="shared" si="166"/>
        <v>0</v>
      </c>
      <c r="R403" s="39">
        <f t="shared" si="167"/>
        <v>0</v>
      </c>
      <c r="S403" s="5">
        <f t="shared" si="168"/>
        <v>0</v>
      </c>
      <c r="T403" s="6">
        <f t="shared" si="178"/>
        <v>4.641E-2</v>
      </c>
      <c r="U403" s="10">
        <f t="shared" si="157"/>
        <v>19</v>
      </c>
      <c r="V403" s="10">
        <v>252</v>
      </c>
      <c r="W403" s="12">
        <f t="shared" si="169"/>
        <v>1.003426253</v>
      </c>
      <c r="X403" s="5">
        <f t="shared" si="170"/>
        <v>3.5909323500000001</v>
      </c>
      <c r="Y403" s="11">
        <f t="shared" si="171"/>
        <v>0</v>
      </c>
      <c r="Z403" s="2" t="s">
        <v>68</v>
      </c>
      <c r="AA403" s="72">
        <f t="shared" si="179"/>
        <v>43753</v>
      </c>
      <c r="AB403" s="2"/>
      <c r="AC403" s="43"/>
      <c r="AD403" s="47">
        <f>[2]Plan1!$A479</f>
        <v>50930</v>
      </c>
      <c r="AE403" s="34" t="str">
        <f>[2]Plan1!$C479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30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4"/>
      <c r="BX403" s="1"/>
      <c r="BY403" s="1"/>
      <c r="BZ403" s="1"/>
      <c r="CA403" s="1"/>
      <c r="CB403" s="1"/>
      <c r="CC403" s="1"/>
      <c r="CD403" s="1"/>
      <c r="CE403" s="1"/>
      <c r="CF403" s="1"/>
      <c r="CG403" s="2"/>
      <c r="CH403" s="1"/>
      <c r="CI403" s="1"/>
      <c r="CJ403" s="1"/>
      <c r="CK403" s="1"/>
      <c r="CL403" s="1"/>
      <c r="CM403" s="1"/>
    </row>
    <row r="404" spans="1:91" x14ac:dyDescent="0.2">
      <c r="A404" s="105">
        <f t="shared" si="172"/>
        <v>43417</v>
      </c>
      <c r="B404" s="5">
        <f t="shared" si="161"/>
        <v>1052.05890075</v>
      </c>
      <c r="C404" s="5">
        <f t="shared" si="173"/>
        <v>1000</v>
      </c>
      <c r="D404" s="64">
        <f t="shared" si="174"/>
        <v>5080.83</v>
      </c>
      <c r="E404" s="11">
        <f>IF(K404=1,VLOOKUP(A404,[1]Plan1!$AY$80:$BA$314,3),E403)</f>
        <v>5103.6899999999996</v>
      </c>
      <c r="F404" s="72">
        <f t="shared" si="175"/>
        <v>43389</v>
      </c>
      <c r="G404" s="9">
        <f t="shared" si="162"/>
        <v>4.4992648838870775E-3</v>
      </c>
      <c r="H404" s="72">
        <f t="shared" si="176"/>
        <v>43420</v>
      </c>
      <c r="I404" s="72">
        <f t="shared" si="163"/>
        <v>43420</v>
      </c>
      <c r="J404" s="1">
        <f t="shared" si="177"/>
        <v>22</v>
      </c>
      <c r="K404" s="1">
        <f t="shared" si="159"/>
        <v>20</v>
      </c>
      <c r="L404" s="5">
        <f t="shared" si="164"/>
        <v>1.0040894</v>
      </c>
      <c r="M404" s="12">
        <f t="shared" si="160"/>
        <v>1.0047997</v>
      </c>
      <c r="N404" s="12">
        <f t="shared" si="156"/>
        <v>1.0440085015928411</v>
      </c>
      <c r="O404" s="5">
        <f t="shared" si="158"/>
        <v>1.04827786</v>
      </c>
      <c r="P404" s="5">
        <f t="shared" si="165"/>
        <v>1048.2778599999999</v>
      </c>
      <c r="Q404" s="10">
        <f t="shared" si="166"/>
        <v>0</v>
      </c>
      <c r="R404" s="39">
        <f t="shared" si="167"/>
        <v>0</v>
      </c>
      <c r="S404" s="5">
        <f t="shared" si="168"/>
        <v>0</v>
      </c>
      <c r="T404" s="6">
        <f t="shared" si="178"/>
        <v>4.641E-2</v>
      </c>
      <c r="U404" s="10">
        <f t="shared" si="157"/>
        <v>20</v>
      </c>
      <c r="V404" s="10">
        <v>252</v>
      </c>
      <c r="W404" s="12">
        <f t="shared" si="169"/>
        <v>1.003606907</v>
      </c>
      <c r="X404" s="5">
        <f t="shared" si="170"/>
        <v>3.7810407499999998</v>
      </c>
      <c r="Y404" s="11">
        <f t="shared" si="171"/>
        <v>0</v>
      </c>
      <c r="Z404" s="2" t="s">
        <v>68</v>
      </c>
      <c r="AA404" s="72">
        <f t="shared" si="179"/>
        <v>43753</v>
      </c>
      <c r="AB404" s="2"/>
      <c r="AC404" s="43"/>
      <c r="AD404" s="47">
        <f>[2]Plan1!$A480</f>
        <v>51020</v>
      </c>
      <c r="AE404" s="34" t="str">
        <f>[2]Plan1!$C480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30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4"/>
      <c r="BX404" s="1"/>
      <c r="BY404" s="1"/>
      <c r="BZ404" s="1"/>
      <c r="CA404" s="1"/>
      <c r="CB404" s="1"/>
      <c r="CC404" s="1"/>
      <c r="CD404" s="1"/>
      <c r="CE404" s="1"/>
      <c r="CF404" s="1"/>
      <c r="CG404" s="2"/>
      <c r="CH404" s="1"/>
      <c r="CI404" s="1"/>
      <c r="CJ404" s="1"/>
      <c r="CK404" s="1"/>
      <c r="CL404" s="1"/>
      <c r="CM404" s="1"/>
    </row>
    <row r="405" spans="1:91" x14ac:dyDescent="0.2">
      <c r="A405" s="105">
        <f t="shared" si="172"/>
        <v>43418</v>
      </c>
      <c r="B405" s="5">
        <f t="shared" si="161"/>
        <v>1052.46305016</v>
      </c>
      <c r="C405" s="5">
        <f t="shared" si="173"/>
        <v>1000</v>
      </c>
      <c r="D405" s="64">
        <f t="shared" si="174"/>
        <v>5080.83</v>
      </c>
      <c r="E405" s="11">
        <f>IF(K405=1,VLOOKUP(A405,[1]Plan1!$AY$80:$BA$314,3),E404)</f>
        <v>5103.6899999999996</v>
      </c>
      <c r="F405" s="72">
        <f t="shared" si="175"/>
        <v>43389</v>
      </c>
      <c r="G405" s="9">
        <f t="shared" si="162"/>
        <v>4.4992648838870775E-3</v>
      </c>
      <c r="H405" s="72">
        <f t="shared" si="176"/>
        <v>43420</v>
      </c>
      <c r="I405" s="72">
        <f t="shared" si="163"/>
        <v>43420</v>
      </c>
      <c r="J405" s="1">
        <f t="shared" si="177"/>
        <v>22</v>
      </c>
      <c r="K405" s="1">
        <f t="shared" si="159"/>
        <v>21</v>
      </c>
      <c r="L405" s="5">
        <f t="shared" si="164"/>
        <v>1.0042943099999999</v>
      </c>
      <c r="M405" s="12">
        <f t="shared" si="160"/>
        <v>1.0047997</v>
      </c>
      <c r="N405" s="12">
        <f t="shared" si="156"/>
        <v>1.0440085015928411</v>
      </c>
      <c r="O405" s="5">
        <f t="shared" si="158"/>
        <v>1.0484917899999999</v>
      </c>
      <c r="P405" s="5">
        <f t="shared" si="165"/>
        <v>1048.49179</v>
      </c>
      <c r="Q405" s="10">
        <f t="shared" si="166"/>
        <v>0</v>
      </c>
      <c r="R405" s="39">
        <f t="shared" si="167"/>
        <v>0</v>
      </c>
      <c r="S405" s="5">
        <f t="shared" si="168"/>
        <v>0</v>
      </c>
      <c r="T405" s="6">
        <f t="shared" si="178"/>
        <v>4.641E-2</v>
      </c>
      <c r="U405" s="10">
        <f t="shared" si="157"/>
        <v>21</v>
      </c>
      <c r="V405" s="10">
        <v>252</v>
      </c>
      <c r="W405" s="12">
        <f t="shared" si="169"/>
        <v>1.003787593</v>
      </c>
      <c r="X405" s="5">
        <f t="shared" si="170"/>
        <v>3.9712601599999999</v>
      </c>
      <c r="Y405" s="11">
        <f t="shared" si="171"/>
        <v>0</v>
      </c>
      <c r="Z405" s="2" t="s">
        <v>68</v>
      </c>
      <c r="AA405" s="72">
        <f t="shared" si="179"/>
        <v>43753</v>
      </c>
      <c r="AB405" s="2"/>
      <c r="AC405" s="43"/>
      <c r="AD405" s="47">
        <f>[2]Plan1!$A481</f>
        <v>51055</v>
      </c>
      <c r="AE405" s="34" t="str">
        <f>[2]Plan1!$C481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30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4"/>
      <c r="BX405" s="1"/>
      <c r="BY405" s="1"/>
      <c r="BZ405" s="1"/>
      <c r="CA405" s="1"/>
      <c r="CB405" s="1"/>
      <c r="CC405" s="1"/>
      <c r="CD405" s="1"/>
      <c r="CE405" s="1"/>
      <c r="CF405" s="1"/>
      <c r="CG405" s="2"/>
      <c r="CH405" s="1"/>
      <c r="CI405" s="1"/>
      <c r="CJ405" s="1"/>
      <c r="CK405" s="1"/>
      <c r="CL405" s="1"/>
      <c r="CM405" s="1"/>
    </row>
    <row r="406" spans="1:91" x14ac:dyDescent="0.2">
      <c r="A406" s="105">
        <f t="shared" si="172"/>
        <v>43419</v>
      </c>
      <c r="B406" s="5">
        <f t="shared" si="161"/>
        <v>1052.86735165</v>
      </c>
      <c r="C406" s="5">
        <f t="shared" si="173"/>
        <v>1000</v>
      </c>
      <c r="D406" s="64">
        <f t="shared" si="174"/>
        <v>5080.83</v>
      </c>
      <c r="E406" s="11">
        <f>IF(K406=1,VLOOKUP(A406,[1]Plan1!$AY$80:$BA$314,3),E405)</f>
        <v>5103.6899999999996</v>
      </c>
      <c r="F406" s="72">
        <f t="shared" si="175"/>
        <v>43389</v>
      </c>
      <c r="G406" s="9">
        <f t="shared" si="162"/>
        <v>4.4992648838870775E-3</v>
      </c>
      <c r="H406" s="72">
        <f t="shared" si="176"/>
        <v>43451</v>
      </c>
      <c r="I406" s="72">
        <f t="shared" si="163"/>
        <v>43420</v>
      </c>
      <c r="J406" s="1">
        <f t="shared" si="177"/>
        <v>22</v>
      </c>
      <c r="K406" s="1">
        <f t="shared" si="159"/>
        <v>22</v>
      </c>
      <c r="L406" s="5">
        <f t="shared" si="164"/>
        <v>1.00449926</v>
      </c>
      <c r="M406" s="12">
        <f t="shared" si="160"/>
        <v>1.0047997</v>
      </c>
      <c r="N406" s="12">
        <f t="shared" si="156"/>
        <v>1.0440085015928411</v>
      </c>
      <c r="O406" s="5">
        <f t="shared" si="158"/>
        <v>1.04870576</v>
      </c>
      <c r="P406" s="5">
        <f t="shared" si="165"/>
        <v>1048.7057600000001</v>
      </c>
      <c r="Q406" s="10">
        <f t="shared" si="166"/>
        <v>0</v>
      </c>
      <c r="R406" s="39">
        <f t="shared" si="167"/>
        <v>0</v>
      </c>
      <c r="S406" s="5">
        <f t="shared" si="168"/>
        <v>0</v>
      </c>
      <c r="T406" s="6">
        <f t="shared" si="178"/>
        <v>4.641E-2</v>
      </c>
      <c r="U406" s="10">
        <f t="shared" si="157"/>
        <v>22</v>
      </c>
      <c r="V406" s="10">
        <v>252</v>
      </c>
      <c r="W406" s="12">
        <f t="shared" si="169"/>
        <v>1.003968312</v>
      </c>
      <c r="X406" s="5">
        <f t="shared" si="170"/>
        <v>4.1615916500000001</v>
      </c>
      <c r="Y406" s="11">
        <f t="shared" si="171"/>
        <v>0</v>
      </c>
      <c r="Z406" s="2" t="s">
        <v>68</v>
      </c>
      <c r="AA406" s="72">
        <f t="shared" si="179"/>
        <v>43753</v>
      </c>
      <c r="AB406" s="2"/>
      <c r="AC406" s="43"/>
      <c r="AD406" s="47">
        <f>[2]Plan1!$A482</f>
        <v>51076</v>
      </c>
      <c r="AE406" s="34" t="str">
        <f>[2]Plan1!$C482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30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4"/>
      <c r="BX406" s="1"/>
      <c r="BY406" s="1"/>
      <c r="BZ406" s="1"/>
      <c r="CA406" s="1"/>
      <c r="CB406" s="1"/>
      <c r="CC406" s="1"/>
      <c r="CD406" s="1"/>
      <c r="CE406" s="1"/>
      <c r="CF406" s="1"/>
      <c r="CG406" s="2"/>
      <c r="CH406" s="1"/>
      <c r="CI406" s="1"/>
      <c r="CJ406" s="1"/>
      <c r="CK406" s="1"/>
      <c r="CL406" s="1"/>
      <c r="CM406" s="1"/>
    </row>
    <row r="407" spans="1:91" x14ac:dyDescent="0.2">
      <c r="A407" s="105">
        <f t="shared" si="172"/>
        <v>43420</v>
      </c>
      <c r="B407" s="5">
        <f t="shared" si="161"/>
        <v>1052.86735165</v>
      </c>
      <c r="C407" s="5">
        <f t="shared" si="173"/>
        <v>1000</v>
      </c>
      <c r="D407" s="64">
        <f t="shared" si="174"/>
        <v>5080.83</v>
      </c>
      <c r="E407" s="11">
        <f>IF(K407=1,VLOOKUP(A407,[1]Plan1!$AY$80:$BA$314,3),E406)</f>
        <v>5103.6899999999996</v>
      </c>
      <c r="F407" s="72">
        <f t="shared" si="175"/>
        <v>43389</v>
      </c>
      <c r="G407" s="9">
        <f t="shared" si="162"/>
        <v>4.4992648838870775E-3</v>
      </c>
      <c r="H407" s="72">
        <f t="shared" si="176"/>
        <v>43451</v>
      </c>
      <c r="I407" s="72">
        <f t="shared" si="163"/>
        <v>43420</v>
      </c>
      <c r="J407" s="1">
        <f t="shared" si="177"/>
        <v>22</v>
      </c>
      <c r="K407" s="1">
        <f t="shared" si="159"/>
        <v>22</v>
      </c>
      <c r="L407" s="5">
        <f t="shared" si="164"/>
        <v>1.00449926</v>
      </c>
      <c r="M407" s="12">
        <f t="shared" si="160"/>
        <v>1.0047997</v>
      </c>
      <c r="N407" s="12">
        <f t="shared" si="156"/>
        <v>1.0440085015928411</v>
      </c>
      <c r="O407" s="5">
        <f t="shared" si="158"/>
        <v>1.04870576</v>
      </c>
      <c r="P407" s="5">
        <f t="shared" si="165"/>
        <v>1048.7057600000001</v>
      </c>
      <c r="Q407" s="10">
        <f t="shared" si="166"/>
        <v>0</v>
      </c>
      <c r="R407" s="39">
        <f t="shared" si="167"/>
        <v>0</v>
      </c>
      <c r="S407" s="5">
        <f t="shared" si="168"/>
        <v>0</v>
      </c>
      <c r="T407" s="6">
        <f t="shared" si="178"/>
        <v>4.641E-2</v>
      </c>
      <c r="U407" s="10">
        <f t="shared" si="157"/>
        <v>22</v>
      </c>
      <c r="V407" s="10">
        <v>252</v>
      </c>
      <c r="W407" s="12">
        <f t="shared" si="169"/>
        <v>1.003968312</v>
      </c>
      <c r="X407" s="5">
        <f t="shared" si="170"/>
        <v>4.1615916500000001</v>
      </c>
      <c r="Y407" s="11">
        <f t="shared" si="171"/>
        <v>0</v>
      </c>
      <c r="Z407" s="2" t="s">
        <v>68</v>
      </c>
      <c r="AA407" s="72">
        <f t="shared" si="179"/>
        <v>43753</v>
      </c>
      <c r="AB407" s="2"/>
      <c r="AC407" s="43"/>
      <c r="AD407" s="47">
        <f>[2]Plan1!$A483</f>
        <v>51089</v>
      </c>
      <c r="AE407" s="34" t="str">
        <f>[2]Plan1!$C483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30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4"/>
      <c r="BX407" s="1"/>
      <c r="BY407" s="1"/>
      <c r="BZ407" s="1"/>
      <c r="CA407" s="1"/>
      <c r="CB407" s="1"/>
      <c r="CC407" s="1"/>
      <c r="CD407" s="1"/>
      <c r="CE407" s="1"/>
      <c r="CF407" s="1"/>
      <c r="CG407" s="2"/>
      <c r="CH407" s="1"/>
      <c r="CI407" s="1"/>
      <c r="CJ407" s="1"/>
      <c r="CK407" s="1"/>
      <c r="CL407" s="1"/>
      <c r="CM407" s="1"/>
    </row>
    <row r="408" spans="1:91" x14ac:dyDescent="0.2">
      <c r="A408" s="105">
        <f t="shared" si="172"/>
        <v>43421</v>
      </c>
      <c r="B408" s="5">
        <f t="shared" si="161"/>
        <v>1052.9514716599999</v>
      </c>
      <c r="C408" s="5">
        <f t="shared" si="173"/>
        <v>1000</v>
      </c>
      <c r="D408" s="64">
        <f t="shared" si="174"/>
        <v>5103.6899999999996</v>
      </c>
      <c r="E408" s="11">
        <f>IF(K408=1,VLOOKUP(A408,[1]Plan1!$AY$80:$BA$314,3),E407)</f>
        <v>5092.97</v>
      </c>
      <c r="F408" s="72">
        <f t="shared" si="175"/>
        <v>43421</v>
      </c>
      <c r="G408" s="9">
        <f t="shared" si="162"/>
        <v>-2.1004410534337659E-3</v>
      </c>
      <c r="H408" s="72">
        <f t="shared" si="176"/>
        <v>43451</v>
      </c>
      <c r="I408" s="72">
        <f t="shared" si="163"/>
        <v>43451</v>
      </c>
      <c r="J408" s="1">
        <f t="shared" si="177"/>
        <v>21</v>
      </c>
      <c r="K408" s="1">
        <f t="shared" si="159"/>
        <v>1</v>
      </c>
      <c r="L408" s="5">
        <f t="shared" si="164"/>
        <v>0.99989987000000002</v>
      </c>
      <c r="M408" s="12">
        <f t="shared" si="160"/>
        <v>1.00449926</v>
      </c>
      <c r="N408" s="12">
        <f t="shared" si="156"/>
        <v>1.0487057672837177</v>
      </c>
      <c r="O408" s="5">
        <f t="shared" si="158"/>
        <v>1.04860076</v>
      </c>
      <c r="P408" s="5">
        <f t="shared" si="165"/>
        <v>1048.60076</v>
      </c>
      <c r="Q408" s="10">
        <f t="shared" si="166"/>
        <v>0</v>
      </c>
      <c r="R408" s="39">
        <f t="shared" si="167"/>
        <v>0</v>
      </c>
      <c r="S408" s="5">
        <f t="shared" si="168"/>
        <v>0</v>
      </c>
      <c r="T408" s="6">
        <f t="shared" si="178"/>
        <v>4.641E-2</v>
      </c>
      <c r="U408" s="10">
        <f t="shared" si="157"/>
        <v>23</v>
      </c>
      <c r="V408" s="10">
        <v>252</v>
      </c>
      <c r="W408" s="12">
        <f t="shared" si="169"/>
        <v>1.0041490639999999</v>
      </c>
      <c r="X408" s="5">
        <f t="shared" si="170"/>
        <v>4.35071166</v>
      </c>
      <c r="Y408" s="11">
        <f t="shared" si="171"/>
        <v>0</v>
      </c>
      <c r="Z408" s="2" t="s">
        <v>68</v>
      </c>
      <c r="AA408" s="72">
        <f t="shared" si="179"/>
        <v>43753</v>
      </c>
      <c r="AB408" s="2"/>
      <c r="AC408" s="43"/>
      <c r="AD408" s="47">
        <f>[2]Plan1!$A484</f>
        <v>51094</v>
      </c>
      <c r="AE408" s="34" t="str">
        <f>[2]Plan1!$C484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30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4"/>
      <c r="BX408" s="1"/>
      <c r="BY408" s="1"/>
      <c r="BZ408" s="1"/>
      <c r="CA408" s="1"/>
      <c r="CB408" s="1"/>
      <c r="CC408" s="1"/>
      <c r="CD408" s="1"/>
      <c r="CE408" s="1"/>
      <c r="CF408" s="1"/>
      <c r="CG408" s="2"/>
      <c r="CH408" s="1"/>
      <c r="CI408" s="1"/>
      <c r="CJ408" s="1"/>
      <c r="CK408" s="1"/>
      <c r="CL408" s="1"/>
      <c r="CM408" s="1"/>
    </row>
    <row r="409" spans="1:91" x14ac:dyDescent="0.2">
      <c r="A409" s="105">
        <f t="shared" si="172"/>
        <v>43422</v>
      </c>
      <c r="B409" s="5">
        <f t="shared" si="161"/>
        <v>1052.9514716599999</v>
      </c>
      <c r="C409" s="5">
        <f t="shared" si="173"/>
        <v>1000</v>
      </c>
      <c r="D409" s="64">
        <f t="shared" si="174"/>
        <v>5103.6899999999996</v>
      </c>
      <c r="E409" s="11">
        <f>IF(K409=1,VLOOKUP(A409,[1]Plan1!$AY$80:$BA$314,3),E408)</f>
        <v>5092.97</v>
      </c>
      <c r="F409" s="72">
        <f t="shared" si="175"/>
        <v>43421</v>
      </c>
      <c r="G409" s="9">
        <f t="shared" si="162"/>
        <v>-2.1004410534337659E-3</v>
      </c>
      <c r="H409" s="72">
        <f t="shared" si="176"/>
        <v>43451</v>
      </c>
      <c r="I409" s="72">
        <f t="shared" si="163"/>
        <v>43451</v>
      </c>
      <c r="J409" s="1">
        <f t="shared" si="177"/>
        <v>21</v>
      </c>
      <c r="K409" s="1">
        <f t="shared" si="159"/>
        <v>1</v>
      </c>
      <c r="L409" s="5">
        <f t="shared" si="164"/>
        <v>0.99989987000000002</v>
      </c>
      <c r="M409" s="12">
        <f t="shared" si="160"/>
        <v>1.00449926</v>
      </c>
      <c r="N409" s="12">
        <f t="shared" si="156"/>
        <v>1.0487057672837177</v>
      </c>
      <c r="O409" s="5">
        <f t="shared" si="158"/>
        <v>1.04860076</v>
      </c>
      <c r="P409" s="5">
        <f t="shared" si="165"/>
        <v>1048.60076</v>
      </c>
      <c r="Q409" s="10">
        <f t="shared" si="166"/>
        <v>0</v>
      </c>
      <c r="R409" s="39">
        <f t="shared" si="167"/>
        <v>0</v>
      </c>
      <c r="S409" s="5">
        <f t="shared" si="168"/>
        <v>0</v>
      </c>
      <c r="T409" s="6">
        <f t="shared" si="178"/>
        <v>4.641E-2</v>
      </c>
      <c r="U409" s="10">
        <f t="shared" si="157"/>
        <v>23</v>
      </c>
      <c r="V409" s="10">
        <v>252</v>
      </c>
      <c r="W409" s="12">
        <f t="shared" si="169"/>
        <v>1.0041490639999999</v>
      </c>
      <c r="X409" s="5">
        <f t="shared" si="170"/>
        <v>4.35071166</v>
      </c>
      <c r="Y409" s="11">
        <f t="shared" si="171"/>
        <v>0</v>
      </c>
      <c r="Z409" s="2" t="s">
        <v>68</v>
      </c>
      <c r="AA409" s="72">
        <f t="shared" si="179"/>
        <v>43753</v>
      </c>
      <c r="AB409" s="2"/>
      <c r="AC409" s="43"/>
      <c r="AD409" s="47">
        <f>[2]Plan1!$A485</f>
        <v>51129</v>
      </c>
      <c r="AE409" s="34" t="str">
        <f>[2]Plan1!$C485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30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4"/>
      <c r="BX409" s="1"/>
      <c r="BY409" s="1"/>
      <c r="BZ409" s="1"/>
      <c r="CA409" s="1"/>
      <c r="CB409" s="1"/>
      <c r="CC409" s="1"/>
      <c r="CD409" s="1"/>
      <c r="CE409" s="1"/>
      <c r="CF409" s="1"/>
      <c r="CG409" s="2"/>
      <c r="CH409" s="1"/>
      <c r="CI409" s="1"/>
      <c r="CJ409" s="1"/>
      <c r="CK409" s="1"/>
      <c r="CL409" s="1"/>
      <c r="CM409" s="1"/>
    </row>
    <row r="410" spans="1:91" x14ac:dyDescent="0.2">
      <c r="A410" s="105">
        <f t="shared" si="172"/>
        <v>43423</v>
      </c>
      <c r="B410" s="5">
        <f t="shared" si="161"/>
        <v>1052.9514716599999</v>
      </c>
      <c r="C410" s="5">
        <f t="shared" si="173"/>
        <v>1000</v>
      </c>
      <c r="D410" s="64">
        <f t="shared" si="174"/>
        <v>5103.6899999999996</v>
      </c>
      <c r="E410" s="11">
        <f>IF(K410=1,VLOOKUP(A410,[1]Plan1!$AY$80:$BA$314,3),E409)</f>
        <v>5092.97</v>
      </c>
      <c r="F410" s="72">
        <f t="shared" si="175"/>
        <v>43421</v>
      </c>
      <c r="G410" s="9">
        <f t="shared" si="162"/>
        <v>-2.1004410534337659E-3</v>
      </c>
      <c r="H410" s="72">
        <f t="shared" si="176"/>
        <v>43451</v>
      </c>
      <c r="I410" s="72">
        <f t="shared" si="163"/>
        <v>43451</v>
      </c>
      <c r="J410" s="1">
        <f t="shared" si="177"/>
        <v>21</v>
      </c>
      <c r="K410" s="1">
        <f t="shared" si="159"/>
        <v>1</v>
      </c>
      <c r="L410" s="5">
        <f t="shared" si="164"/>
        <v>0.99989987000000002</v>
      </c>
      <c r="M410" s="12">
        <f t="shared" si="160"/>
        <v>1.00449926</v>
      </c>
      <c r="N410" s="12">
        <f t="shared" si="156"/>
        <v>1.0487057672837177</v>
      </c>
      <c r="O410" s="5">
        <f t="shared" si="158"/>
        <v>1.04860076</v>
      </c>
      <c r="P410" s="5">
        <f t="shared" si="165"/>
        <v>1048.60076</v>
      </c>
      <c r="Q410" s="10">
        <f t="shared" si="166"/>
        <v>0</v>
      </c>
      <c r="R410" s="39">
        <f t="shared" si="167"/>
        <v>0</v>
      </c>
      <c r="S410" s="5">
        <f t="shared" si="168"/>
        <v>0</v>
      </c>
      <c r="T410" s="6">
        <f t="shared" si="178"/>
        <v>4.641E-2</v>
      </c>
      <c r="U410" s="10">
        <f t="shared" si="157"/>
        <v>23</v>
      </c>
      <c r="V410" s="10">
        <v>252</v>
      </c>
      <c r="W410" s="12">
        <f t="shared" si="169"/>
        <v>1.0041490639999999</v>
      </c>
      <c r="X410" s="5">
        <f t="shared" si="170"/>
        <v>4.35071166</v>
      </c>
      <c r="Y410" s="11">
        <f t="shared" si="171"/>
        <v>0</v>
      </c>
      <c r="Z410" s="2" t="s">
        <v>68</v>
      </c>
      <c r="AA410" s="72">
        <f t="shared" si="179"/>
        <v>43753</v>
      </c>
      <c r="AB410" s="2"/>
      <c r="AC410" s="43"/>
      <c r="AD410" s="47">
        <f>[2]Plan1!$A486</f>
        <v>51136</v>
      </c>
      <c r="AE410" s="34" t="str">
        <f>[2]Plan1!$C486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30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4"/>
      <c r="BX410" s="1"/>
      <c r="BY410" s="1"/>
      <c r="BZ410" s="1"/>
      <c r="CA410" s="1"/>
      <c r="CB410" s="1"/>
      <c r="CC410" s="1"/>
      <c r="CD410" s="1"/>
      <c r="CE410" s="1"/>
      <c r="CF410" s="1"/>
      <c r="CG410" s="2"/>
      <c r="CH410" s="1"/>
      <c r="CI410" s="1"/>
      <c r="CJ410" s="1"/>
      <c r="CK410" s="1"/>
      <c r="CL410" s="1"/>
      <c r="CM410" s="1"/>
    </row>
    <row r="411" spans="1:91" x14ac:dyDescent="0.2">
      <c r="A411" s="105">
        <f t="shared" si="172"/>
        <v>43424</v>
      </c>
      <c r="B411" s="5">
        <f t="shared" si="161"/>
        <v>1053.03559731</v>
      </c>
      <c r="C411" s="5">
        <f t="shared" si="173"/>
        <v>1000</v>
      </c>
      <c r="D411" s="64">
        <f t="shared" si="174"/>
        <v>5103.6899999999996</v>
      </c>
      <c r="E411" s="11">
        <f>IF(K411=1,VLOOKUP(A411,[1]Plan1!$AY$80:$BA$314,3),E410)</f>
        <v>5092.97</v>
      </c>
      <c r="F411" s="72">
        <f t="shared" si="175"/>
        <v>43421</v>
      </c>
      <c r="G411" s="9">
        <f t="shared" si="162"/>
        <v>-2.1004410534337659E-3</v>
      </c>
      <c r="H411" s="72">
        <f t="shared" si="176"/>
        <v>43451</v>
      </c>
      <c r="I411" s="72">
        <f t="shared" si="163"/>
        <v>43451</v>
      </c>
      <c r="J411" s="1">
        <f t="shared" si="177"/>
        <v>21</v>
      </c>
      <c r="K411" s="1">
        <f t="shared" si="159"/>
        <v>2</v>
      </c>
      <c r="L411" s="5">
        <f t="shared" si="164"/>
        <v>0.99979976000000004</v>
      </c>
      <c r="M411" s="12">
        <f t="shared" si="160"/>
        <v>1.00449926</v>
      </c>
      <c r="N411" s="12">
        <f t="shared" si="156"/>
        <v>1.0487057672837177</v>
      </c>
      <c r="O411" s="5">
        <f t="shared" si="158"/>
        <v>1.0484957699999999</v>
      </c>
      <c r="P411" s="5">
        <f t="shared" si="165"/>
        <v>1048.49577</v>
      </c>
      <c r="Q411" s="10">
        <f t="shared" si="166"/>
        <v>0</v>
      </c>
      <c r="R411" s="39">
        <f t="shared" si="167"/>
        <v>0</v>
      </c>
      <c r="S411" s="5">
        <f t="shared" si="168"/>
        <v>0</v>
      </c>
      <c r="T411" s="6">
        <f t="shared" si="178"/>
        <v>4.641E-2</v>
      </c>
      <c r="U411" s="10">
        <f t="shared" si="157"/>
        <v>24</v>
      </c>
      <c r="V411" s="10">
        <v>252</v>
      </c>
      <c r="W411" s="12">
        <f t="shared" si="169"/>
        <v>1.004329848</v>
      </c>
      <c r="X411" s="5">
        <f t="shared" si="170"/>
        <v>4.5398273099999997</v>
      </c>
      <c r="Y411" s="11">
        <f t="shared" si="171"/>
        <v>0</v>
      </c>
      <c r="Z411" s="2" t="s">
        <v>68</v>
      </c>
      <c r="AA411" s="72">
        <f t="shared" si="179"/>
        <v>43753</v>
      </c>
      <c r="AB411" s="2"/>
      <c r="AC411" s="43"/>
      <c r="AD411" s="47">
        <f>[2]Plan1!$A487</f>
        <v>51179</v>
      </c>
      <c r="AE411" s="34" t="str">
        <f>[2]Plan1!$C487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30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4"/>
      <c r="BX411" s="1"/>
      <c r="BY411" s="1"/>
      <c r="BZ411" s="1"/>
      <c r="CA411" s="1"/>
      <c r="CB411" s="1"/>
      <c r="CC411" s="1"/>
      <c r="CD411" s="1"/>
      <c r="CE411" s="1"/>
      <c r="CF411" s="1"/>
      <c r="CG411" s="2"/>
      <c r="CH411" s="1"/>
      <c r="CI411" s="1"/>
      <c r="CJ411" s="1"/>
      <c r="CK411" s="1"/>
      <c r="CL411" s="1"/>
      <c r="CM411" s="1"/>
    </row>
    <row r="412" spans="1:91" x14ac:dyDescent="0.2">
      <c r="A412" s="105">
        <f t="shared" si="172"/>
        <v>43425</v>
      </c>
      <c r="B412" s="5">
        <f t="shared" si="161"/>
        <v>1053.11972859</v>
      </c>
      <c r="C412" s="5">
        <f t="shared" si="173"/>
        <v>1000</v>
      </c>
      <c r="D412" s="64">
        <f t="shared" si="174"/>
        <v>5103.6899999999996</v>
      </c>
      <c r="E412" s="11">
        <f>IF(K412=1,VLOOKUP(A412,[1]Plan1!$AY$80:$BA$314,3),E411)</f>
        <v>5092.97</v>
      </c>
      <c r="F412" s="72">
        <f t="shared" si="175"/>
        <v>43421</v>
      </c>
      <c r="G412" s="9">
        <f t="shared" si="162"/>
        <v>-2.1004410534337659E-3</v>
      </c>
      <c r="H412" s="72">
        <f t="shared" si="176"/>
        <v>43451</v>
      </c>
      <c r="I412" s="72">
        <f t="shared" si="163"/>
        <v>43451</v>
      </c>
      <c r="J412" s="1">
        <f t="shared" si="177"/>
        <v>21</v>
      </c>
      <c r="K412" s="1">
        <f t="shared" si="159"/>
        <v>3</v>
      </c>
      <c r="L412" s="5">
        <f t="shared" si="164"/>
        <v>0.99969965999999999</v>
      </c>
      <c r="M412" s="12">
        <f t="shared" si="160"/>
        <v>1.00449926</v>
      </c>
      <c r="N412" s="12">
        <f t="shared" si="156"/>
        <v>1.0487057672837177</v>
      </c>
      <c r="O412" s="5">
        <f t="shared" si="158"/>
        <v>1.04839079</v>
      </c>
      <c r="P412" s="5">
        <f t="shared" si="165"/>
        <v>1048.3907899999999</v>
      </c>
      <c r="Q412" s="10">
        <f t="shared" si="166"/>
        <v>0</v>
      </c>
      <c r="R412" s="39">
        <f t="shared" si="167"/>
        <v>0</v>
      </c>
      <c r="S412" s="5">
        <f t="shared" si="168"/>
        <v>0</v>
      </c>
      <c r="T412" s="6">
        <f t="shared" si="178"/>
        <v>4.641E-2</v>
      </c>
      <c r="U412" s="10">
        <f t="shared" si="157"/>
        <v>25</v>
      </c>
      <c r="V412" s="10">
        <v>252</v>
      </c>
      <c r="W412" s="12">
        <f t="shared" si="169"/>
        <v>1.0045106640000001</v>
      </c>
      <c r="X412" s="5">
        <f t="shared" si="170"/>
        <v>4.7289385900000003</v>
      </c>
      <c r="Y412" s="11">
        <f t="shared" si="171"/>
        <v>0</v>
      </c>
      <c r="Z412" s="2" t="s">
        <v>68</v>
      </c>
      <c r="AA412" s="72">
        <f t="shared" si="179"/>
        <v>43753</v>
      </c>
      <c r="AB412" s="2"/>
      <c r="AC412" s="43"/>
      <c r="AD412" s="47">
        <f>[2]Plan1!$A488</f>
        <v>51180</v>
      </c>
      <c r="AE412" s="34" t="str">
        <f>[2]Plan1!$C488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30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4"/>
      <c r="BX412" s="1"/>
      <c r="BY412" s="1"/>
      <c r="BZ412" s="1"/>
      <c r="CA412" s="1"/>
      <c r="CB412" s="1"/>
      <c r="CC412" s="1"/>
      <c r="CD412" s="1"/>
      <c r="CE412" s="1"/>
      <c r="CF412" s="1"/>
      <c r="CG412" s="2"/>
      <c r="CH412" s="1"/>
      <c r="CI412" s="1"/>
      <c r="CJ412" s="1"/>
      <c r="CK412" s="1"/>
      <c r="CL412" s="1"/>
      <c r="CM412" s="1"/>
    </row>
    <row r="413" spans="1:91" x14ac:dyDescent="0.2">
      <c r="A413" s="105">
        <f t="shared" si="172"/>
        <v>43426</v>
      </c>
      <c r="B413" s="5">
        <f t="shared" si="161"/>
        <v>1053.2038765899999</v>
      </c>
      <c r="C413" s="5">
        <f t="shared" si="173"/>
        <v>1000</v>
      </c>
      <c r="D413" s="64">
        <f t="shared" si="174"/>
        <v>5103.6899999999996</v>
      </c>
      <c r="E413" s="11">
        <f>IF(K413=1,VLOOKUP(A413,[1]Plan1!$AY$80:$BA$314,3),E412)</f>
        <v>5092.97</v>
      </c>
      <c r="F413" s="72">
        <f t="shared" si="175"/>
        <v>43421</v>
      </c>
      <c r="G413" s="9">
        <f t="shared" si="162"/>
        <v>-2.1004410534337659E-3</v>
      </c>
      <c r="H413" s="72">
        <f t="shared" si="176"/>
        <v>43451</v>
      </c>
      <c r="I413" s="72">
        <f t="shared" si="163"/>
        <v>43451</v>
      </c>
      <c r="J413" s="1">
        <f t="shared" si="177"/>
        <v>21</v>
      </c>
      <c r="K413" s="1">
        <f t="shared" si="159"/>
        <v>4</v>
      </c>
      <c r="L413" s="5">
        <f t="shared" si="164"/>
        <v>0.99959956999999999</v>
      </c>
      <c r="M413" s="12">
        <f t="shared" si="160"/>
        <v>1.00449926</v>
      </c>
      <c r="N413" s="12">
        <f t="shared" si="156"/>
        <v>1.0487057672837177</v>
      </c>
      <c r="O413" s="5">
        <f t="shared" si="158"/>
        <v>1.04828583</v>
      </c>
      <c r="P413" s="5">
        <f t="shared" si="165"/>
        <v>1048.28583</v>
      </c>
      <c r="Q413" s="10">
        <f t="shared" si="166"/>
        <v>0</v>
      </c>
      <c r="R413" s="39">
        <f t="shared" si="167"/>
        <v>0</v>
      </c>
      <c r="S413" s="5">
        <f t="shared" si="168"/>
        <v>0</v>
      </c>
      <c r="T413" s="6">
        <f t="shared" si="178"/>
        <v>4.641E-2</v>
      </c>
      <c r="U413" s="10">
        <f t="shared" si="157"/>
        <v>26</v>
      </c>
      <c r="V413" s="10">
        <v>252</v>
      </c>
      <c r="W413" s="12">
        <f t="shared" si="169"/>
        <v>1.004691513</v>
      </c>
      <c r="X413" s="5">
        <f t="shared" si="170"/>
        <v>4.9180465900000003</v>
      </c>
      <c r="Y413" s="11">
        <f t="shared" si="171"/>
        <v>0</v>
      </c>
      <c r="Z413" s="2" t="s">
        <v>68</v>
      </c>
      <c r="AA413" s="72">
        <f t="shared" si="179"/>
        <v>43753</v>
      </c>
      <c r="AB413" s="2"/>
      <c r="AC413" s="43"/>
      <c r="AD413" s="47">
        <f>[2]Plan1!$A489</f>
        <v>51225</v>
      </c>
      <c r="AE413" s="34" t="str">
        <f>[2]Plan1!$C489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30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4"/>
      <c r="BX413" s="1"/>
      <c r="BY413" s="1"/>
      <c r="BZ413" s="1"/>
      <c r="CA413" s="1"/>
      <c r="CB413" s="1"/>
      <c r="CC413" s="1"/>
      <c r="CD413" s="1"/>
      <c r="CE413" s="1"/>
      <c r="CF413" s="1"/>
      <c r="CG413" s="2"/>
      <c r="CH413" s="1"/>
      <c r="CI413" s="1"/>
      <c r="CJ413" s="1"/>
      <c r="CK413" s="1"/>
      <c r="CL413" s="1"/>
      <c r="CM413" s="1"/>
    </row>
    <row r="414" spans="1:91" x14ac:dyDescent="0.2">
      <c r="A414" s="105">
        <f t="shared" si="172"/>
        <v>43427</v>
      </c>
      <c r="B414" s="5">
        <f t="shared" si="161"/>
        <v>1053.2880212299999</v>
      </c>
      <c r="C414" s="5">
        <f t="shared" si="173"/>
        <v>1000</v>
      </c>
      <c r="D414" s="64">
        <f t="shared" si="174"/>
        <v>5103.6899999999996</v>
      </c>
      <c r="E414" s="11">
        <f>IF(K414=1,VLOOKUP(A414,[1]Plan1!$AY$80:$BA$314,3),E413)</f>
        <v>5092.97</v>
      </c>
      <c r="F414" s="72">
        <f t="shared" si="175"/>
        <v>43421</v>
      </c>
      <c r="G414" s="9">
        <f t="shared" si="162"/>
        <v>-2.1004410534337659E-3</v>
      </c>
      <c r="H414" s="72">
        <f t="shared" si="176"/>
        <v>43451</v>
      </c>
      <c r="I414" s="72">
        <f t="shared" si="163"/>
        <v>43451</v>
      </c>
      <c r="J414" s="1">
        <f t="shared" si="177"/>
        <v>21</v>
      </c>
      <c r="K414" s="1">
        <f t="shared" si="159"/>
        <v>5</v>
      </c>
      <c r="L414" s="5">
        <f t="shared" si="164"/>
        <v>0.99949949000000005</v>
      </c>
      <c r="M414" s="12">
        <f t="shared" si="160"/>
        <v>1.00449926</v>
      </c>
      <c r="N414" s="12">
        <f t="shared" si="156"/>
        <v>1.0487057672837177</v>
      </c>
      <c r="O414" s="5">
        <f t="shared" si="158"/>
        <v>1.0481808699999999</v>
      </c>
      <c r="P414" s="5">
        <f t="shared" si="165"/>
        <v>1048.1808699999999</v>
      </c>
      <c r="Q414" s="10">
        <f t="shared" si="166"/>
        <v>0</v>
      </c>
      <c r="R414" s="39">
        <f t="shared" si="167"/>
        <v>0</v>
      </c>
      <c r="S414" s="5">
        <f t="shared" si="168"/>
        <v>0</v>
      </c>
      <c r="T414" s="6">
        <f t="shared" si="178"/>
        <v>4.641E-2</v>
      </c>
      <c r="U414" s="10">
        <f t="shared" si="157"/>
        <v>27</v>
      </c>
      <c r="V414" s="10">
        <v>252</v>
      </c>
      <c r="W414" s="12">
        <f t="shared" si="169"/>
        <v>1.004872395</v>
      </c>
      <c r="X414" s="5">
        <f t="shared" si="170"/>
        <v>5.1071512300000004</v>
      </c>
      <c r="Y414" s="11">
        <f t="shared" si="171"/>
        <v>0</v>
      </c>
      <c r="Z414" s="2" t="s">
        <v>68</v>
      </c>
      <c r="AA414" s="72">
        <f t="shared" si="179"/>
        <v>43753</v>
      </c>
      <c r="AB414" s="2"/>
      <c r="AC414" s="43"/>
      <c r="AD414" s="47">
        <f>[2]Plan1!$A490</f>
        <v>51247</v>
      </c>
      <c r="AE414" s="34" t="str">
        <f>[2]Plan1!$C490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30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4"/>
      <c r="BX414" s="1"/>
      <c r="BY414" s="1"/>
      <c r="BZ414" s="1"/>
      <c r="CA414" s="1"/>
      <c r="CB414" s="1"/>
      <c r="CC414" s="1"/>
      <c r="CD414" s="1"/>
      <c r="CE414" s="1"/>
      <c r="CF414" s="1"/>
      <c r="CG414" s="2"/>
      <c r="CH414" s="1"/>
      <c r="CI414" s="1"/>
      <c r="CJ414" s="1"/>
      <c r="CK414" s="1"/>
      <c r="CL414" s="1"/>
      <c r="CM414" s="1"/>
    </row>
    <row r="415" spans="1:91" x14ac:dyDescent="0.2">
      <c r="A415" s="105">
        <f t="shared" si="172"/>
        <v>43428</v>
      </c>
      <c r="B415" s="5">
        <f t="shared" si="161"/>
        <v>1053.3721815199999</v>
      </c>
      <c r="C415" s="5">
        <f t="shared" si="173"/>
        <v>1000</v>
      </c>
      <c r="D415" s="64">
        <f t="shared" si="174"/>
        <v>5103.6899999999996</v>
      </c>
      <c r="E415" s="11">
        <f>IF(K415=1,VLOOKUP(A415,[1]Plan1!$AY$80:$BA$314,3),E414)</f>
        <v>5092.97</v>
      </c>
      <c r="F415" s="72">
        <f t="shared" si="175"/>
        <v>43421</v>
      </c>
      <c r="G415" s="9">
        <f t="shared" si="162"/>
        <v>-2.1004410534337659E-3</v>
      </c>
      <c r="H415" s="72">
        <f t="shared" si="176"/>
        <v>43451</v>
      </c>
      <c r="I415" s="72">
        <f t="shared" si="163"/>
        <v>43451</v>
      </c>
      <c r="J415" s="1">
        <f t="shared" si="177"/>
        <v>21</v>
      </c>
      <c r="K415" s="1">
        <f t="shared" si="159"/>
        <v>6</v>
      </c>
      <c r="L415" s="5">
        <f t="shared" si="164"/>
        <v>0.99939942000000004</v>
      </c>
      <c r="M415" s="12">
        <f t="shared" si="160"/>
        <v>1.00449926</v>
      </c>
      <c r="N415" s="12">
        <f t="shared" ref="N415:N478" si="180">IF(I415&gt;I414,N414*M415,N414)</f>
        <v>1.0487057672837177</v>
      </c>
      <c r="O415" s="5">
        <f t="shared" si="158"/>
        <v>1.04807593</v>
      </c>
      <c r="P415" s="5">
        <f t="shared" si="165"/>
        <v>1048.07593</v>
      </c>
      <c r="Q415" s="10">
        <f t="shared" si="166"/>
        <v>0</v>
      </c>
      <c r="R415" s="39">
        <f t="shared" si="167"/>
        <v>0</v>
      </c>
      <c r="S415" s="5">
        <f t="shared" si="168"/>
        <v>0</v>
      </c>
      <c r="T415" s="6">
        <f t="shared" si="178"/>
        <v>4.641E-2</v>
      </c>
      <c r="U415" s="10">
        <f t="shared" si="157"/>
        <v>28</v>
      </c>
      <c r="V415" s="10">
        <v>252</v>
      </c>
      <c r="W415" s="12">
        <f t="shared" si="169"/>
        <v>1.005053309</v>
      </c>
      <c r="X415" s="5">
        <f t="shared" si="170"/>
        <v>5.2962515200000002</v>
      </c>
      <c r="Y415" s="11">
        <f t="shared" si="171"/>
        <v>0</v>
      </c>
      <c r="Z415" s="2" t="s">
        <v>68</v>
      </c>
      <c r="AA415" s="72">
        <f t="shared" si="179"/>
        <v>43753</v>
      </c>
      <c r="AB415" s="2"/>
      <c r="AC415" s="43"/>
      <c r="AD415" s="47">
        <f>[2]Plan1!$A491</f>
        <v>51257</v>
      </c>
      <c r="AE415" s="34" t="str">
        <f>[2]Plan1!$C491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30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4"/>
      <c r="BX415" s="1"/>
      <c r="BY415" s="1"/>
      <c r="BZ415" s="1"/>
      <c r="CA415" s="1"/>
      <c r="CB415" s="1"/>
      <c r="CC415" s="1"/>
      <c r="CD415" s="1"/>
      <c r="CE415" s="1"/>
      <c r="CF415" s="1"/>
      <c r="CG415" s="2"/>
      <c r="CH415" s="1"/>
      <c r="CI415" s="1"/>
      <c r="CJ415" s="1"/>
      <c r="CK415" s="1"/>
      <c r="CL415" s="1"/>
      <c r="CM415" s="1"/>
    </row>
    <row r="416" spans="1:91" x14ac:dyDescent="0.2">
      <c r="A416" s="105">
        <f t="shared" si="172"/>
        <v>43429</v>
      </c>
      <c r="B416" s="5">
        <f t="shared" si="161"/>
        <v>1053.3721815199999</v>
      </c>
      <c r="C416" s="5">
        <f t="shared" si="173"/>
        <v>1000</v>
      </c>
      <c r="D416" s="64">
        <f t="shared" si="174"/>
        <v>5103.6899999999996</v>
      </c>
      <c r="E416" s="11">
        <f>IF(K416=1,VLOOKUP(A416,[1]Plan1!$AY$80:$BA$314,3),E415)</f>
        <v>5092.97</v>
      </c>
      <c r="F416" s="72">
        <f t="shared" si="175"/>
        <v>43421</v>
      </c>
      <c r="G416" s="9">
        <f t="shared" si="162"/>
        <v>-2.1004410534337659E-3</v>
      </c>
      <c r="H416" s="72">
        <f t="shared" si="176"/>
        <v>43451</v>
      </c>
      <c r="I416" s="72">
        <f t="shared" si="163"/>
        <v>43451</v>
      </c>
      <c r="J416" s="1">
        <f t="shared" si="177"/>
        <v>21</v>
      </c>
      <c r="K416" s="1">
        <f t="shared" si="159"/>
        <v>6</v>
      </c>
      <c r="L416" s="5">
        <f t="shared" si="164"/>
        <v>0.99939942000000004</v>
      </c>
      <c r="M416" s="12">
        <f t="shared" si="160"/>
        <v>1.00449926</v>
      </c>
      <c r="N416" s="12">
        <f t="shared" si="180"/>
        <v>1.0487057672837177</v>
      </c>
      <c r="O416" s="5">
        <f t="shared" si="158"/>
        <v>1.04807593</v>
      </c>
      <c r="P416" s="5">
        <f t="shared" si="165"/>
        <v>1048.07593</v>
      </c>
      <c r="Q416" s="10">
        <f t="shared" si="166"/>
        <v>0</v>
      </c>
      <c r="R416" s="39">
        <f t="shared" si="167"/>
        <v>0</v>
      </c>
      <c r="S416" s="5">
        <f t="shared" si="168"/>
        <v>0</v>
      </c>
      <c r="T416" s="6">
        <f t="shared" si="178"/>
        <v>4.641E-2</v>
      </c>
      <c r="U416" s="10">
        <f t="shared" si="157"/>
        <v>28</v>
      </c>
      <c r="V416" s="10">
        <v>252</v>
      </c>
      <c r="W416" s="12">
        <f t="shared" si="169"/>
        <v>1.005053309</v>
      </c>
      <c r="X416" s="5">
        <f t="shared" si="170"/>
        <v>5.2962515200000002</v>
      </c>
      <c r="Y416" s="11">
        <f t="shared" si="171"/>
        <v>0</v>
      </c>
      <c r="Z416" s="2" t="s">
        <v>68</v>
      </c>
      <c r="AA416" s="72">
        <f t="shared" si="179"/>
        <v>43753</v>
      </c>
      <c r="AB416" s="2"/>
      <c r="AC416" s="43"/>
      <c r="AD416" s="47">
        <f>[2]Plan1!$A492</f>
        <v>51287</v>
      </c>
      <c r="AE416" s="34" t="str">
        <f>[2]Plan1!$C492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30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4"/>
      <c r="BX416" s="1"/>
      <c r="BY416" s="1"/>
      <c r="BZ416" s="1"/>
      <c r="CA416" s="1"/>
      <c r="CB416" s="1"/>
      <c r="CC416" s="1"/>
      <c r="CD416" s="1"/>
      <c r="CE416" s="1"/>
      <c r="CF416" s="1"/>
      <c r="CG416" s="2"/>
      <c r="CH416" s="1"/>
      <c r="CI416" s="1"/>
      <c r="CJ416" s="1"/>
      <c r="CK416" s="1"/>
      <c r="CL416" s="1"/>
      <c r="CM416" s="1"/>
    </row>
    <row r="417" spans="1:91" x14ac:dyDescent="0.2">
      <c r="A417" s="105">
        <f t="shared" si="172"/>
        <v>43430</v>
      </c>
      <c r="B417" s="5">
        <f t="shared" si="161"/>
        <v>1053.3721815199999</v>
      </c>
      <c r="C417" s="5">
        <f t="shared" si="173"/>
        <v>1000</v>
      </c>
      <c r="D417" s="64">
        <f t="shared" si="174"/>
        <v>5103.6899999999996</v>
      </c>
      <c r="E417" s="11">
        <f>IF(K417=1,VLOOKUP(A417,[1]Plan1!$AY$80:$BA$314,3),E416)</f>
        <v>5092.97</v>
      </c>
      <c r="F417" s="72">
        <f t="shared" si="175"/>
        <v>43421</v>
      </c>
      <c r="G417" s="9">
        <f t="shared" si="162"/>
        <v>-2.1004410534337659E-3</v>
      </c>
      <c r="H417" s="72">
        <f t="shared" si="176"/>
        <v>43451</v>
      </c>
      <c r="I417" s="72">
        <f t="shared" si="163"/>
        <v>43451</v>
      </c>
      <c r="J417" s="1">
        <f t="shared" si="177"/>
        <v>21</v>
      </c>
      <c r="K417" s="1">
        <f t="shared" si="159"/>
        <v>6</v>
      </c>
      <c r="L417" s="5">
        <f t="shared" si="164"/>
        <v>0.99939942000000004</v>
      </c>
      <c r="M417" s="12">
        <f t="shared" si="160"/>
        <v>1.00449926</v>
      </c>
      <c r="N417" s="12">
        <f t="shared" si="180"/>
        <v>1.0487057672837177</v>
      </c>
      <c r="O417" s="5">
        <f t="shared" si="158"/>
        <v>1.04807593</v>
      </c>
      <c r="P417" s="5">
        <f t="shared" si="165"/>
        <v>1048.07593</v>
      </c>
      <c r="Q417" s="10">
        <f t="shared" si="166"/>
        <v>0</v>
      </c>
      <c r="R417" s="39">
        <f t="shared" si="167"/>
        <v>0</v>
      </c>
      <c r="S417" s="5">
        <f t="shared" si="168"/>
        <v>0</v>
      </c>
      <c r="T417" s="6">
        <f t="shared" si="178"/>
        <v>4.641E-2</v>
      </c>
      <c r="U417" s="10">
        <f t="shared" si="157"/>
        <v>28</v>
      </c>
      <c r="V417" s="10">
        <v>252</v>
      </c>
      <c r="W417" s="12">
        <f t="shared" si="169"/>
        <v>1.005053309</v>
      </c>
      <c r="X417" s="5">
        <f t="shared" si="170"/>
        <v>5.2962515200000002</v>
      </c>
      <c r="Y417" s="11">
        <f t="shared" si="171"/>
        <v>0</v>
      </c>
      <c r="Z417" s="2" t="s">
        <v>68</v>
      </c>
      <c r="AA417" s="72">
        <f t="shared" si="179"/>
        <v>43753</v>
      </c>
      <c r="AB417" s="2"/>
      <c r="AC417" s="43"/>
      <c r="AD417" s="47">
        <f>[2]Plan1!$A493</f>
        <v>51386</v>
      </c>
      <c r="AE417" s="34" t="str">
        <f>[2]Plan1!$C493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30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4"/>
      <c r="BX417" s="1"/>
      <c r="BY417" s="1"/>
      <c r="BZ417" s="1"/>
      <c r="CA417" s="1"/>
      <c r="CB417" s="1"/>
      <c r="CC417" s="1"/>
      <c r="CD417" s="1"/>
      <c r="CE417" s="1"/>
      <c r="CF417" s="1"/>
      <c r="CG417" s="2"/>
      <c r="CH417" s="1"/>
      <c r="CI417" s="1"/>
      <c r="CJ417" s="1"/>
      <c r="CK417" s="1"/>
      <c r="CL417" s="1"/>
      <c r="CM417" s="1"/>
    </row>
    <row r="418" spans="1:91" x14ac:dyDescent="0.2">
      <c r="A418" s="105">
        <f t="shared" si="172"/>
        <v>43431</v>
      </c>
      <c r="B418" s="5">
        <f t="shared" si="161"/>
        <v>1053.45634849</v>
      </c>
      <c r="C418" s="5">
        <f t="shared" si="173"/>
        <v>1000</v>
      </c>
      <c r="D418" s="64">
        <f t="shared" si="174"/>
        <v>5103.6899999999996</v>
      </c>
      <c r="E418" s="11">
        <f>IF(K418=1,VLOOKUP(A418,[1]Plan1!$AY$80:$BA$314,3),E417)</f>
        <v>5092.97</v>
      </c>
      <c r="F418" s="72">
        <f t="shared" si="175"/>
        <v>43421</v>
      </c>
      <c r="G418" s="9">
        <f t="shared" si="162"/>
        <v>-2.1004410534337659E-3</v>
      </c>
      <c r="H418" s="72">
        <f t="shared" si="176"/>
        <v>43451</v>
      </c>
      <c r="I418" s="72">
        <f t="shared" si="163"/>
        <v>43451</v>
      </c>
      <c r="J418" s="1">
        <f t="shared" si="177"/>
        <v>21</v>
      </c>
      <c r="K418" s="1">
        <f t="shared" si="159"/>
        <v>7</v>
      </c>
      <c r="L418" s="5">
        <f t="shared" si="164"/>
        <v>0.99929935999999997</v>
      </c>
      <c r="M418" s="12">
        <f t="shared" si="160"/>
        <v>1.00449926</v>
      </c>
      <c r="N418" s="12">
        <f t="shared" si="180"/>
        <v>1.0487057672837177</v>
      </c>
      <c r="O418" s="5">
        <f t="shared" si="158"/>
        <v>1.047971</v>
      </c>
      <c r="P418" s="5">
        <f t="shared" si="165"/>
        <v>1047.971</v>
      </c>
      <c r="Q418" s="10">
        <f t="shared" si="166"/>
        <v>0</v>
      </c>
      <c r="R418" s="39">
        <f t="shared" si="167"/>
        <v>0</v>
      </c>
      <c r="S418" s="5">
        <f t="shared" si="168"/>
        <v>0</v>
      </c>
      <c r="T418" s="6">
        <f t="shared" si="178"/>
        <v>4.641E-2</v>
      </c>
      <c r="U418" s="10">
        <f t="shared" si="157"/>
        <v>29</v>
      </c>
      <c r="V418" s="10">
        <v>252</v>
      </c>
      <c r="W418" s="12">
        <f t="shared" si="169"/>
        <v>1.005234256</v>
      </c>
      <c r="X418" s="5">
        <f t="shared" si="170"/>
        <v>5.4853484899999998</v>
      </c>
      <c r="Y418" s="11">
        <f t="shared" si="171"/>
        <v>0</v>
      </c>
      <c r="Z418" s="2" t="s">
        <v>68</v>
      </c>
      <c r="AA418" s="72">
        <f t="shared" si="179"/>
        <v>43753</v>
      </c>
      <c r="AB418" s="2"/>
      <c r="AC418" s="43"/>
      <c r="AD418" s="47">
        <f>[2]Plan1!$A494</f>
        <v>51421</v>
      </c>
      <c r="AE418" s="34" t="str">
        <f>[2]Plan1!$C494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30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4"/>
      <c r="BX418" s="1"/>
      <c r="BY418" s="1"/>
      <c r="BZ418" s="1"/>
      <c r="CA418" s="1"/>
      <c r="CB418" s="1"/>
      <c r="CC418" s="1"/>
      <c r="CD418" s="1"/>
      <c r="CE418" s="1"/>
      <c r="CF418" s="1"/>
      <c r="CG418" s="2"/>
      <c r="CH418" s="1"/>
      <c r="CI418" s="1"/>
      <c r="CJ418" s="1"/>
      <c r="CK418" s="1"/>
      <c r="CL418" s="1"/>
      <c r="CM418" s="1"/>
    </row>
    <row r="419" spans="1:91" x14ac:dyDescent="0.2">
      <c r="A419" s="105">
        <f t="shared" si="172"/>
        <v>43432</v>
      </c>
      <c r="B419" s="5">
        <f t="shared" si="161"/>
        <v>1053.5405120600001</v>
      </c>
      <c r="C419" s="5">
        <f t="shared" si="173"/>
        <v>1000</v>
      </c>
      <c r="D419" s="64">
        <f t="shared" si="174"/>
        <v>5103.6899999999996</v>
      </c>
      <c r="E419" s="11">
        <f>IF(K419=1,VLOOKUP(A419,[1]Plan1!$AY$80:$BA$314,3),E418)</f>
        <v>5092.97</v>
      </c>
      <c r="F419" s="72">
        <f t="shared" si="175"/>
        <v>43421</v>
      </c>
      <c r="G419" s="9">
        <f t="shared" si="162"/>
        <v>-2.1004410534337659E-3</v>
      </c>
      <c r="H419" s="72">
        <f t="shared" si="176"/>
        <v>43451</v>
      </c>
      <c r="I419" s="72">
        <f t="shared" si="163"/>
        <v>43451</v>
      </c>
      <c r="J419" s="1">
        <f t="shared" si="177"/>
        <v>21</v>
      </c>
      <c r="K419" s="1">
        <f t="shared" si="159"/>
        <v>8</v>
      </c>
      <c r="L419" s="5">
        <f t="shared" si="164"/>
        <v>0.99919930999999995</v>
      </c>
      <c r="M419" s="12">
        <f t="shared" si="160"/>
        <v>1.00449926</v>
      </c>
      <c r="N419" s="12">
        <f t="shared" si="180"/>
        <v>1.0487057672837177</v>
      </c>
      <c r="O419" s="5">
        <f t="shared" si="158"/>
        <v>1.04786607</v>
      </c>
      <c r="P419" s="5">
        <f t="shared" si="165"/>
        <v>1047.86607</v>
      </c>
      <c r="Q419" s="10">
        <f t="shared" si="166"/>
        <v>0</v>
      </c>
      <c r="R419" s="39">
        <f t="shared" si="167"/>
        <v>0</v>
      </c>
      <c r="S419" s="5">
        <f t="shared" si="168"/>
        <v>0</v>
      </c>
      <c r="T419" s="6">
        <f t="shared" si="178"/>
        <v>4.641E-2</v>
      </c>
      <c r="U419" s="10">
        <f t="shared" si="157"/>
        <v>30</v>
      </c>
      <c r="V419" s="10">
        <v>252</v>
      </c>
      <c r="W419" s="12">
        <f t="shared" si="169"/>
        <v>1.0054152359999999</v>
      </c>
      <c r="X419" s="5">
        <f t="shared" si="170"/>
        <v>5.6744420599999996</v>
      </c>
      <c r="Y419" s="11">
        <f t="shared" si="171"/>
        <v>0</v>
      </c>
      <c r="Z419" s="2" t="s">
        <v>68</v>
      </c>
      <c r="AA419" s="72">
        <f t="shared" si="179"/>
        <v>43753</v>
      </c>
      <c r="AB419" s="2"/>
      <c r="AC419" s="43"/>
      <c r="AD419" s="47">
        <f>[2]Plan1!$A495</f>
        <v>51442</v>
      </c>
      <c r="AE419" s="34" t="str">
        <f>[2]Plan1!$C495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30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4"/>
      <c r="BX419" s="1"/>
      <c r="BY419" s="1"/>
      <c r="BZ419" s="1"/>
      <c r="CA419" s="1"/>
      <c r="CB419" s="1"/>
      <c r="CC419" s="1"/>
      <c r="CD419" s="1"/>
      <c r="CE419" s="1"/>
      <c r="CF419" s="1"/>
      <c r="CG419" s="2"/>
      <c r="CH419" s="1"/>
      <c r="CI419" s="1"/>
      <c r="CJ419" s="1"/>
      <c r="CK419" s="1"/>
      <c r="CL419" s="1"/>
      <c r="CM419" s="1"/>
    </row>
    <row r="420" spans="1:91" x14ac:dyDescent="0.2">
      <c r="A420" s="105">
        <f t="shared" si="172"/>
        <v>43433</v>
      </c>
      <c r="B420" s="5">
        <f t="shared" si="161"/>
        <v>1053.6246912900001</v>
      </c>
      <c r="C420" s="5">
        <f t="shared" si="173"/>
        <v>1000</v>
      </c>
      <c r="D420" s="64">
        <f t="shared" si="174"/>
        <v>5103.6899999999996</v>
      </c>
      <c r="E420" s="11">
        <f>IF(K420=1,VLOOKUP(A420,[1]Plan1!$AY$80:$BA$314,3),E419)</f>
        <v>5092.97</v>
      </c>
      <c r="F420" s="72">
        <f t="shared" si="175"/>
        <v>43421</v>
      </c>
      <c r="G420" s="9">
        <f t="shared" si="162"/>
        <v>-2.1004410534337659E-3</v>
      </c>
      <c r="H420" s="72">
        <f t="shared" si="176"/>
        <v>43451</v>
      </c>
      <c r="I420" s="72">
        <f t="shared" si="163"/>
        <v>43451</v>
      </c>
      <c r="J420" s="1">
        <f t="shared" si="177"/>
        <v>21</v>
      </c>
      <c r="K420" s="1">
        <f t="shared" si="159"/>
        <v>9</v>
      </c>
      <c r="L420" s="5">
        <f t="shared" si="164"/>
        <v>0.99909926999999998</v>
      </c>
      <c r="M420" s="12">
        <f t="shared" si="160"/>
        <v>1.00449926</v>
      </c>
      <c r="N420" s="12">
        <f t="shared" si="180"/>
        <v>1.0487057672837177</v>
      </c>
      <c r="O420" s="5">
        <f t="shared" si="158"/>
        <v>1.0477611600000001</v>
      </c>
      <c r="P420" s="5">
        <f t="shared" si="165"/>
        <v>1047.76116</v>
      </c>
      <c r="Q420" s="10">
        <f t="shared" si="166"/>
        <v>0</v>
      </c>
      <c r="R420" s="39">
        <f t="shared" si="167"/>
        <v>0</v>
      </c>
      <c r="S420" s="5">
        <f t="shared" si="168"/>
        <v>0</v>
      </c>
      <c r="T420" s="6">
        <f t="shared" si="178"/>
        <v>4.641E-2</v>
      </c>
      <c r="U420" s="10">
        <f t="shared" si="157"/>
        <v>31</v>
      </c>
      <c r="V420" s="10">
        <v>252</v>
      </c>
      <c r="W420" s="12">
        <f t="shared" si="169"/>
        <v>1.005596248</v>
      </c>
      <c r="X420" s="5">
        <f t="shared" si="170"/>
        <v>5.8635312900000001</v>
      </c>
      <c r="Y420" s="11">
        <f t="shared" si="171"/>
        <v>0</v>
      </c>
      <c r="Z420" s="2" t="s">
        <v>68</v>
      </c>
      <c r="AA420" s="72">
        <f t="shared" si="179"/>
        <v>43753</v>
      </c>
      <c r="AB420" s="2"/>
      <c r="AC420" s="43"/>
      <c r="AD420" s="47">
        <f>[2]Plan1!$A496</f>
        <v>51455</v>
      </c>
      <c r="AE420" s="34" t="str">
        <f>[2]Plan1!$C496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30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4"/>
      <c r="BX420" s="1"/>
      <c r="BY420" s="1"/>
      <c r="BZ420" s="1"/>
      <c r="CA420" s="1"/>
      <c r="CB420" s="1"/>
      <c r="CC420" s="1"/>
      <c r="CD420" s="1"/>
      <c r="CE420" s="1"/>
      <c r="CF420" s="1"/>
      <c r="CG420" s="2"/>
      <c r="CH420" s="1"/>
      <c r="CI420" s="1"/>
      <c r="CJ420" s="1"/>
      <c r="CK420" s="1"/>
      <c r="CL420" s="1"/>
      <c r="CM420" s="1"/>
    </row>
    <row r="421" spans="1:91" x14ac:dyDescent="0.2">
      <c r="A421" s="105">
        <f t="shared" si="172"/>
        <v>43434</v>
      </c>
      <c r="B421" s="5">
        <f t="shared" si="161"/>
        <v>1053.7088660700001</v>
      </c>
      <c r="C421" s="5">
        <f t="shared" si="173"/>
        <v>1000</v>
      </c>
      <c r="D421" s="64">
        <f t="shared" si="174"/>
        <v>5103.6899999999996</v>
      </c>
      <c r="E421" s="11">
        <f>IF(K421=1,VLOOKUP(A421,[1]Plan1!$AY$80:$BA$314,3),E420)</f>
        <v>5092.97</v>
      </c>
      <c r="F421" s="72">
        <f t="shared" si="175"/>
        <v>43421</v>
      </c>
      <c r="G421" s="9">
        <f t="shared" si="162"/>
        <v>-2.1004410534337659E-3</v>
      </c>
      <c r="H421" s="72">
        <f t="shared" si="176"/>
        <v>43451</v>
      </c>
      <c r="I421" s="72">
        <f t="shared" si="163"/>
        <v>43451</v>
      </c>
      <c r="J421" s="1">
        <f t="shared" si="177"/>
        <v>21</v>
      </c>
      <c r="K421" s="1">
        <f t="shared" si="159"/>
        <v>10</v>
      </c>
      <c r="L421" s="5">
        <f t="shared" si="164"/>
        <v>0.99899923000000002</v>
      </c>
      <c r="M421" s="12">
        <f t="shared" si="160"/>
        <v>1.00449926</v>
      </c>
      <c r="N421" s="12">
        <f t="shared" si="180"/>
        <v>1.0487057672837177</v>
      </c>
      <c r="O421" s="5">
        <f t="shared" si="158"/>
        <v>1.04765625</v>
      </c>
      <c r="P421" s="5">
        <f t="shared" si="165"/>
        <v>1047.65625</v>
      </c>
      <c r="Q421" s="10">
        <f t="shared" si="166"/>
        <v>0</v>
      </c>
      <c r="R421" s="39">
        <f t="shared" si="167"/>
        <v>0</v>
      </c>
      <c r="S421" s="5">
        <f t="shared" si="168"/>
        <v>0</v>
      </c>
      <c r="T421" s="6">
        <f t="shared" si="178"/>
        <v>4.641E-2</v>
      </c>
      <c r="U421" s="10">
        <f t="shared" ref="U421:U484" si="181">IF(Q420&gt;0,1,IF(K421=K420,U420,U420+1))</f>
        <v>32</v>
      </c>
      <c r="V421" s="10">
        <v>252</v>
      </c>
      <c r="W421" s="12">
        <f t="shared" si="169"/>
        <v>1.0057772920000001</v>
      </c>
      <c r="X421" s="5">
        <f t="shared" si="170"/>
        <v>6.05261607</v>
      </c>
      <c r="Y421" s="11">
        <f t="shared" si="171"/>
        <v>0</v>
      </c>
      <c r="Z421" s="2" t="s">
        <v>68</v>
      </c>
      <c r="AA421" s="72">
        <f t="shared" si="179"/>
        <v>43753</v>
      </c>
      <c r="AB421" s="2"/>
      <c r="AC421" s="43"/>
      <c r="AD421" s="47">
        <f>[2]Plan1!$A497</f>
        <v>51460</v>
      </c>
      <c r="AE421" s="34" t="str">
        <f>[2]Plan1!$C497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30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4"/>
      <c r="BX421" s="1"/>
      <c r="BY421" s="1"/>
      <c r="BZ421" s="1"/>
      <c r="CA421" s="1"/>
      <c r="CB421" s="1"/>
      <c r="CC421" s="1"/>
      <c r="CD421" s="1"/>
      <c r="CE421" s="1"/>
      <c r="CF421" s="1"/>
      <c r="CG421" s="2"/>
      <c r="CH421" s="1"/>
      <c r="CI421" s="1"/>
      <c r="CJ421" s="1"/>
      <c r="CK421" s="1"/>
      <c r="CL421" s="1"/>
      <c r="CM421" s="1"/>
    </row>
    <row r="422" spans="1:91" x14ac:dyDescent="0.2">
      <c r="A422" s="105">
        <f t="shared" si="172"/>
        <v>43435</v>
      </c>
      <c r="B422" s="5">
        <f t="shared" si="161"/>
        <v>1053.7930575399998</v>
      </c>
      <c r="C422" s="5">
        <f t="shared" si="173"/>
        <v>1000</v>
      </c>
      <c r="D422" s="64">
        <f t="shared" si="174"/>
        <v>5103.6899999999996</v>
      </c>
      <c r="E422" s="11">
        <f>IF(K422=1,VLOOKUP(A422,[1]Plan1!$AY$80:$BA$314,3),E421)</f>
        <v>5092.97</v>
      </c>
      <c r="F422" s="72">
        <f t="shared" si="175"/>
        <v>43421</v>
      </c>
      <c r="G422" s="9">
        <f t="shared" si="162"/>
        <v>-2.1004410534337659E-3</v>
      </c>
      <c r="H422" s="72">
        <f t="shared" si="176"/>
        <v>43451</v>
      </c>
      <c r="I422" s="72">
        <f t="shared" si="163"/>
        <v>43451</v>
      </c>
      <c r="J422" s="1">
        <f t="shared" si="177"/>
        <v>21</v>
      </c>
      <c r="K422" s="1">
        <f t="shared" si="159"/>
        <v>11</v>
      </c>
      <c r="L422" s="5">
        <f t="shared" si="164"/>
        <v>0.99889921000000004</v>
      </c>
      <c r="M422" s="12">
        <f t="shared" si="160"/>
        <v>1.00449926</v>
      </c>
      <c r="N422" s="12">
        <f t="shared" si="180"/>
        <v>1.0487057672837177</v>
      </c>
      <c r="O422" s="5">
        <f t="shared" si="158"/>
        <v>1.0475513599999999</v>
      </c>
      <c r="P422" s="5">
        <f t="shared" si="165"/>
        <v>1047.5513599999999</v>
      </c>
      <c r="Q422" s="10">
        <f t="shared" si="166"/>
        <v>0</v>
      </c>
      <c r="R422" s="39">
        <f t="shared" si="167"/>
        <v>0</v>
      </c>
      <c r="S422" s="5">
        <f t="shared" si="168"/>
        <v>0</v>
      </c>
      <c r="T422" s="6">
        <f t="shared" si="178"/>
        <v>4.641E-2</v>
      </c>
      <c r="U422" s="10">
        <f t="shared" si="181"/>
        <v>33</v>
      </c>
      <c r="V422" s="10">
        <v>252</v>
      </c>
      <c r="W422" s="12">
        <f t="shared" si="169"/>
        <v>1.005958369</v>
      </c>
      <c r="X422" s="5">
        <f t="shared" si="170"/>
        <v>6.2416975399999997</v>
      </c>
      <c r="Y422" s="11">
        <f t="shared" si="171"/>
        <v>0</v>
      </c>
      <c r="Z422" s="2" t="s">
        <v>68</v>
      </c>
      <c r="AA422" s="72">
        <f t="shared" si="179"/>
        <v>43753</v>
      </c>
      <c r="AB422" s="2"/>
      <c r="AC422" s="43"/>
      <c r="AD422" s="47">
        <f>[2]Plan1!$A498</f>
        <v>51495</v>
      </c>
      <c r="AE422" s="34" t="str">
        <f>[2]Plan1!$C498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30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4"/>
      <c r="BX422" s="1"/>
      <c r="BY422" s="1"/>
      <c r="BZ422" s="1"/>
      <c r="CA422" s="1"/>
      <c r="CB422" s="1"/>
      <c r="CC422" s="1"/>
      <c r="CD422" s="1"/>
      <c r="CE422" s="1"/>
      <c r="CF422" s="1"/>
      <c r="CG422" s="2"/>
      <c r="CH422" s="1"/>
      <c r="CI422" s="1"/>
      <c r="CJ422" s="1"/>
      <c r="CK422" s="1"/>
      <c r="CL422" s="1"/>
      <c r="CM422" s="1"/>
    </row>
    <row r="423" spans="1:91" x14ac:dyDescent="0.2">
      <c r="A423" s="105">
        <f t="shared" si="172"/>
        <v>43436</v>
      </c>
      <c r="B423" s="5">
        <f t="shared" si="161"/>
        <v>1053.7930575399998</v>
      </c>
      <c r="C423" s="5">
        <f t="shared" si="173"/>
        <v>1000</v>
      </c>
      <c r="D423" s="64">
        <f t="shared" si="174"/>
        <v>5103.6899999999996</v>
      </c>
      <c r="E423" s="11">
        <f>IF(K423=1,VLOOKUP(A423,[1]Plan1!$AY$80:$BA$314,3),E422)</f>
        <v>5092.97</v>
      </c>
      <c r="F423" s="72">
        <f t="shared" si="175"/>
        <v>43421</v>
      </c>
      <c r="G423" s="9">
        <f t="shared" si="162"/>
        <v>-2.1004410534337659E-3</v>
      </c>
      <c r="H423" s="72">
        <f t="shared" si="176"/>
        <v>43451</v>
      </c>
      <c r="I423" s="72">
        <f t="shared" si="163"/>
        <v>43451</v>
      </c>
      <c r="J423" s="1">
        <f t="shared" si="177"/>
        <v>21</v>
      </c>
      <c r="K423" s="1">
        <f t="shared" si="159"/>
        <v>11</v>
      </c>
      <c r="L423" s="5">
        <f t="shared" si="164"/>
        <v>0.99889921000000004</v>
      </c>
      <c r="M423" s="12">
        <f t="shared" si="160"/>
        <v>1.00449926</v>
      </c>
      <c r="N423" s="12">
        <f t="shared" si="180"/>
        <v>1.0487057672837177</v>
      </c>
      <c r="O423" s="5">
        <f t="shared" si="158"/>
        <v>1.0475513599999999</v>
      </c>
      <c r="P423" s="5">
        <f t="shared" si="165"/>
        <v>1047.5513599999999</v>
      </c>
      <c r="Q423" s="10">
        <f t="shared" si="166"/>
        <v>0</v>
      </c>
      <c r="R423" s="39">
        <f t="shared" si="167"/>
        <v>0</v>
      </c>
      <c r="S423" s="5">
        <f t="shared" si="168"/>
        <v>0</v>
      </c>
      <c r="T423" s="6">
        <f t="shared" si="178"/>
        <v>4.641E-2</v>
      </c>
      <c r="U423" s="10">
        <f t="shared" si="181"/>
        <v>33</v>
      </c>
      <c r="V423" s="10">
        <v>252</v>
      </c>
      <c r="W423" s="12">
        <f t="shared" si="169"/>
        <v>1.005958369</v>
      </c>
      <c r="X423" s="5">
        <f t="shared" si="170"/>
        <v>6.2416975399999997</v>
      </c>
      <c r="Y423" s="11">
        <f t="shared" si="171"/>
        <v>0</v>
      </c>
      <c r="Z423" s="2" t="s">
        <v>68</v>
      </c>
      <c r="AA423" s="72">
        <f t="shared" si="179"/>
        <v>43753</v>
      </c>
      <c r="AB423" s="2"/>
      <c r="AC423" s="43"/>
      <c r="AD423" s="47">
        <f>[2]Plan1!$A499</f>
        <v>51502</v>
      </c>
      <c r="AE423" s="34" t="str">
        <f>[2]Plan1!$C499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30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4"/>
      <c r="BX423" s="1"/>
      <c r="BY423" s="1"/>
      <c r="BZ423" s="1"/>
      <c r="CA423" s="1"/>
      <c r="CB423" s="1"/>
      <c r="CC423" s="1"/>
      <c r="CD423" s="1"/>
      <c r="CE423" s="1"/>
      <c r="CF423" s="1"/>
      <c r="CG423" s="2"/>
      <c r="CH423" s="1"/>
      <c r="CI423" s="1"/>
      <c r="CJ423" s="1"/>
      <c r="CK423" s="1"/>
      <c r="CL423" s="1"/>
      <c r="CM423" s="1"/>
    </row>
    <row r="424" spans="1:91" x14ac:dyDescent="0.2">
      <c r="A424" s="105">
        <f t="shared" si="172"/>
        <v>43437</v>
      </c>
      <c r="B424" s="5">
        <f t="shared" si="161"/>
        <v>1053.7930575399998</v>
      </c>
      <c r="C424" s="5">
        <f t="shared" si="173"/>
        <v>1000</v>
      </c>
      <c r="D424" s="64">
        <f t="shared" si="174"/>
        <v>5103.6899999999996</v>
      </c>
      <c r="E424" s="11">
        <f>IF(K424=1,VLOOKUP(A424,[1]Plan1!$AY$80:$BA$314,3),E423)</f>
        <v>5092.97</v>
      </c>
      <c r="F424" s="72">
        <f t="shared" si="175"/>
        <v>43421</v>
      </c>
      <c r="G424" s="9">
        <f t="shared" si="162"/>
        <v>-2.1004410534337659E-3</v>
      </c>
      <c r="H424" s="72">
        <f t="shared" si="176"/>
        <v>43451</v>
      </c>
      <c r="I424" s="72">
        <f t="shared" si="163"/>
        <v>43451</v>
      </c>
      <c r="J424" s="1">
        <f t="shared" si="177"/>
        <v>21</v>
      </c>
      <c r="K424" s="1">
        <f t="shared" si="159"/>
        <v>11</v>
      </c>
      <c r="L424" s="5">
        <f t="shared" si="164"/>
        <v>0.99889921000000004</v>
      </c>
      <c r="M424" s="12">
        <f t="shared" si="160"/>
        <v>1.00449926</v>
      </c>
      <c r="N424" s="12">
        <f t="shared" si="180"/>
        <v>1.0487057672837177</v>
      </c>
      <c r="O424" s="5">
        <f t="shared" si="158"/>
        <v>1.0475513599999999</v>
      </c>
      <c r="P424" s="5">
        <f t="shared" si="165"/>
        <v>1047.5513599999999</v>
      </c>
      <c r="Q424" s="10">
        <f t="shared" si="166"/>
        <v>0</v>
      </c>
      <c r="R424" s="39">
        <f t="shared" si="167"/>
        <v>0</v>
      </c>
      <c r="S424" s="5">
        <f t="shared" si="168"/>
        <v>0</v>
      </c>
      <c r="T424" s="6">
        <f t="shared" si="178"/>
        <v>4.641E-2</v>
      </c>
      <c r="U424" s="10">
        <f t="shared" si="181"/>
        <v>33</v>
      </c>
      <c r="V424" s="10">
        <v>252</v>
      </c>
      <c r="W424" s="12">
        <f t="shared" si="169"/>
        <v>1.005958369</v>
      </c>
      <c r="X424" s="5">
        <f t="shared" si="170"/>
        <v>6.2416975399999997</v>
      </c>
      <c r="Y424" s="11">
        <f t="shared" si="171"/>
        <v>0</v>
      </c>
      <c r="Z424" s="2" t="s">
        <v>68</v>
      </c>
      <c r="AA424" s="72">
        <f t="shared" si="179"/>
        <v>43753</v>
      </c>
      <c r="AB424" s="2"/>
      <c r="AC424" s="43"/>
      <c r="AD424" s="47">
        <f>[2]Plan1!$A500</f>
        <v>51564</v>
      </c>
      <c r="AE424" s="34" t="str">
        <f>[2]Plan1!$C500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30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4"/>
      <c r="BX424" s="1"/>
      <c r="BY424" s="1"/>
      <c r="BZ424" s="1"/>
      <c r="CA424" s="1"/>
      <c r="CB424" s="1"/>
      <c r="CC424" s="1"/>
      <c r="CD424" s="1"/>
      <c r="CE424" s="1"/>
      <c r="CF424" s="1"/>
      <c r="CG424" s="2"/>
      <c r="CH424" s="1"/>
      <c r="CI424" s="1"/>
      <c r="CJ424" s="1"/>
      <c r="CK424" s="1"/>
      <c r="CL424" s="1"/>
      <c r="CM424" s="1"/>
    </row>
    <row r="425" spans="1:91" x14ac:dyDescent="0.2">
      <c r="A425" s="105">
        <f t="shared" si="172"/>
        <v>43438</v>
      </c>
      <c r="B425" s="5">
        <f t="shared" si="161"/>
        <v>1053.8772556600002</v>
      </c>
      <c r="C425" s="5">
        <f t="shared" si="173"/>
        <v>1000</v>
      </c>
      <c r="D425" s="64">
        <f t="shared" si="174"/>
        <v>5103.6899999999996</v>
      </c>
      <c r="E425" s="11">
        <f>IF(K425=1,VLOOKUP(A425,[1]Plan1!$AY$80:$BA$314,3),E424)</f>
        <v>5092.97</v>
      </c>
      <c r="F425" s="72">
        <f t="shared" si="175"/>
        <v>43421</v>
      </c>
      <c r="G425" s="9">
        <f t="shared" si="162"/>
        <v>-2.1004410534337659E-3</v>
      </c>
      <c r="H425" s="72">
        <f t="shared" si="176"/>
        <v>43451</v>
      </c>
      <c r="I425" s="72">
        <f t="shared" si="163"/>
        <v>43451</v>
      </c>
      <c r="J425" s="1">
        <f t="shared" si="177"/>
        <v>21</v>
      </c>
      <c r="K425" s="1">
        <f t="shared" si="159"/>
        <v>12</v>
      </c>
      <c r="L425" s="5">
        <f t="shared" si="164"/>
        <v>0.9987992</v>
      </c>
      <c r="M425" s="12">
        <f t="shared" si="160"/>
        <v>1.00449926</v>
      </c>
      <c r="N425" s="12">
        <f t="shared" si="180"/>
        <v>1.0487057672837177</v>
      </c>
      <c r="O425" s="5">
        <f t="shared" ref="O425:O488" si="182">TRUNC(TRUNC((L425*N425),15),8)</f>
        <v>1.0474464800000001</v>
      </c>
      <c r="P425" s="5">
        <f t="shared" si="165"/>
        <v>1047.4464800000001</v>
      </c>
      <c r="Q425" s="10">
        <f t="shared" si="166"/>
        <v>0</v>
      </c>
      <c r="R425" s="39">
        <f t="shared" si="167"/>
        <v>0</v>
      </c>
      <c r="S425" s="5">
        <f t="shared" si="168"/>
        <v>0</v>
      </c>
      <c r="T425" s="6">
        <f t="shared" si="178"/>
        <v>4.641E-2</v>
      </c>
      <c r="U425" s="10">
        <f t="shared" si="181"/>
        <v>34</v>
      </c>
      <c r="V425" s="10">
        <v>252</v>
      </c>
      <c r="W425" s="12">
        <f t="shared" si="169"/>
        <v>1.006139479</v>
      </c>
      <c r="X425" s="5">
        <f t="shared" si="170"/>
        <v>6.4307756600000001</v>
      </c>
      <c r="Y425" s="11">
        <f t="shared" si="171"/>
        <v>0</v>
      </c>
      <c r="Z425" s="2" t="s">
        <v>68</v>
      </c>
      <c r="AA425" s="72">
        <f t="shared" si="179"/>
        <v>43753</v>
      </c>
      <c r="AB425" s="2"/>
      <c r="AC425" s="43"/>
      <c r="AD425" s="47">
        <f>[2]Plan1!$A501</f>
        <v>51565</v>
      </c>
      <c r="AE425" s="34" t="str">
        <f>[2]Plan1!$C501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30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4"/>
      <c r="BX425" s="1"/>
      <c r="BY425" s="1"/>
      <c r="BZ425" s="1"/>
      <c r="CA425" s="1"/>
      <c r="CB425" s="1"/>
      <c r="CC425" s="1"/>
      <c r="CD425" s="1"/>
      <c r="CE425" s="1"/>
      <c r="CF425" s="1"/>
      <c r="CG425" s="2"/>
      <c r="CH425" s="1"/>
      <c r="CI425" s="1"/>
      <c r="CJ425" s="1"/>
      <c r="CK425" s="1"/>
      <c r="CL425" s="1"/>
      <c r="CM425" s="1"/>
    </row>
    <row r="426" spans="1:91" x14ac:dyDescent="0.2">
      <c r="A426" s="105">
        <f t="shared" si="172"/>
        <v>43439</v>
      </c>
      <c r="B426" s="5">
        <f t="shared" si="161"/>
        <v>1053.9614604199999</v>
      </c>
      <c r="C426" s="5">
        <f t="shared" si="173"/>
        <v>1000</v>
      </c>
      <c r="D426" s="64">
        <f t="shared" si="174"/>
        <v>5103.6899999999996</v>
      </c>
      <c r="E426" s="11">
        <f>IF(K426=1,VLOOKUP(A426,[1]Plan1!$AY$80:$BA$314,3),E425)</f>
        <v>5092.97</v>
      </c>
      <c r="F426" s="72">
        <f t="shared" si="175"/>
        <v>43421</v>
      </c>
      <c r="G426" s="9">
        <f t="shared" si="162"/>
        <v>-2.1004410534337659E-3</v>
      </c>
      <c r="H426" s="72">
        <f t="shared" si="176"/>
        <v>43451</v>
      </c>
      <c r="I426" s="72">
        <f t="shared" si="163"/>
        <v>43451</v>
      </c>
      <c r="J426" s="1">
        <f t="shared" si="177"/>
        <v>21</v>
      </c>
      <c r="K426" s="1">
        <f t="shared" ref="K426:K489" si="183">(J426-(NETWORKDAYS(A426,I426,AD$118:AD$502)-1))</f>
        <v>13</v>
      </c>
      <c r="L426" s="5">
        <f t="shared" si="164"/>
        <v>0.99869920000000001</v>
      </c>
      <c r="M426" s="12">
        <f t="shared" ref="M426:M489" si="184">IF(I426&gt;I425,L425,M425)</f>
        <v>1.00449926</v>
      </c>
      <c r="N426" s="12">
        <f t="shared" si="180"/>
        <v>1.0487057672837177</v>
      </c>
      <c r="O426" s="5">
        <f t="shared" si="182"/>
        <v>1.0473416099999999</v>
      </c>
      <c r="P426" s="5">
        <f t="shared" si="165"/>
        <v>1047.3416099999999</v>
      </c>
      <c r="Q426" s="10">
        <f t="shared" si="166"/>
        <v>0</v>
      </c>
      <c r="R426" s="39">
        <f t="shared" si="167"/>
        <v>0</v>
      </c>
      <c r="S426" s="5">
        <f t="shared" si="168"/>
        <v>0</v>
      </c>
      <c r="T426" s="6">
        <f t="shared" si="178"/>
        <v>4.641E-2</v>
      </c>
      <c r="U426" s="10">
        <f t="shared" si="181"/>
        <v>35</v>
      </c>
      <c r="V426" s="10">
        <v>252</v>
      </c>
      <c r="W426" s="12">
        <f t="shared" si="169"/>
        <v>1.0063206220000001</v>
      </c>
      <c r="X426" s="5">
        <f t="shared" si="170"/>
        <v>6.6198504199999997</v>
      </c>
      <c r="Y426" s="11">
        <f t="shared" si="171"/>
        <v>0</v>
      </c>
      <c r="Z426" s="2" t="s">
        <v>68</v>
      </c>
      <c r="AA426" s="72">
        <f t="shared" si="179"/>
        <v>43753</v>
      </c>
      <c r="AB426" s="2"/>
      <c r="AC426" s="43"/>
      <c r="AD426" s="47">
        <f>[2]Plan1!$A502</f>
        <v>51610</v>
      </c>
      <c r="AE426" s="34" t="str">
        <f>[2]Plan1!$C502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30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4"/>
      <c r="BX426" s="1"/>
      <c r="BY426" s="1"/>
      <c r="BZ426" s="1"/>
      <c r="CA426" s="1"/>
      <c r="CB426" s="1"/>
      <c r="CC426" s="1"/>
      <c r="CD426" s="1"/>
      <c r="CE426" s="1"/>
      <c r="CF426" s="1"/>
      <c r="CG426" s="2"/>
      <c r="CH426" s="1"/>
      <c r="CI426" s="1"/>
      <c r="CJ426" s="1"/>
      <c r="CK426" s="1"/>
      <c r="CL426" s="1"/>
      <c r="CM426" s="1"/>
    </row>
    <row r="427" spans="1:91" x14ac:dyDescent="0.2">
      <c r="A427" s="105">
        <f t="shared" si="172"/>
        <v>43440</v>
      </c>
      <c r="B427" s="5">
        <f t="shared" si="161"/>
        <v>1054.04567075</v>
      </c>
      <c r="C427" s="5">
        <f t="shared" si="173"/>
        <v>1000</v>
      </c>
      <c r="D427" s="64">
        <f t="shared" si="174"/>
        <v>5103.6899999999996</v>
      </c>
      <c r="E427" s="11">
        <f>IF(K427=1,VLOOKUP(A427,[1]Plan1!$AY$80:$BA$314,3),E426)</f>
        <v>5092.97</v>
      </c>
      <c r="F427" s="72">
        <f t="shared" si="175"/>
        <v>43421</v>
      </c>
      <c r="G427" s="9">
        <f t="shared" si="162"/>
        <v>-2.1004410534337659E-3</v>
      </c>
      <c r="H427" s="72">
        <f t="shared" si="176"/>
        <v>43451</v>
      </c>
      <c r="I427" s="72">
        <f t="shared" si="163"/>
        <v>43451</v>
      </c>
      <c r="J427" s="1">
        <f t="shared" si="177"/>
        <v>21</v>
      </c>
      <c r="K427" s="1">
        <f t="shared" si="183"/>
        <v>14</v>
      </c>
      <c r="L427" s="5">
        <f t="shared" si="164"/>
        <v>0.99859920999999996</v>
      </c>
      <c r="M427" s="12">
        <f t="shared" si="184"/>
        <v>1.00449926</v>
      </c>
      <c r="N427" s="12">
        <f t="shared" si="180"/>
        <v>1.0487057672837177</v>
      </c>
      <c r="O427" s="5">
        <f t="shared" si="182"/>
        <v>1.0472367499999999</v>
      </c>
      <c r="P427" s="5">
        <f t="shared" si="165"/>
        <v>1047.23675</v>
      </c>
      <c r="Q427" s="10">
        <f t="shared" si="166"/>
        <v>0</v>
      </c>
      <c r="R427" s="39">
        <f t="shared" si="167"/>
        <v>0</v>
      </c>
      <c r="S427" s="5">
        <f t="shared" si="168"/>
        <v>0</v>
      </c>
      <c r="T427" s="6">
        <f t="shared" si="178"/>
        <v>4.641E-2</v>
      </c>
      <c r="U427" s="10">
        <f t="shared" si="181"/>
        <v>36</v>
      </c>
      <c r="V427" s="10">
        <v>252</v>
      </c>
      <c r="W427" s="12">
        <f t="shared" si="169"/>
        <v>1.0065017970000001</v>
      </c>
      <c r="X427" s="5">
        <f t="shared" si="170"/>
        <v>6.8089207500000004</v>
      </c>
      <c r="Y427" s="11">
        <f t="shared" si="171"/>
        <v>0</v>
      </c>
      <c r="Z427" s="2" t="s">
        <v>68</v>
      </c>
      <c r="AA427" s="72">
        <f t="shared" si="179"/>
        <v>43753</v>
      </c>
      <c r="AB427" s="2"/>
      <c r="AC427" s="43"/>
      <c r="AD427" s="47">
        <f>[2]Plan1!$A503</f>
        <v>51612</v>
      </c>
      <c r="AE427" s="34" t="str">
        <f>[2]Plan1!$C503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30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4"/>
      <c r="BX427" s="1"/>
      <c r="BY427" s="1"/>
      <c r="BZ427" s="1"/>
      <c r="CA427" s="1"/>
      <c r="CB427" s="1"/>
      <c r="CC427" s="1"/>
      <c r="CD427" s="1"/>
      <c r="CE427" s="1"/>
      <c r="CF427" s="1"/>
      <c r="CG427" s="2"/>
      <c r="CH427" s="1"/>
      <c r="CI427" s="1"/>
      <c r="CJ427" s="1"/>
      <c r="CK427" s="1"/>
      <c r="CL427" s="1"/>
      <c r="CM427" s="1"/>
    </row>
    <row r="428" spans="1:91" x14ac:dyDescent="0.2">
      <c r="A428" s="105">
        <f t="shared" si="172"/>
        <v>43441</v>
      </c>
      <c r="B428" s="5">
        <f t="shared" si="161"/>
        <v>1054.1298866700001</v>
      </c>
      <c r="C428" s="5">
        <f t="shared" si="173"/>
        <v>1000</v>
      </c>
      <c r="D428" s="64">
        <f t="shared" si="174"/>
        <v>5103.6899999999996</v>
      </c>
      <c r="E428" s="11">
        <f>IF(K428=1,VLOOKUP(A428,[1]Plan1!$AY$80:$BA$314,3),E427)</f>
        <v>5092.97</v>
      </c>
      <c r="F428" s="72">
        <f t="shared" si="175"/>
        <v>43421</v>
      </c>
      <c r="G428" s="9">
        <f t="shared" si="162"/>
        <v>-2.1004410534337659E-3</v>
      </c>
      <c r="H428" s="72">
        <f t="shared" si="176"/>
        <v>43451</v>
      </c>
      <c r="I428" s="72">
        <f t="shared" si="163"/>
        <v>43451</v>
      </c>
      <c r="J428" s="1">
        <f t="shared" si="177"/>
        <v>21</v>
      </c>
      <c r="K428" s="1">
        <f t="shared" si="183"/>
        <v>15</v>
      </c>
      <c r="L428" s="5">
        <f t="shared" si="164"/>
        <v>0.99849922999999996</v>
      </c>
      <c r="M428" s="12">
        <f t="shared" si="184"/>
        <v>1.00449926</v>
      </c>
      <c r="N428" s="12">
        <f t="shared" si="180"/>
        <v>1.0487057672837177</v>
      </c>
      <c r="O428" s="5">
        <f t="shared" si="182"/>
        <v>1.0471318999999999</v>
      </c>
      <c r="P428" s="5">
        <f t="shared" si="165"/>
        <v>1047.1319000000001</v>
      </c>
      <c r="Q428" s="10">
        <f t="shared" si="166"/>
        <v>0</v>
      </c>
      <c r="R428" s="39">
        <f t="shared" si="167"/>
        <v>0</v>
      </c>
      <c r="S428" s="5">
        <f t="shared" si="168"/>
        <v>0</v>
      </c>
      <c r="T428" s="6">
        <f t="shared" si="178"/>
        <v>4.641E-2</v>
      </c>
      <c r="U428" s="10">
        <f t="shared" si="181"/>
        <v>37</v>
      </c>
      <c r="V428" s="10">
        <v>252</v>
      </c>
      <c r="W428" s="12">
        <f t="shared" si="169"/>
        <v>1.0066830040000001</v>
      </c>
      <c r="X428" s="5">
        <f t="shared" si="170"/>
        <v>6.9979866700000004</v>
      </c>
      <c r="Y428" s="11">
        <f t="shared" si="171"/>
        <v>0</v>
      </c>
      <c r="Z428" s="2" t="s">
        <v>68</v>
      </c>
      <c r="AA428" s="72">
        <f t="shared" si="179"/>
        <v>43753</v>
      </c>
      <c r="AB428" s="2"/>
      <c r="AC428" s="43"/>
      <c r="AD428" s="47">
        <f>[2]Plan1!$A504</f>
        <v>51622</v>
      </c>
      <c r="AE428" s="34" t="str">
        <f>[2]Plan1!$C504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30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4"/>
      <c r="BX428" s="1"/>
      <c r="BY428" s="1"/>
      <c r="BZ428" s="1"/>
      <c r="CA428" s="1"/>
      <c r="CB428" s="1"/>
      <c r="CC428" s="1"/>
      <c r="CD428" s="1"/>
      <c r="CE428" s="1"/>
      <c r="CF428" s="1"/>
      <c r="CG428" s="2"/>
      <c r="CH428" s="1"/>
      <c r="CI428" s="1"/>
      <c r="CJ428" s="1"/>
      <c r="CK428" s="1"/>
      <c r="CL428" s="1"/>
      <c r="CM428" s="1"/>
    </row>
    <row r="429" spans="1:91" x14ac:dyDescent="0.2">
      <c r="A429" s="105">
        <f t="shared" si="172"/>
        <v>43442</v>
      </c>
      <c r="B429" s="5">
        <f t="shared" si="161"/>
        <v>1054.2141102599999</v>
      </c>
      <c r="C429" s="5">
        <f t="shared" si="173"/>
        <v>1000</v>
      </c>
      <c r="D429" s="64">
        <f t="shared" si="174"/>
        <v>5103.6899999999996</v>
      </c>
      <c r="E429" s="11">
        <f>IF(K429=1,VLOOKUP(A429,[1]Plan1!$AY$80:$BA$314,3),E428)</f>
        <v>5092.97</v>
      </c>
      <c r="F429" s="72">
        <f t="shared" si="175"/>
        <v>43421</v>
      </c>
      <c r="G429" s="9">
        <f t="shared" si="162"/>
        <v>-2.1004410534337659E-3</v>
      </c>
      <c r="H429" s="72">
        <f t="shared" si="176"/>
        <v>43451</v>
      </c>
      <c r="I429" s="72">
        <f t="shared" si="163"/>
        <v>43451</v>
      </c>
      <c r="J429" s="1">
        <f t="shared" si="177"/>
        <v>21</v>
      </c>
      <c r="K429" s="1">
        <f t="shared" si="183"/>
        <v>16</v>
      </c>
      <c r="L429" s="5">
        <f t="shared" si="164"/>
        <v>0.99839926000000001</v>
      </c>
      <c r="M429" s="12">
        <f t="shared" si="184"/>
        <v>1.00449926</v>
      </c>
      <c r="N429" s="12">
        <f t="shared" si="180"/>
        <v>1.0487057672837177</v>
      </c>
      <c r="O429" s="5">
        <f t="shared" si="182"/>
        <v>1.04702706</v>
      </c>
      <c r="P429" s="5">
        <f t="shared" si="165"/>
        <v>1047.0270599999999</v>
      </c>
      <c r="Q429" s="10">
        <f t="shared" si="166"/>
        <v>0</v>
      </c>
      <c r="R429" s="39">
        <f t="shared" si="167"/>
        <v>0</v>
      </c>
      <c r="S429" s="5">
        <f t="shared" si="168"/>
        <v>0</v>
      </c>
      <c r="T429" s="6">
        <f t="shared" si="178"/>
        <v>4.641E-2</v>
      </c>
      <c r="U429" s="10">
        <f t="shared" si="181"/>
        <v>38</v>
      </c>
      <c r="V429" s="10">
        <v>252</v>
      </c>
      <c r="W429" s="12">
        <f t="shared" si="169"/>
        <v>1.006864245</v>
      </c>
      <c r="X429" s="5">
        <f t="shared" si="170"/>
        <v>7.1870502600000004</v>
      </c>
      <c r="Y429" s="11">
        <f t="shared" si="171"/>
        <v>0</v>
      </c>
      <c r="Z429" s="2" t="s">
        <v>68</v>
      </c>
      <c r="AA429" s="72">
        <f t="shared" si="179"/>
        <v>43753</v>
      </c>
      <c r="AB429" s="2"/>
      <c r="AC429" s="43"/>
      <c r="AD429" s="47">
        <f>[2]Plan1!$A505</f>
        <v>51672</v>
      </c>
      <c r="AE429" s="34" t="str">
        <f>[2]Plan1!$C505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30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4"/>
      <c r="BX429" s="1"/>
      <c r="BY429" s="1"/>
      <c r="BZ429" s="1"/>
      <c r="CA429" s="1"/>
      <c r="CB429" s="1"/>
      <c r="CC429" s="1"/>
      <c r="CD429" s="1"/>
      <c r="CE429" s="1"/>
      <c r="CF429" s="1"/>
      <c r="CG429" s="2"/>
      <c r="CH429" s="1"/>
      <c r="CI429" s="1"/>
      <c r="CJ429" s="1"/>
      <c r="CK429" s="1"/>
      <c r="CL429" s="1"/>
      <c r="CM429" s="1"/>
    </row>
    <row r="430" spans="1:91" x14ac:dyDescent="0.2">
      <c r="A430" s="105">
        <f t="shared" si="172"/>
        <v>43443</v>
      </c>
      <c r="B430" s="5">
        <f t="shared" si="161"/>
        <v>1054.2141102599999</v>
      </c>
      <c r="C430" s="5">
        <f t="shared" si="173"/>
        <v>1000</v>
      </c>
      <c r="D430" s="64">
        <f t="shared" si="174"/>
        <v>5103.6899999999996</v>
      </c>
      <c r="E430" s="11">
        <f>IF(K430=1,VLOOKUP(A430,[1]Plan1!$AY$80:$BA$314,3),E429)</f>
        <v>5092.97</v>
      </c>
      <c r="F430" s="72">
        <f t="shared" si="175"/>
        <v>43421</v>
      </c>
      <c r="G430" s="9">
        <f t="shared" si="162"/>
        <v>-2.1004410534337659E-3</v>
      </c>
      <c r="H430" s="72">
        <f t="shared" si="176"/>
        <v>43451</v>
      </c>
      <c r="I430" s="72">
        <f t="shared" si="163"/>
        <v>43451</v>
      </c>
      <c r="J430" s="1">
        <f t="shared" si="177"/>
        <v>21</v>
      </c>
      <c r="K430" s="1">
        <f t="shared" si="183"/>
        <v>16</v>
      </c>
      <c r="L430" s="5">
        <f t="shared" si="164"/>
        <v>0.99839926000000001</v>
      </c>
      <c r="M430" s="12">
        <f t="shared" si="184"/>
        <v>1.00449926</v>
      </c>
      <c r="N430" s="12">
        <f t="shared" si="180"/>
        <v>1.0487057672837177</v>
      </c>
      <c r="O430" s="5">
        <f t="shared" si="182"/>
        <v>1.04702706</v>
      </c>
      <c r="P430" s="5">
        <f t="shared" si="165"/>
        <v>1047.0270599999999</v>
      </c>
      <c r="Q430" s="10">
        <f t="shared" si="166"/>
        <v>0</v>
      </c>
      <c r="R430" s="39">
        <f t="shared" si="167"/>
        <v>0</v>
      </c>
      <c r="S430" s="5">
        <f t="shared" si="168"/>
        <v>0</v>
      </c>
      <c r="T430" s="6">
        <f t="shared" si="178"/>
        <v>4.641E-2</v>
      </c>
      <c r="U430" s="10">
        <f t="shared" si="181"/>
        <v>38</v>
      </c>
      <c r="V430" s="10">
        <v>252</v>
      </c>
      <c r="W430" s="12">
        <f t="shared" si="169"/>
        <v>1.006864245</v>
      </c>
      <c r="X430" s="5">
        <f t="shared" si="170"/>
        <v>7.1870502600000004</v>
      </c>
      <c r="Y430" s="11">
        <f t="shared" si="171"/>
        <v>0</v>
      </c>
      <c r="Z430" s="2" t="s">
        <v>68</v>
      </c>
      <c r="AA430" s="72">
        <f t="shared" si="179"/>
        <v>43753</v>
      </c>
      <c r="AB430" s="2"/>
      <c r="AC430" s="43"/>
      <c r="AD430" s="47">
        <f>[2]Plan1!$A506</f>
        <v>51751</v>
      </c>
      <c r="AE430" s="34" t="str">
        <f>[2]Plan1!$C506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30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4"/>
      <c r="BX430" s="1"/>
      <c r="BY430" s="1"/>
      <c r="BZ430" s="1"/>
      <c r="CA430" s="1"/>
      <c r="CB430" s="1"/>
      <c r="CC430" s="1"/>
      <c r="CD430" s="1"/>
      <c r="CE430" s="1"/>
      <c r="CF430" s="1"/>
      <c r="CG430" s="2"/>
      <c r="CH430" s="1"/>
      <c r="CI430" s="1"/>
      <c r="CJ430" s="1"/>
      <c r="CK430" s="1"/>
      <c r="CL430" s="1"/>
      <c r="CM430" s="1"/>
    </row>
    <row r="431" spans="1:91" x14ac:dyDescent="0.2">
      <c r="A431" s="105">
        <f t="shared" si="172"/>
        <v>43444</v>
      </c>
      <c r="B431" s="5">
        <f t="shared" si="161"/>
        <v>1054.2141102599999</v>
      </c>
      <c r="C431" s="5">
        <f t="shared" si="173"/>
        <v>1000</v>
      </c>
      <c r="D431" s="64">
        <f t="shared" si="174"/>
        <v>5103.6899999999996</v>
      </c>
      <c r="E431" s="11">
        <f>IF(K431=1,VLOOKUP(A431,[1]Plan1!$AY$80:$BA$314,3),E430)</f>
        <v>5092.97</v>
      </c>
      <c r="F431" s="72">
        <f t="shared" si="175"/>
        <v>43421</v>
      </c>
      <c r="G431" s="9">
        <f t="shared" si="162"/>
        <v>-2.1004410534337659E-3</v>
      </c>
      <c r="H431" s="72">
        <f t="shared" si="176"/>
        <v>43451</v>
      </c>
      <c r="I431" s="72">
        <f t="shared" si="163"/>
        <v>43451</v>
      </c>
      <c r="J431" s="1">
        <f t="shared" si="177"/>
        <v>21</v>
      </c>
      <c r="K431" s="1">
        <f t="shared" si="183"/>
        <v>16</v>
      </c>
      <c r="L431" s="5">
        <f t="shared" si="164"/>
        <v>0.99839926000000001</v>
      </c>
      <c r="M431" s="12">
        <f t="shared" si="184"/>
        <v>1.00449926</v>
      </c>
      <c r="N431" s="12">
        <f t="shared" si="180"/>
        <v>1.0487057672837177</v>
      </c>
      <c r="O431" s="5">
        <f t="shared" si="182"/>
        <v>1.04702706</v>
      </c>
      <c r="P431" s="5">
        <f t="shared" si="165"/>
        <v>1047.0270599999999</v>
      </c>
      <c r="Q431" s="10">
        <f t="shared" si="166"/>
        <v>0</v>
      </c>
      <c r="R431" s="39">
        <f t="shared" si="167"/>
        <v>0</v>
      </c>
      <c r="S431" s="5">
        <f t="shared" si="168"/>
        <v>0</v>
      </c>
      <c r="T431" s="6">
        <f t="shared" si="178"/>
        <v>4.641E-2</v>
      </c>
      <c r="U431" s="10">
        <f t="shared" si="181"/>
        <v>38</v>
      </c>
      <c r="V431" s="10">
        <v>252</v>
      </c>
      <c r="W431" s="12">
        <f t="shared" si="169"/>
        <v>1.006864245</v>
      </c>
      <c r="X431" s="5">
        <f t="shared" si="170"/>
        <v>7.1870502600000004</v>
      </c>
      <c r="Y431" s="11">
        <f t="shared" si="171"/>
        <v>0</v>
      </c>
      <c r="Z431" s="2" t="s">
        <v>68</v>
      </c>
      <c r="AA431" s="72">
        <f t="shared" si="179"/>
        <v>43753</v>
      </c>
      <c r="AB431" s="2"/>
      <c r="AC431" s="43"/>
      <c r="AD431" s="47">
        <f>[2]Plan1!$A507</f>
        <v>51786</v>
      </c>
      <c r="AE431" s="34" t="str">
        <f>[2]Plan1!$C507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30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4"/>
      <c r="BX431" s="1"/>
      <c r="BY431" s="1"/>
      <c r="BZ431" s="1"/>
      <c r="CA431" s="1"/>
      <c r="CB431" s="1"/>
      <c r="CC431" s="1"/>
      <c r="CD431" s="1"/>
      <c r="CE431" s="1"/>
      <c r="CF431" s="1"/>
      <c r="CG431" s="2"/>
      <c r="CH431" s="1"/>
      <c r="CI431" s="1"/>
      <c r="CJ431" s="1"/>
      <c r="CK431" s="1"/>
      <c r="CL431" s="1"/>
      <c r="CM431" s="1"/>
    </row>
    <row r="432" spans="1:91" x14ac:dyDescent="0.2">
      <c r="A432" s="105">
        <f t="shared" si="172"/>
        <v>43445</v>
      </c>
      <c r="B432" s="5">
        <f t="shared" si="161"/>
        <v>1054.2983383599999</v>
      </c>
      <c r="C432" s="5">
        <f t="shared" si="173"/>
        <v>1000</v>
      </c>
      <c r="D432" s="64">
        <f t="shared" si="174"/>
        <v>5103.6899999999996</v>
      </c>
      <c r="E432" s="11">
        <f>IF(K432=1,VLOOKUP(A432,[1]Plan1!$AY$80:$BA$314,3),E431)</f>
        <v>5092.97</v>
      </c>
      <c r="F432" s="72">
        <f t="shared" si="175"/>
        <v>43421</v>
      </c>
      <c r="G432" s="9">
        <f t="shared" si="162"/>
        <v>-2.1004410534337659E-3</v>
      </c>
      <c r="H432" s="72">
        <f t="shared" si="176"/>
        <v>43451</v>
      </c>
      <c r="I432" s="72">
        <f t="shared" si="163"/>
        <v>43451</v>
      </c>
      <c r="J432" s="1">
        <f t="shared" si="177"/>
        <v>21</v>
      </c>
      <c r="K432" s="1">
        <f t="shared" si="183"/>
        <v>17</v>
      </c>
      <c r="L432" s="5">
        <f t="shared" si="164"/>
        <v>0.9982993</v>
      </c>
      <c r="M432" s="12">
        <f t="shared" si="184"/>
        <v>1.00449926</v>
      </c>
      <c r="N432" s="12">
        <f t="shared" si="180"/>
        <v>1.0487057672837177</v>
      </c>
      <c r="O432" s="5">
        <f t="shared" si="182"/>
        <v>1.0469222300000001</v>
      </c>
      <c r="P432" s="5">
        <f t="shared" si="165"/>
        <v>1046.9222299999999</v>
      </c>
      <c r="Q432" s="10">
        <f t="shared" si="166"/>
        <v>0</v>
      </c>
      <c r="R432" s="39">
        <f t="shared" si="167"/>
        <v>0</v>
      </c>
      <c r="S432" s="5">
        <f t="shared" si="168"/>
        <v>0</v>
      </c>
      <c r="T432" s="6">
        <f t="shared" si="178"/>
        <v>4.641E-2</v>
      </c>
      <c r="U432" s="10">
        <f t="shared" si="181"/>
        <v>39</v>
      </c>
      <c r="V432" s="10">
        <v>252</v>
      </c>
      <c r="W432" s="12">
        <f t="shared" si="169"/>
        <v>1.0070455169999999</v>
      </c>
      <c r="X432" s="5">
        <f t="shared" si="170"/>
        <v>7.3761083599999999</v>
      </c>
      <c r="Y432" s="11">
        <f t="shared" si="171"/>
        <v>0</v>
      </c>
      <c r="Z432" s="2" t="s">
        <v>68</v>
      </c>
      <c r="AA432" s="72">
        <f t="shared" si="179"/>
        <v>43753</v>
      </c>
      <c r="AB432" s="2"/>
      <c r="AC432" s="43"/>
      <c r="AD432" s="47">
        <f>[2]Plan1!$A508</f>
        <v>51807</v>
      </c>
      <c r="AE432" s="34" t="str">
        <f>[2]Plan1!$C508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30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4"/>
      <c r="BX432" s="1"/>
      <c r="BY432" s="1"/>
      <c r="BZ432" s="1"/>
      <c r="CA432" s="1"/>
      <c r="CB432" s="1"/>
      <c r="CC432" s="1"/>
      <c r="CD432" s="1"/>
      <c r="CE432" s="1"/>
      <c r="CF432" s="1"/>
      <c r="CG432" s="2"/>
      <c r="CH432" s="1"/>
      <c r="CI432" s="1"/>
      <c r="CJ432" s="1"/>
      <c r="CK432" s="1"/>
      <c r="CL432" s="1"/>
      <c r="CM432" s="1"/>
    </row>
    <row r="433" spans="1:91" x14ac:dyDescent="0.2">
      <c r="A433" s="105">
        <f t="shared" si="172"/>
        <v>43446</v>
      </c>
      <c r="B433" s="5">
        <f t="shared" si="161"/>
        <v>1054.3825741300002</v>
      </c>
      <c r="C433" s="5">
        <f t="shared" si="173"/>
        <v>1000</v>
      </c>
      <c r="D433" s="64">
        <f t="shared" si="174"/>
        <v>5103.6899999999996</v>
      </c>
      <c r="E433" s="11">
        <f>IF(K433=1,VLOOKUP(A433,[1]Plan1!$AY$80:$BA$314,3),E432)</f>
        <v>5092.97</v>
      </c>
      <c r="F433" s="72">
        <f t="shared" si="175"/>
        <v>43421</v>
      </c>
      <c r="G433" s="9">
        <f t="shared" si="162"/>
        <v>-2.1004410534337659E-3</v>
      </c>
      <c r="H433" s="72">
        <f t="shared" si="176"/>
        <v>43451</v>
      </c>
      <c r="I433" s="72">
        <f t="shared" si="163"/>
        <v>43451</v>
      </c>
      <c r="J433" s="1">
        <f t="shared" si="177"/>
        <v>21</v>
      </c>
      <c r="K433" s="1">
        <f t="shared" si="183"/>
        <v>18</v>
      </c>
      <c r="L433" s="5">
        <f t="shared" si="164"/>
        <v>0.99819935000000004</v>
      </c>
      <c r="M433" s="12">
        <f t="shared" si="184"/>
        <v>1.00449926</v>
      </c>
      <c r="N433" s="12">
        <f t="shared" si="180"/>
        <v>1.0487057672837177</v>
      </c>
      <c r="O433" s="5">
        <f t="shared" si="182"/>
        <v>1.0468174100000001</v>
      </c>
      <c r="P433" s="5">
        <f t="shared" si="165"/>
        <v>1046.8174100000001</v>
      </c>
      <c r="Q433" s="10">
        <f t="shared" si="166"/>
        <v>0</v>
      </c>
      <c r="R433" s="39">
        <f t="shared" si="167"/>
        <v>0</v>
      </c>
      <c r="S433" s="5">
        <f t="shared" si="168"/>
        <v>0</v>
      </c>
      <c r="T433" s="6">
        <f t="shared" si="178"/>
        <v>4.641E-2</v>
      </c>
      <c r="U433" s="10">
        <f t="shared" si="181"/>
        <v>40</v>
      </c>
      <c r="V433" s="10">
        <v>252</v>
      </c>
      <c r="W433" s="12">
        <f t="shared" si="169"/>
        <v>1.0072268230000001</v>
      </c>
      <c r="X433" s="5">
        <f t="shared" si="170"/>
        <v>7.5651641300000003</v>
      </c>
      <c r="Y433" s="11">
        <f t="shared" si="171"/>
        <v>0</v>
      </c>
      <c r="Z433" s="2" t="s">
        <v>68</v>
      </c>
      <c r="AA433" s="72">
        <f t="shared" si="179"/>
        <v>43753</v>
      </c>
      <c r="AB433" s="2"/>
      <c r="AC433" s="43"/>
      <c r="AD433" s="47">
        <f>[2]Plan1!$A509</f>
        <v>51820</v>
      </c>
      <c r="AE433" s="34" t="str">
        <f>[2]Plan1!$C509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30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4"/>
      <c r="BX433" s="1"/>
      <c r="BY433" s="1"/>
      <c r="BZ433" s="1"/>
      <c r="CA433" s="1"/>
      <c r="CB433" s="1"/>
      <c r="CC433" s="1"/>
      <c r="CD433" s="1"/>
      <c r="CE433" s="1"/>
      <c r="CF433" s="1"/>
      <c r="CG433" s="2"/>
      <c r="CH433" s="1"/>
      <c r="CI433" s="1"/>
      <c r="CJ433" s="1"/>
      <c r="CK433" s="1"/>
      <c r="CL433" s="1"/>
      <c r="CM433" s="1"/>
    </row>
    <row r="434" spans="1:91" x14ac:dyDescent="0.2">
      <c r="A434" s="105">
        <f t="shared" si="172"/>
        <v>43447</v>
      </c>
      <c r="B434" s="5">
        <f t="shared" si="161"/>
        <v>1054.4668154600001</v>
      </c>
      <c r="C434" s="5">
        <f t="shared" si="173"/>
        <v>1000</v>
      </c>
      <c r="D434" s="64">
        <f t="shared" si="174"/>
        <v>5103.6899999999996</v>
      </c>
      <c r="E434" s="11">
        <f>IF(K434=1,VLOOKUP(A434,[1]Plan1!$AY$80:$BA$314,3),E433)</f>
        <v>5092.97</v>
      </c>
      <c r="F434" s="72">
        <f t="shared" si="175"/>
        <v>43421</v>
      </c>
      <c r="G434" s="9">
        <f t="shared" si="162"/>
        <v>-2.1004410534337659E-3</v>
      </c>
      <c r="H434" s="72">
        <f t="shared" si="176"/>
        <v>43451</v>
      </c>
      <c r="I434" s="72">
        <f t="shared" si="163"/>
        <v>43451</v>
      </c>
      <c r="J434" s="1">
        <f t="shared" si="177"/>
        <v>21</v>
      </c>
      <c r="K434" s="1">
        <f t="shared" si="183"/>
        <v>19</v>
      </c>
      <c r="L434" s="5">
        <f t="shared" si="164"/>
        <v>0.99809941000000002</v>
      </c>
      <c r="M434" s="12">
        <f t="shared" si="184"/>
        <v>1.00449926</v>
      </c>
      <c r="N434" s="12">
        <f t="shared" si="180"/>
        <v>1.0487057672837177</v>
      </c>
      <c r="O434" s="5">
        <f t="shared" si="182"/>
        <v>1.0467126</v>
      </c>
      <c r="P434" s="5">
        <f t="shared" si="165"/>
        <v>1046.7126000000001</v>
      </c>
      <c r="Q434" s="10">
        <f t="shared" si="166"/>
        <v>0</v>
      </c>
      <c r="R434" s="39">
        <f t="shared" si="167"/>
        <v>0</v>
      </c>
      <c r="S434" s="5">
        <f t="shared" si="168"/>
        <v>0</v>
      </c>
      <c r="T434" s="6">
        <f t="shared" si="178"/>
        <v>4.641E-2</v>
      </c>
      <c r="U434" s="10">
        <f t="shared" si="181"/>
        <v>41</v>
      </c>
      <c r="V434" s="10">
        <v>252</v>
      </c>
      <c r="W434" s="12">
        <f t="shared" si="169"/>
        <v>1.0074081610000001</v>
      </c>
      <c r="X434" s="5">
        <f t="shared" si="170"/>
        <v>7.7542154600000002</v>
      </c>
      <c r="Y434" s="11">
        <f t="shared" si="171"/>
        <v>0</v>
      </c>
      <c r="Z434" s="2" t="s">
        <v>68</v>
      </c>
      <c r="AA434" s="72">
        <f t="shared" si="179"/>
        <v>43753</v>
      </c>
      <c r="AB434" s="2"/>
      <c r="AC434" s="43"/>
      <c r="AD434" s="47">
        <f>[2]Plan1!$A510</f>
        <v>51825</v>
      </c>
      <c r="AE434" s="34" t="str">
        <f>[2]Plan1!$C510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30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4"/>
      <c r="BX434" s="1"/>
      <c r="BY434" s="1"/>
      <c r="BZ434" s="1"/>
      <c r="CA434" s="1"/>
      <c r="CB434" s="1"/>
      <c r="CC434" s="1"/>
      <c r="CD434" s="1"/>
      <c r="CE434" s="1"/>
      <c r="CF434" s="1"/>
      <c r="CG434" s="2"/>
      <c r="CH434" s="1"/>
      <c r="CI434" s="1"/>
      <c r="CJ434" s="1"/>
      <c r="CK434" s="1"/>
      <c r="CL434" s="1"/>
      <c r="CM434" s="1"/>
    </row>
    <row r="435" spans="1:91" x14ac:dyDescent="0.2">
      <c r="A435" s="105">
        <f t="shared" si="172"/>
        <v>43448</v>
      </c>
      <c r="B435" s="5">
        <f t="shared" si="161"/>
        <v>1054.55105331</v>
      </c>
      <c r="C435" s="5">
        <f t="shared" si="173"/>
        <v>1000</v>
      </c>
      <c r="D435" s="64">
        <f t="shared" si="174"/>
        <v>5103.6899999999996</v>
      </c>
      <c r="E435" s="11">
        <f>IF(K435=1,VLOOKUP(A435,[1]Plan1!$AY$80:$BA$314,3),E434)</f>
        <v>5092.97</v>
      </c>
      <c r="F435" s="72">
        <f t="shared" si="175"/>
        <v>43421</v>
      </c>
      <c r="G435" s="9">
        <f t="shared" si="162"/>
        <v>-2.1004410534337659E-3</v>
      </c>
      <c r="H435" s="72">
        <f t="shared" si="176"/>
        <v>43451</v>
      </c>
      <c r="I435" s="72">
        <f t="shared" si="163"/>
        <v>43451</v>
      </c>
      <c r="J435" s="1">
        <f t="shared" si="177"/>
        <v>21</v>
      </c>
      <c r="K435" s="1">
        <f t="shared" si="183"/>
        <v>20</v>
      </c>
      <c r="L435" s="5">
        <f t="shared" si="164"/>
        <v>0.99799947</v>
      </c>
      <c r="M435" s="12">
        <f t="shared" si="184"/>
        <v>1.00449926</v>
      </c>
      <c r="N435" s="12">
        <f t="shared" si="180"/>
        <v>1.0487057672837177</v>
      </c>
      <c r="O435" s="5">
        <f t="shared" si="182"/>
        <v>1.0466077899999999</v>
      </c>
      <c r="P435" s="5">
        <f t="shared" si="165"/>
        <v>1046.60779</v>
      </c>
      <c r="Q435" s="10">
        <f t="shared" si="166"/>
        <v>0</v>
      </c>
      <c r="R435" s="39">
        <f t="shared" si="167"/>
        <v>0</v>
      </c>
      <c r="S435" s="5">
        <f t="shared" si="168"/>
        <v>0</v>
      </c>
      <c r="T435" s="6">
        <f t="shared" si="178"/>
        <v>4.641E-2</v>
      </c>
      <c r="U435" s="10">
        <f t="shared" si="181"/>
        <v>42</v>
      </c>
      <c r="V435" s="10">
        <v>252</v>
      </c>
      <c r="W435" s="12">
        <f t="shared" si="169"/>
        <v>1.0075895319999999</v>
      </c>
      <c r="X435" s="5">
        <f t="shared" si="170"/>
        <v>7.9432633099999999</v>
      </c>
      <c r="Y435" s="11">
        <f t="shared" si="171"/>
        <v>0</v>
      </c>
      <c r="Z435" s="2" t="s">
        <v>68</v>
      </c>
      <c r="AA435" s="72">
        <f t="shared" si="179"/>
        <v>43753</v>
      </c>
      <c r="AB435" s="2"/>
      <c r="AC435" s="43"/>
      <c r="AD435" s="47">
        <f>[2]Plan1!$A511</f>
        <v>51860</v>
      </c>
      <c r="AE435" s="34" t="str">
        <f>[2]Plan1!$C511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30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4"/>
      <c r="BX435" s="1"/>
      <c r="BY435" s="1"/>
      <c r="BZ435" s="1"/>
      <c r="CA435" s="1"/>
      <c r="CB435" s="1"/>
      <c r="CC435" s="1"/>
      <c r="CD435" s="1"/>
      <c r="CE435" s="1"/>
      <c r="CF435" s="1"/>
      <c r="CG435" s="2"/>
      <c r="CH435" s="1"/>
      <c r="CI435" s="1"/>
      <c r="CJ435" s="1"/>
      <c r="CK435" s="1"/>
      <c r="CL435" s="1"/>
      <c r="CM435" s="1"/>
    </row>
    <row r="436" spans="1:91" x14ac:dyDescent="0.2">
      <c r="A436" s="105">
        <f t="shared" si="172"/>
        <v>43449</v>
      </c>
      <c r="B436" s="5">
        <f t="shared" si="161"/>
        <v>1054.6353168599999</v>
      </c>
      <c r="C436" s="5">
        <f t="shared" si="173"/>
        <v>1000</v>
      </c>
      <c r="D436" s="64">
        <f t="shared" si="174"/>
        <v>5103.6899999999996</v>
      </c>
      <c r="E436" s="11">
        <f>IF(K436=1,VLOOKUP(A436,[1]Plan1!$AY$80:$BA$314,3),E435)</f>
        <v>5092.97</v>
      </c>
      <c r="F436" s="72">
        <f t="shared" si="175"/>
        <v>43421</v>
      </c>
      <c r="G436" s="9">
        <f t="shared" si="162"/>
        <v>-2.1004410534337659E-3</v>
      </c>
      <c r="H436" s="72">
        <f t="shared" si="176"/>
        <v>43480</v>
      </c>
      <c r="I436" s="72">
        <f t="shared" si="163"/>
        <v>43451</v>
      </c>
      <c r="J436" s="1">
        <f t="shared" si="177"/>
        <v>21</v>
      </c>
      <c r="K436" s="1">
        <f t="shared" si="183"/>
        <v>21</v>
      </c>
      <c r="L436" s="5">
        <f t="shared" si="164"/>
        <v>0.99789954999999997</v>
      </c>
      <c r="M436" s="12">
        <f t="shared" si="184"/>
        <v>1.00449926</v>
      </c>
      <c r="N436" s="12">
        <f t="shared" si="180"/>
        <v>1.0487057672837177</v>
      </c>
      <c r="O436" s="5">
        <f t="shared" si="182"/>
        <v>1.0465030099999999</v>
      </c>
      <c r="P436" s="5">
        <f t="shared" si="165"/>
        <v>1046.5030099999999</v>
      </c>
      <c r="Q436" s="10">
        <f t="shared" si="166"/>
        <v>0</v>
      </c>
      <c r="R436" s="39">
        <f t="shared" si="167"/>
        <v>0</v>
      </c>
      <c r="S436" s="5">
        <f t="shared" si="168"/>
        <v>0</v>
      </c>
      <c r="T436" s="6">
        <f t="shared" si="178"/>
        <v>4.641E-2</v>
      </c>
      <c r="U436" s="10">
        <f t="shared" si="181"/>
        <v>43</v>
      </c>
      <c r="V436" s="10">
        <v>252</v>
      </c>
      <c r="W436" s="12">
        <f t="shared" si="169"/>
        <v>1.0077709349999999</v>
      </c>
      <c r="X436" s="5">
        <f t="shared" si="170"/>
        <v>8.1323068599999999</v>
      </c>
      <c r="Y436" s="11">
        <f t="shared" si="171"/>
        <v>0</v>
      </c>
      <c r="Z436" s="2" t="s">
        <v>68</v>
      </c>
      <c r="AA436" s="72">
        <f t="shared" si="179"/>
        <v>43753</v>
      </c>
      <c r="AB436" s="2"/>
      <c r="AC436" s="43"/>
      <c r="AD436" s="47">
        <f>[2]Plan1!$A512</f>
        <v>51867</v>
      </c>
      <c r="AE436" s="34" t="str">
        <f>[2]Plan1!$C512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30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4"/>
      <c r="BX436" s="1"/>
      <c r="BY436" s="1"/>
      <c r="BZ436" s="1"/>
      <c r="CA436" s="1"/>
      <c r="CB436" s="1"/>
      <c r="CC436" s="1"/>
      <c r="CD436" s="1"/>
      <c r="CE436" s="1"/>
      <c r="CF436" s="1"/>
      <c r="CG436" s="2"/>
      <c r="CH436" s="1"/>
      <c r="CI436" s="1"/>
      <c r="CJ436" s="1"/>
      <c r="CK436" s="1"/>
      <c r="CL436" s="1"/>
      <c r="CM436" s="1"/>
    </row>
    <row r="437" spans="1:91" x14ac:dyDescent="0.2">
      <c r="A437" s="105">
        <f t="shared" si="172"/>
        <v>43450</v>
      </c>
      <c r="B437" s="5">
        <f t="shared" si="161"/>
        <v>1054.6353168599999</v>
      </c>
      <c r="C437" s="5">
        <f t="shared" si="173"/>
        <v>1000</v>
      </c>
      <c r="D437" s="64">
        <f t="shared" si="174"/>
        <v>5103.6899999999996</v>
      </c>
      <c r="E437" s="11">
        <f>IF(K437=1,VLOOKUP(A437,[1]Plan1!$AY$80:$BA$314,3),E436)</f>
        <v>5092.97</v>
      </c>
      <c r="F437" s="72">
        <f t="shared" si="175"/>
        <v>43421</v>
      </c>
      <c r="G437" s="9">
        <f t="shared" si="162"/>
        <v>-2.1004410534337659E-3</v>
      </c>
      <c r="H437" s="72">
        <f t="shared" si="176"/>
        <v>43480</v>
      </c>
      <c r="I437" s="72">
        <f t="shared" si="163"/>
        <v>43451</v>
      </c>
      <c r="J437" s="1">
        <f t="shared" si="177"/>
        <v>21</v>
      </c>
      <c r="K437" s="1">
        <f t="shared" si="183"/>
        <v>21</v>
      </c>
      <c r="L437" s="5">
        <f t="shared" si="164"/>
        <v>0.99789954999999997</v>
      </c>
      <c r="M437" s="12">
        <f t="shared" si="184"/>
        <v>1.00449926</v>
      </c>
      <c r="N437" s="12">
        <f t="shared" si="180"/>
        <v>1.0487057672837177</v>
      </c>
      <c r="O437" s="5">
        <f t="shared" si="182"/>
        <v>1.0465030099999999</v>
      </c>
      <c r="P437" s="5">
        <f t="shared" si="165"/>
        <v>1046.5030099999999</v>
      </c>
      <c r="Q437" s="10">
        <f t="shared" si="166"/>
        <v>0</v>
      </c>
      <c r="R437" s="39">
        <f t="shared" si="167"/>
        <v>0</v>
      </c>
      <c r="S437" s="5">
        <f t="shared" si="168"/>
        <v>0</v>
      </c>
      <c r="T437" s="6">
        <f t="shared" si="178"/>
        <v>4.641E-2</v>
      </c>
      <c r="U437" s="10">
        <f t="shared" si="181"/>
        <v>43</v>
      </c>
      <c r="V437" s="10">
        <v>252</v>
      </c>
      <c r="W437" s="12">
        <f t="shared" si="169"/>
        <v>1.0077709349999999</v>
      </c>
      <c r="X437" s="5">
        <f t="shared" si="170"/>
        <v>8.1323068599999999</v>
      </c>
      <c r="Y437" s="11">
        <f t="shared" si="171"/>
        <v>0</v>
      </c>
      <c r="Z437" s="2" t="s">
        <v>68</v>
      </c>
      <c r="AA437" s="72">
        <f t="shared" si="179"/>
        <v>43753</v>
      </c>
      <c r="AB437" s="2"/>
      <c r="AC437" s="43"/>
      <c r="AD437" s="47">
        <f>[2]Plan1!$A513</f>
        <v>51914</v>
      </c>
      <c r="AE437" s="34" t="str">
        <f>[2]Plan1!$C513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30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4"/>
      <c r="BX437" s="1"/>
      <c r="BY437" s="1"/>
      <c r="BZ437" s="1"/>
      <c r="CA437" s="1"/>
      <c r="CB437" s="1"/>
      <c r="CC437" s="1"/>
      <c r="CD437" s="1"/>
      <c r="CE437" s="1"/>
      <c r="CF437" s="1"/>
      <c r="CG437" s="2"/>
      <c r="CH437" s="1"/>
      <c r="CI437" s="1"/>
      <c r="CJ437" s="1"/>
      <c r="CK437" s="1"/>
      <c r="CL437" s="1"/>
      <c r="CM437" s="1"/>
    </row>
    <row r="438" spans="1:91" x14ac:dyDescent="0.2">
      <c r="A438" s="105">
        <f t="shared" si="172"/>
        <v>43451</v>
      </c>
      <c r="B438" s="5">
        <f t="shared" si="161"/>
        <v>1054.6353168599999</v>
      </c>
      <c r="C438" s="5">
        <f t="shared" si="173"/>
        <v>1000</v>
      </c>
      <c r="D438" s="64">
        <f t="shared" si="174"/>
        <v>5103.6899999999996</v>
      </c>
      <c r="E438" s="11">
        <f>IF(K438=1,VLOOKUP(A438,[1]Plan1!$AY$80:$BA$314,3),E437)</f>
        <v>5092.97</v>
      </c>
      <c r="F438" s="72">
        <f t="shared" si="175"/>
        <v>43421</v>
      </c>
      <c r="G438" s="9">
        <f t="shared" si="162"/>
        <v>-2.1004410534337659E-3</v>
      </c>
      <c r="H438" s="72">
        <f t="shared" si="176"/>
        <v>43480</v>
      </c>
      <c r="I438" s="72">
        <f t="shared" si="163"/>
        <v>43451</v>
      </c>
      <c r="J438" s="1">
        <f t="shared" si="177"/>
        <v>21</v>
      </c>
      <c r="K438" s="1">
        <f t="shared" si="183"/>
        <v>21</v>
      </c>
      <c r="L438" s="5">
        <f t="shared" si="164"/>
        <v>0.99789954999999997</v>
      </c>
      <c r="M438" s="12">
        <f t="shared" si="184"/>
        <v>1.00449926</v>
      </c>
      <c r="N438" s="12">
        <f t="shared" si="180"/>
        <v>1.0487057672837177</v>
      </c>
      <c r="O438" s="5">
        <f t="shared" si="182"/>
        <v>1.0465030099999999</v>
      </c>
      <c r="P438" s="5">
        <f t="shared" si="165"/>
        <v>1046.5030099999999</v>
      </c>
      <c r="Q438" s="10">
        <f t="shared" si="166"/>
        <v>0</v>
      </c>
      <c r="R438" s="39">
        <f t="shared" si="167"/>
        <v>0</v>
      </c>
      <c r="S438" s="5">
        <f t="shared" si="168"/>
        <v>0</v>
      </c>
      <c r="T438" s="6">
        <f t="shared" si="178"/>
        <v>4.641E-2</v>
      </c>
      <c r="U438" s="10">
        <f t="shared" si="181"/>
        <v>43</v>
      </c>
      <c r="V438" s="10">
        <v>252</v>
      </c>
      <c r="W438" s="12">
        <f t="shared" si="169"/>
        <v>1.0077709349999999</v>
      </c>
      <c r="X438" s="5">
        <f t="shared" si="170"/>
        <v>8.1323068599999999</v>
      </c>
      <c r="Y438" s="11">
        <f t="shared" si="171"/>
        <v>0</v>
      </c>
      <c r="Z438" s="2" t="s">
        <v>68</v>
      </c>
      <c r="AA438" s="72">
        <f t="shared" si="179"/>
        <v>43753</v>
      </c>
      <c r="AB438" s="2"/>
      <c r="AC438" s="43"/>
      <c r="AD438" s="47">
        <f>[2]Plan1!$A514</f>
        <v>51915</v>
      </c>
      <c r="AE438" s="34" t="str">
        <f>[2]Plan1!$C514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30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4"/>
      <c r="BX438" s="1"/>
      <c r="BY438" s="1"/>
      <c r="BZ438" s="1"/>
      <c r="CA438" s="1"/>
      <c r="CB438" s="1"/>
      <c r="CC438" s="1"/>
      <c r="CD438" s="1"/>
      <c r="CE438" s="1"/>
      <c r="CF438" s="1"/>
      <c r="CG438" s="2"/>
      <c r="CH438" s="1"/>
      <c r="CI438" s="1"/>
      <c r="CJ438" s="1"/>
      <c r="CK438" s="1"/>
      <c r="CL438" s="1"/>
      <c r="CM438" s="1"/>
    </row>
    <row r="439" spans="1:91" x14ac:dyDescent="0.2">
      <c r="A439" s="105">
        <f t="shared" si="172"/>
        <v>43452</v>
      </c>
      <c r="B439" s="5">
        <f t="shared" si="161"/>
        <v>1054.9084077800001</v>
      </c>
      <c r="C439" s="5">
        <f t="shared" si="173"/>
        <v>1000</v>
      </c>
      <c r="D439" s="64">
        <f t="shared" si="174"/>
        <v>5092.97</v>
      </c>
      <c r="E439" s="11">
        <f>IF(K439=1,VLOOKUP(A439,[1]Plan1!$AY$80:$BA$314,3),E438)</f>
        <v>5100.6099999999997</v>
      </c>
      <c r="F439" s="72">
        <f t="shared" si="175"/>
        <v>43452</v>
      </c>
      <c r="G439" s="9">
        <f t="shared" si="162"/>
        <v>1.5001070102511616E-3</v>
      </c>
      <c r="H439" s="72">
        <f t="shared" si="176"/>
        <v>43480</v>
      </c>
      <c r="I439" s="72">
        <f t="shared" si="163"/>
        <v>43480</v>
      </c>
      <c r="J439" s="1">
        <f t="shared" si="177"/>
        <v>19</v>
      </c>
      <c r="K439" s="1">
        <f t="shared" si="183"/>
        <v>1</v>
      </c>
      <c r="L439" s="5">
        <f t="shared" si="164"/>
        <v>1.0000788899999999</v>
      </c>
      <c r="M439" s="12">
        <f t="shared" si="184"/>
        <v>0.99789954999999997</v>
      </c>
      <c r="N439" s="12">
        <f t="shared" si="180"/>
        <v>1.0465030132548265</v>
      </c>
      <c r="O439" s="5">
        <f t="shared" si="182"/>
        <v>1.04658557</v>
      </c>
      <c r="P439" s="5">
        <f t="shared" si="165"/>
        <v>1046.58557</v>
      </c>
      <c r="Q439" s="10">
        <f t="shared" si="166"/>
        <v>0</v>
      </c>
      <c r="R439" s="39">
        <f t="shared" si="167"/>
        <v>0</v>
      </c>
      <c r="S439" s="5">
        <f t="shared" si="168"/>
        <v>0</v>
      </c>
      <c r="T439" s="6">
        <f t="shared" si="178"/>
        <v>4.641E-2</v>
      </c>
      <c r="U439" s="10">
        <f t="shared" si="181"/>
        <v>44</v>
      </c>
      <c r="V439" s="10">
        <v>252</v>
      </c>
      <c r="W439" s="12">
        <f t="shared" si="169"/>
        <v>1.0079523720000001</v>
      </c>
      <c r="X439" s="5">
        <f t="shared" si="170"/>
        <v>8.3228377800000004</v>
      </c>
      <c r="Y439" s="11">
        <f t="shared" si="171"/>
        <v>0</v>
      </c>
      <c r="Z439" s="2" t="s">
        <v>68</v>
      </c>
      <c r="AA439" s="72">
        <f t="shared" si="179"/>
        <v>43753</v>
      </c>
      <c r="AB439" s="2"/>
      <c r="AC439" s="43"/>
      <c r="AD439" s="47">
        <f>[2]Plan1!$A515</f>
        <v>51960</v>
      </c>
      <c r="AE439" s="34" t="str">
        <f>[2]Plan1!$C515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30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4"/>
      <c r="BX439" s="1"/>
      <c r="BY439" s="1"/>
      <c r="BZ439" s="1"/>
      <c r="CA439" s="1"/>
      <c r="CB439" s="1"/>
      <c r="CC439" s="1"/>
      <c r="CD439" s="1"/>
      <c r="CE439" s="1"/>
      <c r="CF439" s="1"/>
      <c r="CG439" s="2"/>
      <c r="CH439" s="1"/>
      <c r="CI439" s="1"/>
      <c r="CJ439" s="1"/>
      <c r="CK439" s="1"/>
      <c r="CL439" s="1"/>
      <c r="CM439" s="1"/>
    </row>
    <row r="440" spans="1:91" x14ac:dyDescent="0.2">
      <c r="A440" s="105">
        <f t="shared" si="172"/>
        <v>43453</v>
      </c>
      <c r="B440" s="5">
        <f t="shared" si="161"/>
        <v>1055.18158126</v>
      </c>
      <c r="C440" s="5">
        <f t="shared" si="173"/>
        <v>1000</v>
      </c>
      <c r="D440" s="64">
        <f t="shared" si="174"/>
        <v>5092.97</v>
      </c>
      <c r="E440" s="11">
        <f>IF(K440=1,VLOOKUP(A440,[1]Plan1!$AY$80:$BA$314,3),E439)</f>
        <v>5100.6099999999997</v>
      </c>
      <c r="F440" s="72">
        <f t="shared" si="175"/>
        <v>43452</v>
      </c>
      <c r="G440" s="9">
        <f t="shared" si="162"/>
        <v>1.5001070102511616E-3</v>
      </c>
      <c r="H440" s="72">
        <f t="shared" si="176"/>
        <v>43480</v>
      </c>
      <c r="I440" s="72">
        <f t="shared" si="163"/>
        <v>43480</v>
      </c>
      <c r="J440" s="1">
        <f t="shared" si="177"/>
        <v>19</v>
      </c>
      <c r="K440" s="1">
        <f t="shared" si="183"/>
        <v>2</v>
      </c>
      <c r="L440" s="5">
        <f t="shared" si="164"/>
        <v>1.0001578</v>
      </c>
      <c r="M440" s="12">
        <f t="shared" si="184"/>
        <v>0.99789954999999997</v>
      </c>
      <c r="N440" s="12">
        <f t="shared" si="180"/>
        <v>1.0465030132548265</v>
      </c>
      <c r="O440" s="5">
        <f t="shared" si="182"/>
        <v>1.0466681499999999</v>
      </c>
      <c r="P440" s="5">
        <f t="shared" si="165"/>
        <v>1046.66815</v>
      </c>
      <c r="Q440" s="10">
        <f t="shared" si="166"/>
        <v>0</v>
      </c>
      <c r="R440" s="39">
        <f t="shared" si="167"/>
        <v>0</v>
      </c>
      <c r="S440" s="5">
        <f t="shared" si="168"/>
        <v>0</v>
      </c>
      <c r="T440" s="6">
        <f t="shared" si="178"/>
        <v>4.641E-2</v>
      </c>
      <c r="U440" s="10">
        <f t="shared" si="181"/>
        <v>45</v>
      </c>
      <c r="V440" s="10">
        <v>252</v>
      </c>
      <c r="W440" s="12">
        <f t="shared" si="169"/>
        <v>1.0081338399999999</v>
      </c>
      <c r="X440" s="5">
        <f t="shared" si="170"/>
        <v>8.5134312600000008</v>
      </c>
      <c r="Y440" s="11">
        <f t="shared" si="171"/>
        <v>0</v>
      </c>
      <c r="Z440" s="2" t="s">
        <v>68</v>
      </c>
      <c r="AA440" s="72">
        <f t="shared" si="179"/>
        <v>43753</v>
      </c>
      <c r="AB440" s="2"/>
      <c r="AC440" s="43"/>
      <c r="AD440" s="47">
        <f>[2]Plan1!$A516</f>
        <v>51977</v>
      </c>
      <c r="AE440" s="34" t="str">
        <f>[2]Plan1!$C516</f>
        <v>Tiradentes</v>
      </c>
      <c r="AF440" s="4"/>
      <c r="AG440" s="4"/>
      <c r="AH440" s="4"/>
      <c r="AI440" s="51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30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4"/>
      <c r="BX440" s="1"/>
      <c r="BY440" s="1"/>
      <c r="BZ440" s="1"/>
      <c r="CA440" s="1"/>
      <c r="CB440" s="1"/>
      <c r="CC440" s="1"/>
      <c r="CD440" s="1"/>
      <c r="CE440" s="1"/>
      <c r="CF440" s="1"/>
      <c r="CG440" s="2"/>
      <c r="CH440" s="1"/>
      <c r="CI440" s="1"/>
      <c r="CJ440" s="1"/>
      <c r="CK440" s="1"/>
      <c r="CL440" s="1"/>
      <c r="CM440" s="1"/>
    </row>
    <row r="441" spans="1:91" x14ac:dyDescent="0.2">
      <c r="A441" s="105">
        <f t="shared" si="172"/>
        <v>43454</v>
      </c>
      <c r="B441" s="5">
        <f t="shared" si="161"/>
        <v>1055.4548102199999</v>
      </c>
      <c r="C441" s="5">
        <f t="shared" si="173"/>
        <v>1000</v>
      </c>
      <c r="D441" s="64">
        <f t="shared" si="174"/>
        <v>5092.97</v>
      </c>
      <c r="E441" s="11">
        <f>IF(K441=1,VLOOKUP(A441,[1]Plan1!$AY$80:$BA$314,3),E440)</f>
        <v>5100.6099999999997</v>
      </c>
      <c r="F441" s="72">
        <f t="shared" si="175"/>
        <v>43452</v>
      </c>
      <c r="G441" s="9">
        <f t="shared" si="162"/>
        <v>1.5001070102511616E-3</v>
      </c>
      <c r="H441" s="72">
        <f t="shared" si="176"/>
        <v>43480</v>
      </c>
      <c r="I441" s="72">
        <f t="shared" si="163"/>
        <v>43480</v>
      </c>
      <c r="J441" s="1">
        <f t="shared" si="177"/>
        <v>19</v>
      </c>
      <c r="K441" s="1">
        <f t="shared" si="183"/>
        <v>3</v>
      </c>
      <c r="L441" s="5">
        <f t="shared" si="164"/>
        <v>1.0002367000000001</v>
      </c>
      <c r="M441" s="12">
        <f t="shared" si="184"/>
        <v>0.99789954999999997</v>
      </c>
      <c r="N441" s="12">
        <f t="shared" si="180"/>
        <v>1.0465030132548265</v>
      </c>
      <c r="O441" s="5">
        <f t="shared" si="182"/>
        <v>1.0467507199999999</v>
      </c>
      <c r="P441" s="5">
        <f t="shared" si="165"/>
        <v>1046.75072</v>
      </c>
      <c r="Q441" s="10">
        <f t="shared" si="166"/>
        <v>0</v>
      </c>
      <c r="R441" s="39">
        <f t="shared" si="167"/>
        <v>0</v>
      </c>
      <c r="S441" s="5">
        <f t="shared" si="168"/>
        <v>0</v>
      </c>
      <c r="T441" s="6">
        <f t="shared" si="178"/>
        <v>4.641E-2</v>
      </c>
      <c r="U441" s="10">
        <f t="shared" si="181"/>
        <v>46</v>
      </c>
      <c r="V441" s="10">
        <v>252</v>
      </c>
      <c r="W441" s="12">
        <f t="shared" si="169"/>
        <v>1.0083153419999999</v>
      </c>
      <c r="X441" s="5">
        <f t="shared" si="170"/>
        <v>8.7040902199999994</v>
      </c>
      <c r="Y441" s="11">
        <f t="shared" si="171"/>
        <v>0</v>
      </c>
      <c r="Z441" s="2" t="s">
        <v>68</v>
      </c>
      <c r="AA441" s="72">
        <f t="shared" si="179"/>
        <v>43753</v>
      </c>
      <c r="AB441" s="2"/>
      <c r="AC441" s="43"/>
      <c r="AD441" s="47">
        <f>[2]Plan1!$A517</f>
        <v>51987</v>
      </c>
      <c r="AE441" s="34" t="str">
        <f>[2]Plan1!$C517</f>
        <v>Dia do Trabalho</v>
      </c>
      <c r="AF441" s="4"/>
      <c r="AG441" s="4"/>
      <c r="AH441" s="4"/>
      <c r="AI441" s="51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30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4"/>
      <c r="BX441" s="1"/>
      <c r="BY441" s="1"/>
      <c r="BZ441" s="1"/>
      <c r="CA441" s="1"/>
      <c r="CB441" s="1"/>
      <c r="CC441" s="1"/>
      <c r="CD441" s="1"/>
      <c r="CE441" s="1"/>
      <c r="CF441" s="1"/>
      <c r="CG441" s="2"/>
      <c r="CH441" s="1"/>
      <c r="CI441" s="1"/>
      <c r="CJ441" s="1"/>
      <c r="CK441" s="1"/>
      <c r="CL441" s="1"/>
      <c r="CM441" s="1"/>
    </row>
    <row r="442" spans="1:91" x14ac:dyDescent="0.2">
      <c r="A442" s="105">
        <f t="shared" si="172"/>
        <v>43455</v>
      </c>
      <c r="B442" s="5">
        <f t="shared" si="161"/>
        <v>1055.72812282</v>
      </c>
      <c r="C442" s="5">
        <f t="shared" si="173"/>
        <v>1000</v>
      </c>
      <c r="D442" s="64">
        <f t="shared" si="174"/>
        <v>5092.97</v>
      </c>
      <c r="E442" s="11">
        <f>IF(K442=1,VLOOKUP(A442,[1]Plan1!$AY$80:$BA$314,3),E441)</f>
        <v>5100.6099999999997</v>
      </c>
      <c r="F442" s="72">
        <f t="shared" si="175"/>
        <v>43452</v>
      </c>
      <c r="G442" s="9">
        <f t="shared" si="162"/>
        <v>1.5001070102511616E-3</v>
      </c>
      <c r="H442" s="72">
        <f t="shared" si="176"/>
        <v>43480</v>
      </c>
      <c r="I442" s="72">
        <f t="shared" si="163"/>
        <v>43480</v>
      </c>
      <c r="J442" s="1">
        <f t="shared" si="177"/>
        <v>19</v>
      </c>
      <c r="K442" s="1">
        <f t="shared" si="183"/>
        <v>4</v>
      </c>
      <c r="L442" s="5">
        <f t="shared" si="164"/>
        <v>1.0003156200000001</v>
      </c>
      <c r="M442" s="12">
        <f t="shared" si="184"/>
        <v>0.99789954999999997</v>
      </c>
      <c r="N442" s="12">
        <f t="shared" si="180"/>
        <v>1.0465030132548265</v>
      </c>
      <c r="O442" s="5">
        <f t="shared" si="182"/>
        <v>1.04683331</v>
      </c>
      <c r="P442" s="5">
        <f t="shared" si="165"/>
        <v>1046.83331</v>
      </c>
      <c r="Q442" s="10">
        <f t="shared" si="166"/>
        <v>0</v>
      </c>
      <c r="R442" s="39">
        <f t="shared" si="167"/>
        <v>0</v>
      </c>
      <c r="S442" s="5">
        <f t="shared" si="168"/>
        <v>0</v>
      </c>
      <c r="T442" s="6">
        <f t="shared" si="178"/>
        <v>4.641E-2</v>
      </c>
      <c r="U442" s="10">
        <f t="shared" si="181"/>
        <v>47</v>
      </c>
      <c r="V442" s="10">
        <v>252</v>
      </c>
      <c r="W442" s="12">
        <f t="shared" si="169"/>
        <v>1.0084968759999999</v>
      </c>
      <c r="X442" s="5">
        <f t="shared" si="170"/>
        <v>8.8948128200000003</v>
      </c>
      <c r="Y442" s="11">
        <f t="shared" si="171"/>
        <v>0</v>
      </c>
      <c r="Z442" s="2" t="s">
        <v>68</v>
      </c>
      <c r="AA442" s="72">
        <f t="shared" si="179"/>
        <v>43753</v>
      </c>
      <c r="AB442" s="2"/>
      <c r="AC442" s="43"/>
      <c r="AD442" s="47">
        <f>[2]Plan1!$A518</f>
        <v>52022</v>
      </c>
      <c r="AE442" s="34" t="str">
        <f>[2]Plan1!$C518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30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4"/>
      <c r="BX442" s="1"/>
      <c r="BY442" s="1"/>
      <c r="BZ442" s="1"/>
      <c r="CA442" s="1"/>
      <c r="CB442" s="1"/>
      <c r="CC442" s="1"/>
      <c r="CD442" s="1"/>
      <c r="CE442" s="1"/>
      <c r="CF442" s="1"/>
      <c r="CG442" s="2"/>
      <c r="CH442" s="1"/>
      <c r="CI442" s="1"/>
      <c r="CJ442" s="1"/>
      <c r="CK442" s="1"/>
      <c r="CL442" s="1"/>
      <c r="CM442" s="1"/>
    </row>
    <row r="443" spans="1:91" x14ac:dyDescent="0.2">
      <c r="A443" s="105">
        <f t="shared" si="172"/>
        <v>43456</v>
      </c>
      <c r="B443" s="5">
        <f t="shared" si="161"/>
        <v>1056.00149996</v>
      </c>
      <c r="C443" s="5">
        <f t="shared" si="173"/>
        <v>1000</v>
      </c>
      <c r="D443" s="64">
        <f t="shared" si="174"/>
        <v>5092.97</v>
      </c>
      <c r="E443" s="11">
        <f>IF(K443=1,VLOOKUP(A443,[1]Plan1!$AY$80:$BA$314,3),E442)</f>
        <v>5100.6099999999997</v>
      </c>
      <c r="F443" s="72">
        <f t="shared" si="175"/>
        <v>43452</v>
      </c>
      <c r="G443" s="9">
        <f t="shared" si="162"/>
        <v>1.5001070102511616E-3</v>
      </c>
      <c r="H443" s="72">
        <f t="shared" si="176"/>
        <v>43480</v>
      </c>
      <c r="I443" s="72">
        <f t="shared" si="163"/>
        <v>43480</v>
      </c>
      <c r="J443" s="1">
        <f t="shared" si="177"/>
        <v>19</v>
      </c>
      <c r="K443" s="1">
        <f t="shared" si="183"/>
        <v>5</v>
      </c>
      <c r="L443" s="5">
        <f t="shared" si="164"/>
        <v>1.0003945400000001</v>
      </c>
      <c r="M443" s="12">
        <f t="shared" si="184"/>
        <v>0.99789954999999997</v>
      </c>
      <c r="N443" s="12">
        <f t="shared" si="180"/>
        <v>1.0465030132548265</v>
      </c>
      <c r="O443" s="5">
        <f t="shared" si="182"/>
        <v>1.0469158999999999</v>
      </c>
      <c r="P443" s="5">
        <f t="shared" si="165"/>
        <v>1046.9159</v>
      </c>
      <c r="Q443" s="10">
        <f t="shared" si="166"/>
        <v>0</v>
      </c>
      <c r="R443" s="39">
        <f t="shared" si="167"/>
        <v>0</v>
      </c>
      <c r="S443" s="5">
        <f t="shared" si="168"/>
        <v>0</v>
      </c>
      <c r="T443" s="6">
        <f t="shared" si="178"/>
        <v>4.641E-2</v>
      </c>
      <c r="U443" s="10">
        <f t="shared" si="181"/>
        <v>48</v>
      </c>
      <c r="V443" s="10">
        <v>252</v>
      </c>
      <c r="W443" s="12">
        <f t="shared" si="169"/>
        <v>1.008678443</v>
      </c>
      <c r="X443" s="5">
        <f t="shared" si="170"/>
        <v>9.0855999599999997</v>
      </c>
      <c r="Y443" s="11">
        <f t="shared" si="171"/>
        <v>0</v>
      </c>
      <c r="Z443" s="2" t="s">
        <v>68</v>
      </c>
      <c r="AA443" s="72">
        <f t="shared" si="179"/>
        <v>43753</v>
      </c>
      <c r="AB443" s="2"/>
      <c r="AC443" s="43"/>
      <c r="AD443" s="47">
        <f>[2]Plan1!$A519</f>
        <v>52116</v>
      </c>
      <c r="AE443" s="34" t="str">
        <f>[2]Plan1!$C519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30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4"/>
      <c r="BX443" s="1"/>
      <c r="BY443" s="1"/>
      <c r="BZ443" s="1"/>
      <c r="CA443" s="1"/>
      <c r="CB443" s="1"/>
      <c r="CC443" s="1"/>
      <c r="CD443" s="1"/>
      <c r="CE443" s="1"/>
      <c r="CF443" s="1"/>
      <c r="CG443" s="2"/>
      <c r="CH443" s="1"/>
      <c r="CI443" s="1"/>
      <c r="CJ443" s="1"/>
      <c r="CK443" s="1"/>
      <c r="CL443" s="1"/>
      <c r="CM443" s="1"/>
    </row>
    <row r="444" spans="1:91" x14ac:dyDescent="0.2">
      <c r="A444" s="105">
        <f t="shared" si="172"/>
        <v>43457</v>
      </c>
      <c r="B444" s="5">
        <f t="shared" si="161"/>
        <v>1056.00149996</v>
      </c>
      <c r="C444" s="5">
        <f t="shared" si="173"/>
        <v>1000</v>
      </c>
      <c r="D444" s="64">
        <f t="shared" si="174"/>
        <v>5092.97</v>
      </c>
      <c r="E444" s="11">
        <f>IF(K444=1,VLOOKUP(A444,[1]Plan1!$AY$80:$BA$314,3),E443)</f>
        <v>5100.6099999999997</v>
      </c>
      <c r="F444" s="72">
        <f t="shared" si="175"/>
        <v>43452</v>
      </c>
      <c r="G444" s="9">
        <f t="shared" si="162"/>
        <v>1.5001070102511616E-3</v>
      </c>
      <c r="H444" s="72">
        <f t="shared" si="176"/>
        <v>43480</v>
      </c>
      <c r="I444" s="72">
        <f t="shared" si="163"/>
        <v>43480</v>
      </c>
      <c r="J444" s="1">
        <f t="shared" si="177"/>
        <v>19</v>
      </c>
      <c r="K444" s="1">
        <f t="shared" si="183"/>
        <v>5</v>
      </c>
      <c r="L444" s="5">
        <f t="shared" si="164"/>
        <v>1.0003945400000001</v>
      </c>
      <c r="M444" s="12">
        <f t="shared" si="184"/>
        <v>0.99789954999999997</v>
      </c>
      <c r="N444" s="12">
        <f t="shared" si="180"/>
        <v>1.0465030132548265</v>
      </c>
      <c r="O444" s="5">
        <f t="shared" si="182"/>
        <v>1.0469158999999999</v>
      </c>
      <c r="P444" s="5">
        <f t="shared" si="165"/>
        <v>1046.9159</v>
      </c>
      <c r="Q444" s="10">
        <f t="shared" si="166"/>
        <v>0</v>
      </c>
      <c r="R444" s="39">
        <f t="shared" si="167"/>
        <v>0</v>
      </c>
      <c r="S444" s="5">
        <f t="shared" si="168"/>
        <v>0</v>
      </c>
      <c r="T444" s="6">
        <f t="shared" si="178"/>
        <v>4.641E-2</v>
      </c>
      <c r="U444" s="10">
        <f t="shared" si="181"/>
        <v>48</v>
      </c>
      <c r="V444" s="10">
        <v>252</v>
      </c>
      <c r="W444" s="12">
        <f t="shared" si="169"/>
        <v>1.008678443</v>
      </c>
      <c r="X444" s="5">
        <f t="shared" si="170"/>
        <v>9.0855999599999997</v>
      </c>
      <c r="Y444" s="11">
        <f t="shared" si="171"/>
        <v>0</v>
      </c>
      <c r="Z444" s="2" t="s">
        <v>68</v>
      </c>
      <c r="AA444" s="72">
        <f t="shared" si="179"/>
        <v>43753</v>
      </c>
      <c r="AB444" s="2"/>
      <c r="AC444" s="43"/>
      <c r="AD444" s="47">
        <f>[2]Plan1!$A520</f>
        <v>52151</v>
      </c>
      <c r="AE444" s="34" t="str">
        <f>[2]Plan1!$C520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30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4"/>
      <c r="BX444" s="1"/>
      <c r="BY444" s="1"/>
      <c r="BZ444" s="1"/>
      <c r="CA444" s="1"/>
      <c r="CB444" s="1"/>
      <c r="CC444" s="1"/>
      <c r="CD444" s="1"/>
      <c r="CE444" s="1"/>
      <c r="CF444" s="1"/>
      <c r="CG444" s="2"/>
      <c r="CH444" s="1"/>
      <c r="CI444" s="1"/>
      <c r="CJ444" s="1"/>
      <c r="CK444" s="1"/>
      <c r="CL444" s="1"/>
      <c r="CM444" s="1"/>
    </row>
    <row r="445" spans="1:91" x14ac:dyDescent="0.2">
      <c r="A445" s="105">
        <f t="shared" si="172"/>
        <v>43458</v>
      </c>
      <c r="B445" s="5">
        <f t="shared" si="161"/>
        <v>1056.00149996</v>
      </c>
      <c r="C445" s="5">
        <f t="shared" si="173"/>
        <v>1000</v>
      </c>
      <c r="D445" s="64">
        <f t="shared" si="174"/>
        <v>5092.97</v>
      </c>
      <c r="E445" s="11">
        <f>IF(K445=1,VLOOKUP(A445,[1]Plan1!$AY$80:$BA$314,3),E444)</f>
        <v>5100.6099999999997</v>
      </c>
      <c r="F445" s="72">
        <f t="shared" si="175"/>
        <v>43452</v>
      </c>
      <c r="G445" s="9">
        <f t="shared" si="162"/>
        <v>1.5001070102511616E-3</v>
      </c>
      <c r="H445" s="72">
        <f t="shared" si="176"/>
        <v>43480</v>
      </c>
      <c r="I445" s="72">
        <f t="shared" si="163"/>
        <v>43480</v>
      </c>
      <c r="J445" s="1">
        <f t="shared" si="177"/>
        <v>19</v>
      </c>
      <c r="K445" s="1">
        <f t="shared" si="183"/>
        <v>5</v>
      </c>
      <c r="L445" s="5">
        <f t="shared" si="164"/>
        <v>1.0003945400000001</v>
      </c>
      <c r="M445" s="12">
        <f t="shared" si="184"/>
        <v>0.99789954999999997</v>
      </c>
      <c r="N445" s="12">
        <f t="shared" si="180"/>
        <v>1.0465030132548265</v>
      </c>
      <c r="O445" s="5">
        <f t="shared" si="182"/>
        <v>1.0469158999999999</v>
      </c>
      <c r="P445" s="5">
        <f t="shared" si="165"/>
        <v>1046.9159</v>
      </c>
      <c r="Q445" s="10">
        <f t="shared" si="166"/>
        <v>0</v>
      </c>
      <c r="R445" s="39">
        <f t="shared" si="167"/>
        <v>0</v>
      </c>
      <c r="S445" s="5">
        <f t="shared" si="168"/>
        <v>0</v>
      </c>
      <c r="T445" s="6">
        <f t="shared" si="178"/>
        <v>4.641E-2</v>
      </c>
      <c r="U445" s="10">
        <f t="shared" si="181"/>
        <v>48</v>
      </c>
      <c r="V445" s="10">
        <v>252</v>
      </c>
      <c r="W445" s="12">
        <f t="shared" si="169"/>
        <v>1.008678443</v>
      </c>
      <c r="X445" s="5">
        <f t="shared" si="170"/>
        <v>9.0855999599999997</v>
      </c>
      <c r="Y445" s="11">
        <f t="shared" si="171"/>
        <v>0</v>
      </c>
      <c r="Z445" s="2" t="s">
        <v>68</v>
      </c>
      <c r="AA445" s="72">
        <f t="shared" si="179"/>
        <v>43753</v>
      </c>
      <c r="AB445" s="2"/>
      <c r="AC445" s="43"/>
      <c r="AD445" s="47">
        <f>[2]Plan1!$A521</f>
        <v>52172</v>
      </c>
      <c r="AE445" s="34" t="str">
        <f>[2]Plan1!$C521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30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4"/>
      <c r="BX445" s="1"/>
      <c r="BY445" s="1"/>
      <c r="BZ445" s="1"/>
      <c r="CA445" s="1"/>
      <c r="CB445" s="1"/>
      <c r="CC445" s="1"/>
      <c r="CD445" s="1"/>
      <c r="CE445" s="1"/>
      <c r="CF445" s="1"/>
      <c r="CG445" s="2"/>
      <c r="CH445" s="1"/>
      <c r="CI445" s="1"/>
      <c r="CJ445" s="1"/>
      <c r="CK445" s="1"/>
      <c r="CL445" s="1"/>
      <c r="CM445" s="1"/>
    </row>
    <row r="446" spans="1:91" x14ac:dyDescent="0.2">
      <c r="A446" s="105">
        <f t="shared" si="172"/>
        <v>43459</v>
      </c>
      <c r="B446" s="5">
        <f t="shared" si="161"/>
        <v>1056.2749506799998</v>
      </c>
      <c r="C446" s="5">
        <f t="shared" si="173"/>
        <v>1000</v>
      </c>
      <c r="D446" s="64">
        <f t="shared" si="174"/>
        <v>5092.97</v>
      </c>
      <c r="E446" s="11">
        <f>IF(K446=1,VLOOKUP(A446,[1]Plan1!$AY$80:$BA$314,3),E445)</f>
        <v>5100.6099999999997</v>
      </c>
      <c r="F446" s="72">
        <f t="shared" si="175"/>
        <v>43452</v>
      </c>
      <c r="G446" s="9">
        <f t="shared" si="162"/>
        <v>1.5001070102511616E-3</v>
      </c>
      <c r="H446" s="72">
        <f t="shared" si="176"/>
        <v>43480</v>
      </c>
      <c r="I446" s="72">
        <f t="shared" si="163"/>
        <v>43480</v>
      </c>
      <c r="J446" s="1">
        <f t="shared" si="177"/>
        <v>19</v>
      </c>
      <c r="K446" s="1">
        <f t="shared" si="183"/>
        <v>6</v>
      </c>
      <c r="L446" s="5">
        <f t="shared" si="164"/>
        <v>1.00047347</v>
      </c>
      <c r="M446" s="12">
        <f t="shared" si="184"/>
        <v>0.99789954999999997</v>
      </c>
      <c r="N446" s="12">
        <f t="shared" si="180"/>
        <v>1.0465030132548265</v>
      </c>
      <c r="O446" s="5">
        <f t="shared" si="182"/>
        <v>1.0469984999999999</v>
      </c>
      <c r="P446" s="5">
        <f t="shared" si="165"/>
        <v>1046.9984999999999</v>
      </c>
      <c r="Q446" s="10">
        <f t="shared" si="166"/>
        <v>0</v>
      </c>
      <c r="R446" s="39">
        <f t="shared" si="167"/>
        <v>0</v>
      </c>
      <c r="S446" s="5">
        <f t="shared" si="168"/>
        <v>0</v>
      </c>
      <c r="T446" s="6">
        <f t="shared" si="178"/>
        <v>4.641E-2</v>
      </c>
      <c r="U446" s="10">
        <f t="shared" si="181"/>
        <v>49</v>
      </c>
      <c r="V446" s="10">
        <v>252</v>
      </c>
      <c r="W446" s="12">
        <f t="shared" si="169"/>
        <v>1.008860042</v>
      </c>
      <c r="X446" s="5">
        <f t="shared" si="170"/>
        <v>9.2764506799999999</v>
      </c>
      <c r="Y446" s="11">
        <f t="shared" si="171"/>
        <v>0</v>
      </c>
      <c r="Z446" s="2" t="s">
        <v>68</v>
      </c>
      <c r="AA446" s="72">
        <f t="shared" si="179"/>
        <v>43753</v>
      </c>
      <c r="AB446" s="2"/>
      <c r="AC446" s="43"/>
      <c r="AD446" s="47">
        <f>[2]Plan1!$A522</f>
        <v>52185</v>
      </c>
      <c r="AE446" s="34" t="str">
        <f>[2]Plan1!$C522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30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4"/>
      <c r="BX446" s="1"/>
      <c r="BY446" s="1"/>
      <c r="BZ446" s="1"/>
      <c r="CA446" s="1"/>
      <c r="CB446" s="1"/>
      <c r="CC446" s="1"/>
      <c r="CD446" s="1"/>
      <c r="CE446" s="1"/>
      <c r="CF446" s="1"/>
      <c r="CG446" s="2"/>
      <c r="CH446" s="1"/>
      <c r="CI446" s="1"/>
      <c r="CJ446" s="1"/>
      <c r="CK446" s="1"/>
      <c r="CL446" s="1"/>
      <c r="CM446" s="1"/>
    </row>
    <row r="447" spans="1:91" x14ac:dyDescent="0.2">
      <c r="A447" s="105">
        <f t="shared" si="172"/>
        <v>43460</v>
      </c>
      <c r="B447" s="5">
        <f t="shared" si="161"/>
        <v>1056.2749506799998</v>
      </c>
      <c r="C447" s="5">
        <f t="shared" si="173"/>
        <v>1000</v>
      </c>
      <c r="D447" s="64">
        <f t="shared" si="174"/>
        <v>5092.97</v>
      </c>
      <c r="E447" s="11">
        <f>IF(K447=1,VLOOKUP(A447,[1]Plan1!$AY$80:$BA$314,3),E446)</f>
        <v>5100.6099999999997</v>
      </c>
      <c r="F447" s="72">
        <f t="shared" si="175"/>
        <v>43452</v>
      </c>
      <c r="G447" s="9">
        <f t="shared" si="162"/>
        <v>1.5001070102511616E-3</v>
      </c>
      <c r="H447" s="72">
        <f t="shared" si="176"/>
        <v>43480</v>
      </c>
      <c r="I447" s="72">
        <f t="shared" si="163"/>
        <v>43480</v>
      </c>
      <c r="J447" s="1">
        <f t="shared" si="177"/>
        <v>19</v>
      </c>
      <c r="K447" s="1">
        <f t="shared" si="183"/>
        <v>6</v>
      </c>
      <c r="L447" s="5">
        <f t="shared" si="164"/>
        <v>1.00047347</v>
      </c>
      <c r="M447" s="12">
        <f t="shared" si="184"/>
        <v>0.99789954999999997</v>
      </c>
      <c r="N447" s="12">
        <f t="shared" si="180"/>
        <v>1.0465030132548265</v>
      </c>
      <c r="O447" s="5">
        <f t="shared" si="182"/>
        <v>1.0469984999999999</v>
      </c>
      <c r="P447" s="5">
        <f t="shared" si="165"/>
        <v>1046.9984999999999</v>
      </c>
      <c r="Q447" s="10">
        <f t="shared" si="166"/>
        <v>0</v>
      </c>
      <c r="R447" s="39">
        <f t="shared" si="167"/>
        <v>0</v>
      </c>
      <c r="S447" s="5">
        <f t="shared" si="168"/>
        <v>0</v>
      </c>
      <c r="T447" s="6">
        <f t="shared" si="178"/>
        <v>4.641E-2</v>
      </c>
      <c r="U447" s="10">
        <f t="shared" si="181"/>
        <v>49</v>
      </c>
      <c r="V447" s="10">
        <v>252</v>
      </c>
      <c r="W447" s="12">
        <f t="shared" si="169"/>
        <v>1.008860042</v>
      </c>
      <c r="X447" s="5">
        <f t="shared" si="170"/>
        <v>9.2764506799999999</v>
      </c>
      <c r="Y447" s="11">
        <f t="shared" si="171"/>
        <v>0</v>
      </c>
      <c r="Z447" s="2" t="s">
        <v>68</v>
      </c>
      <c r="AA447" s="72">
        <f t="shared" si="179"/>
        <v>43753</v>
      </c>
      <c r="AB447" s="2"/>
      <c r="AC447" s="43"/>
      <c r="AD447" s="47">
        <f>[2]Plan1!$A523</f>
        <v>52190</v>
      </c>
      <c r="AE447" s="34" t="str">
        <f>[2]Plan1!$C523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30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4"/>
      <c r="BX447" s="1"/>
      <c r="BY447" s="1"/>
      <c r="BZ447" s="1"/>
      <c r="CA447" s="1"/>
      <c r="CB447" s="1"/>
      <c r="CC447" s="1"/>
      <c r="CD447" s="1"/>
      <c r="CE447" s="1"/>
      <c r="CF447" s="1"/>
      <c r="CG447" s="2"/>
      <c r="CH447" s="1"/>
      <c r="CI447" s="1"/>
      <c r="CJ447" s="1"/>
      <c r="CK447" s="1"/>
      <c r="CL447" s="1"/>
      <c r="CM447" s="1"/>
    </row>
    <row r="448" spans="1:91" x14ac:dyDescent="0.2">
      <c r="A448" s="105">
        <f t="shared" si="172"/>
        <v>43461</v>
      </c>
      <c r="B448" s="5">
        <f t="shared" si="161"/>
        <v>1056.54846595</v>
      </c>
      <c r="C448" s="5">
        <f t="shared" si="173"/>
        <v>1000</v>
      </c>
      <c r="D448" s="64">
        <f t="shared" si="174"/>
        <v>5092.97</v>
      </c>
      <c r="E448" s="11">
        <f>IF(K448=1,VLOOKUP(A448,[1]Plan1!$AY$80:$BA$314,3),E447)</f>
        <v>5100.6099999999997</v>
      </c>
      <c r="F448" s="72">
        <f t="shared" si="175"/>
        <v>43452</v>
      </c>
      <c r="G448" s="9">
        <f t="shared" si="162"/>
        <v>1.5001070102511616E-3</v>
      </c>
      <c r="H448" s="72">
        <f t="shared" si="176"/>
        <v>43480</v>
      </c>
      <c r="I448" s="72">
        <f t="shared" si="163"/>
        <v>43480</v>
      </c>
      <c r="J448" s="1">
        <f t="shared" si="177"/>
        <v>19</v>
      </c>
      <c r="K448" s="1">
        <f t="shared" si="183"/>
        <v>7</v>
      </c>
      <c r="L448" s="5">
        <f t="shared" si="164"/>
        <v>1.0005523999999999</v>
      </c>
      <c r="M448" s="12">
        <f t="shared" si="184"/>
        <v>0.99789954999999997</v>
      </c>
      <c r="N448" s="12">
        <f t="shared" si="180"/>
        <v>1.0465030132548265</v>
      </c>
      <c r="O448" s="5">
        <f t="shared" si="182"/>
        <v>1.0470811</v>
      </c>
      <c r="P448" s="5">
        <f t="shared" si="165"/>
        <v>1047.0811000000001</v>
      </c>
      <c r="Q448" s="10">
        <f t="shared" si="166"/>
        <v>0</v>
      </c>
      <c r="R448" s="39">
        <f t="shared" si="167"/>
        <v>0</v>
      </c>
      <c r="S448" s="5">
        <f t="shared" si="168"/>
        <v>0</v>
      </c>
      <c r="T448" s="6">
        <f t="shared" si="178"/>
        <v>4.641E-2</v>
      </c>
      <c r="U448" s="10">
        <f t="shared" si="181"/>
        <v>50</v>
      </c>
      <c r="V448" s="10">
        <v>252</v>
      </c>
      <c r="W448" s="12">
        <f t="shared" si="169"/>
        <v>1.0090416740000001</v>
      </c>
      <c r="X448" s="5">
        <f t="shared" si="170"/>
        <v>9.4673659499999996</v>
      </c>
      <c r="Y448" s="11">
        <f t="shared" si="171"/>
        <v>0</v>
      </c>
      <c r="Z448" s="2" t="s">
        <v>68</v>
      </c>
      <c r="AA448" s="72">
        <f t="shared" si="179"/>
        <v>43753</v>
      </c>
      <c r="AB448" s="2"/>
      <c r="AC448" s="43"/>
      <c r="AD448" s="47">
        <f>[2]Plan1!$A524</f>
        <v>52225</v>
      </c>
      <c r="AE448" s="34" t="str">
        <f>[2]Plan1!$C524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30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4"/>
      <c r="BX448" s="1"/>
      <c r="BY448" s="1"/>
      <c r="BZ448" s="1"/>
      <c r="CA448" s="1"/>
      <c r="CB448" s="1"/>
      <c r="CC448" s="1"/>
      <c r="CD448" s="1"/>
      <c r="CE448" s="1"/>
      <c r="CF448" s="1"/>
      <c r="CG448" s="2"/>
      <c r="CH448" s="1"/>
      <c r="CI448" s="1"/>
      <c r="CJ448" s="1"/>
      <c r="CK448" s="1"/>
      <c r="CL448" s="1"/>
      <c r="CM448" s="1"/>
    </row>
    <row r="449" spans="1:91" x14ac:dyDescent="0.2">
      <c r="A449" s="105">
        <f t="shared" si="172"/>
        <v>43462</v>
      </c>
      <c r="B449" s="5">
        <f t="shared" si="161"/>
        <v>1056.8220558800001</v>
      </c>
      <c r="C449" s="5">
        <f t="shared" si="173"/>
        <v>1000</v>
      </c>
      <c r="D449" s="64">
        <f t="shared" si="174"/>
        <v>5092.97</v>
      </c>
      <c r="E449" s="11">
        <f>IF(K449=1,VLOOKUP(A449,[1]Plan1!$AY$80:$BA$314,3),E448)</f>
        <v>5100.6099999999997</v>
      </c>
      <c r="F449" s="72">
        <f t="shared" si="175"/>
        <v>43452</v>
      </c>
      <c r="G449" s="9">
        <f t="shared" si="162"/>
        <v>1.5001070102511616E-3</v>
      </c>
      <c r="H449" s="72">
        <f t="shared" si="176"/>
        <v>43480</v>
      </c>
      <c r="I449" s="72">
        <f t="shared" si="163"/>
        <v>43480</v>
      </c>
      <c r="J449" s="1">
        <f t="shared" si="177"/>
        <v>19</v>
      </c>
      <c r="K449" s="1">
        <f t="shared" si="183"/>
        <v>8</v>
      </c>
      <c r="L449" s="5">
        <f t="shared" si="164"/>
        <v>1.00063134</v>
      </c>
      <c r="M449" s="12">
        <f t="shared" si="184"/>
        <v>0.99789954999999997</v>
      </c>
      <c r="N449" s="12">
        <f t="shared" si="180"/>
        <v>1.0465030132548265</v>
      </c>
      <c r="O449" s="5">
        <f t="shared" si="182"/>
        <v>1.04716371</v>
      </c>
      <c r="P449" s="5">
        <f t="shared" si="165"/>
        <v>1047.16371</v>
      </c>
      <c r="Q449" s="10">
        <f t="shared" si="166"/>
        <v>0</v>
      </c>
      <c r="R449" s="39">
        <f t="shared" si="167"/>
        <v>0</v>
      </c>
      <c r="S449" s="5">
        <f t="shared" si="168"/>
        <v>0</v>
      </c>
      <c r="T449" s="6">
        <f t="shared" si="178"/>
        <v>4.641E-2</v>
      </c>
      <c r="U449" s="10">
        <f t="shared" si="181"/>
        <v>51</v>
      </c>
      <c r="V449" s="10">
        <v>252</v>
      </c>
      <c r="W449" s="12">
        <f t="shared" si="169"/>
        <v>1.0092233390000001</v>
      </c>
      <c r="X449" s="5">
        <f t="shared" si="170"/>
        <v>9.6583458800000006</v>
      </c>
      <c r="Y449" s="11">
        <f t="shared" si="171"/>
        <v>0</v>
      </c>
      <c r="Z449" s="2" t="s">
        <v>68</v>
      </c>
      <c r="AA449" s="72">
        <f t="shared" si="179"/>
        <v>43753</v>
      </c>
      <c r="AB449" s="2"/>
      <c r="AC449" s="43"/>
      <c r="AD449" s="47">
        <f>[2]Plan1!$A525</f>
        <v>52232</v>
      </c>
      <c r="AE449" s="34" t="str">
        <f>[2]Plan1!$C525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30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4"/>
      <c r="BX449" s="1"/>
      <c r="BY449" s="1"/>
      <c r="BZ449" s="1"/>
      <c r="CA449" s="1"/>
      <c r="CB449" s="1"/>
      <c r="CC449" s="1"/>
      <c r="CD449" s="1"/>
      <c r="CE449" s="1"/>
      <c r="CF449" s="1"/>
      <c r="CG449" s="2"/>
      <c r="CH449" s="1"/>
      <c r="CI449" s="1"/>
      <c r="CJ449" s="1"/>
      <c r="CK449" s="1"/>
      <c r="CL449" s="1"/>
      <c r="CM449" s="1"/>
    </row>
    <row r="450" spans="1:91" x14ac:dyDescent="0.2">
      <c r="A450" s="105">
        <f t="shared" si="172"/>
        <v>43463</v>
      </c>
      <c r="B450" s="5">
        <f t="shared" si="161"/>
        <v>1057.09572048</v>
      </c>
      <c r="C450" s="5">
        <f t="shared" si="173"/>
        <v>1000</v>
      </c>
      <c r="D450" s="64">
        <f t="shared" si="174"/>
        <v>5092.97</v>
      </c>
      <c r="E450" s="11">
        <f>IF(K450=1,VLOOKUP(A450,[1]Plan1!$AY$80:$BA$314,3),E449)</f>
        <v>5100.6099999999997</v>
      </c>
      <c r="F450" s="72">
        <f t="shared" si="175"/>
        <v>43452</v>
      </c>
      <c r="G450" s="9">
        <f t="shared" si="162"/>
        <v>1.5001070102511616E-3</v>
      </c>
      <c r="H450" s="72">
        <f t="shared" si="176"/>
        <v>43480</v>
      </c>
      <c r="I450" s="72">
        <f t="shared" si="163"/>
        <v>43480</v>
      </c>
      <c r="J450" s="1">
        <f t="shared" si="177"/>
        <v>19</v>
      </c>
      <c r="K450" s="1">
        <f t="shared" si="183"/>
        <v>9</v>
      </c>
      <c r="L450" s="5">
        <f t="shared" si="164"/>
        <v>1.00071029</v>
      </c>
      <c r="M450" s="12">
        <f t="shared" si="184"/>
        <v>0.99789954999999997</v>
      </c>
      <c r="N450" s="12">
        <f t="shared" si="180"/>
        <v>1.0465030132548265</v>
      </c>
      <c r="O450" s="5">
        <f t="shared" si="182"/>
        <v>1.0472463299999999</v>
      </c>
      <c r="P450" s="5">
        <f t="shared" si="165"/>
        <v>1047.2463299999999</v>
      </c>
      <c r="Q450" s="10">
        <f t="shared" si="166"/>
        <v>0</v>
      </c>
      <c r="R450" s="39">
        <f t="shared" si="167"/>
        <v>0</v>
      </c>
      <c r="S450" s="5">
        <f t="shared" si="168"/>
        <v>0</v>
      </c>
      <c r="T450" s="6">
        <f t="shared" si="178"/>
        <v>4.641E-2</v>
      </c>
      <c r="U450" s="10">
        <f t="shared" si="181"/>
        <v>52</v>
      </c>
      <c r="V450" s="10">
        <v>252</v>
      </c>
      <c r="W450" s="12">
        <f t="shared" si="169"/>
        <v>1.0094050370000001</v>
      </c>
      <c r="X450" s="5">
        <f t="shared" si="170"/>
        <v>9.8493904800000003</v>
      </c>
      <c r="Y450" s="11">
        <f t="shared" si="171"/>
        <v>0</v>
      </c>
      <c r="Z450" s="2" t="s">
        <v>68</v>
      </c>
      <c r="AA450" s="72">
        <f t="shared" si="179"/>
        <v>43753</v>
      </c>
      <c r="AB450" s="2"/>
      <c r="AC450" s="43"/>
      <c r="AD450" s="47">
        <f>[2]Plan1!$A526</f>
        <v>52271</v>
      </c>
      <c r="AE450" s="34" t="str">
        <f>[2]Plan1!$C526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30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4"/>
      <c r="BX450" s="1"/>
      <c r="BY450" s="1"/>
      <c r="BZ450" s="1"/>
      <c r="CA450" s="1"/>
      <c r="CB450" s="1"/>
      <c r="CC450" s="1"/>
      <c r="CD450" s="1"/>
      <c r="CE450" s="1"/>
      <c r="CF450" s="1"/>
      <c r="CG450" s="2"/>
      <c r="CH450" s="1"/>
      <c r="CI450" s="1"/>
      <c r="CJ450" s="1"/>
      <c r="CK450" s="1"/>
      <c r="CL450" s="1"/>
      <c r="CM450" s="1"/>
    </row>
    <row r="451" spans="1:91" x14ac:dyDescent="0.2">
      <c r="A451" s="105">
        <f t="shared" si="172"/>
        <v>43464</v>
      </c>
      <c r="B451" s="5">
        <f t="shared" si="161"/>
        <v>1057.09572048</v>
      </c>
      <c r="C451" s="5">
        <f t="shared" si="173"/>
        <v>1000</v>
      </c>
      <c r="D451" s="64">
        <f t="shared" si="174"/>
        <v>5092.97</v>
      </c>
      <c r="E451" s="11">
        <f>IF(K451=1,VLOOKUP(A451,[1]Plan1!$AY$80:$BA$314,3),E450)</f>
        <v>5100.6099999999997</v>
      </c>
      <c r="F451" s="72">
        <f t="shared" si="175"/>
        <v>43452</v>
      </c>
      <c r="G451" s="9">
        <f t="shared" si="162"/>
        <v>1.5001070102511616E-3</v>
      </c>
      <c r="H451" s="72">
        <f t="shared" si="176"/>
        <v>43480</v>
      </c>
      <c r="I451" s="72">
        <f t="shared" si="163"/>
        <v>43480</v>
      </c>
      <c r="J451" s="1">
        <f t="shared" si="177"/>
        <v>19</v>
      </c>
      <c r="K451" s="1">
        <f t="shared" si="183"/>
        <v>9</v>
      </c>
      <c r="L451" s="5">
        <f t="shared" si="164"/>
        <v>1.00071029</v>
      </c>
      <c r="M451" s="12">
        <f t="shared" si="184"/>
        <v>0.99789954999999997</v>
      </c>
      <c r="N451" s="12">
        <f t="shared" si="180"/>
        <v>1.0465030132548265</v>
      </c>
      <c r="O451" s="5">
        <f t="shared" si="182"/>
        <v>1.0472463299999999</v>
      </c>
      <c r="P451" s="5">
        <f t="shared" si="165"/>
        <v>1047.2463299999999</v>
      </c>
      <c r="Q451" s="10">
        <f t="shared" si="166"/>
        <v>0</v>
      </c>
      <c r="R451" s="39">
        <f t="shared" si="167"/>
        <v>0</v>
      </c>
      <c r="S451" s="5">
        <f t="shared" si="168"/>
        <v>0</v>
      </c>
      <c r="T451" s="6">
        <f t="shared" si="178"/>
        <v>4.641E-2</v>
      </c>
      <c r="U451" s="10">
        <f t="shared" si="181"/>
        <v>52</v>
      </c>
      <c r="V451" s="10">
        <v>252</v>
      </c>
      <c r="W451" s="12">
        <f t="shared" si="169"/>
        <v>1.0094050370000001</v>
      </c>
      <c r="X451" s="5">
        <f t="shared" si="170"/>
        <v>9.8493904800000003</v>
      </c>
      <c r="Y451" s="11">
        <f t="shared" si="171"/>
        <v>0</v>
      </c>
      <c r="Z451" s="2" t="s">
        <v>68</v>
      </c>
      <c r="AA451" s="72">
        <f t="shared" si="179"/>
        <v>43753</v>
      </c>
      <c r="AB451" s="2"/>
      <c r="AC451" s="43"/>
      <c r="AD451" s="47">
        <f>[2]Plan1!$A527</f>
        <v>52272</v>
      </c>
      <c r="AE451" s="34" t="str">
        <f>[2]Plan1!$C527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30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4"/>
      <c r="BX451" s="1"/>
      <c r="BY451" s="1"/>
      <c r="BZ451" s="1"/>
      <c r="CA451" s="1"/>
      <c r="CB451" s="1"/>
      <c r="CC451" s="1"/>
      <c r="CD451" s="1"/>
      <c r="CE451" s="1"/>
      <c r="CF451" s="1"/>
      <c r="CG451" s="2"/>
      <c r="CH451" s="1"/>
      <c r="CI451" s="1"/>
      <c r="CJ451" s="1"/>
      <c r="CK451" s="1"/>
      <c r="CL451" s="1"/>
      <c r="CM451" s="1"/>
    </row>
    <row r="452" spans="1:91" x14ac:dyDescent="0.2">
      <c r="A452" s="105">
        <f t="shared" si="172"/>
        <v>43465</v>
      </c>
      <c r="B452" s="5">
        <f t="shared" si="161"/>
        <v>1057.09572048</v>
      </c>
      <c r="C452" s="5">
        <f t="shared" si="173"/>
        <v>1000</v>
      </c>
      <c r="D452" s="64">
        <f t="shared" si="174"/>
        <v>5092.97</v>
      </c>
      <c r="E452" s="11">
        <f>IF(K452=1,VLOOKUP(A452,[1]Plan1!$AY$80:$BA$314,3),E451)</f>
        <v>5100.6099999999997</v>
      </c>
      <c r="F452" s="72">
        <f t="shared" si="175"/>
        <v>43452</v>
      </c>
      <c r="G452" s="9">
        <f t="shared" si="162"/>
        <v>1.5001070102511616E-3</v>
      </c>
      <c r="H452" s="72">
        <f t="shared" si="176"/>
        <v>43480</v>
      </c>
      <c r="I452" s="72">
        <f t="shared" si="163"/>
        <v>43480</v>
      </c>
      <c r="J452" s="1">
        <f t="shared" si="177"/>
        <v>19</v>
      </c>
      <c r="K452" s="1">
        <f t="shared" si="183"/>
        <v>9</v>
      </c>
      <c r="L452" s="5">
        <f t="shared" si="164"/>
        <v>1.00071029</v>
      </c>
      <c r="M452" s="12">
        <f t="shared" si="184"/>
        <v>0.99789954999999997</v>
      </c>
      <c r="N452" s="12">
        <f t="shared" si="180"/>
        <v>1.0465030132548265</v>
      </c>
      <c r="O452" s="5">
        <f t="shared" si="182"/>
        <v>1.0472463299999999</v>
      </c>
      <c r="P452" s="5">
        <f t="shared" si="165"/>
        <v>1047.2463299999999</v>
      </c>
      <c r="Q452" s="10">
        <f t="shared" si="166"/>
        <v>0</v>
      </c>
      <c r="R452" s="39">
        <f t="shared" si="167"/>
        <v>0</v>
      </c>
      <c r="S452" s="5">
        <f t="shared" si="168"/>
        <v>0</v>
      </c>
      <c r="T452" s="6">
        <f t="shared" si="178"/>
        <v>4.641E-2</v>
      </c>
      <c r="U452" s="10">
        <f t="shared" si="181"/>
        <v>52</v>
      </c>
      <c r="V452" s="10">
        <v>252</v>
      </c>
      <c r="W452" s="12">
        <f t="shared" si="169"/>
        <v>1.0094050370000001</v>
      </c>
      <c r="X452" s="5">
        <f t="shared" si="170"/>
        <v>9.8493904800000003</v>
      </c>
      <c r="Y452" s="11">
        <f t="shared" si="171"/>
        <v>0</v>
      </c>
      <c r="Z452" s="2" t="s">
        <v>68</v>
      </c>
      <c r="AA452" s="72">
        <f t="shared" si="179"/>
        <v>43753</v>
      </c>
      <c r="AB452" s="2"/>
      <c r="AC452" s="43"/>
      <c r="AD452" s="47">
        <f>[2]Plan1!$A528</f>
        <v>52317</v>
      </c>
      <c r="AE452" s="34" t="str">
        <f>[2]Plan1!$C528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30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4"/>
      <c r="BX452" s="1"/>
      <c r="BY452" s="1"/>
      <c r="BZ452" s="1"/>
      <c r="CA452" s="1"/>
      <c r="CB452" s="1"/>
      <c r="CC452" s="1"/>
      <c r="CD452" s="1"/>
      <c r="CE452" s="1"/>
      <c r="CF452" s="1"/>
      <c r="CG452" s="2"/>
      <c r="CH452" s="1"/>
      <c r="CI452" s="1"/>
      <c r="CJ452" s="1"/>
      <c r="CK452" s="1"/>
      <c r="CL452" s="1"/>
      <c r="CM452" s="1"/>
    </row>
    <row r="453" spans="1:91" x14ac:dyDescent="0.2">
      <c r="A453" s="105">
        <f t="shared" si="172"/>
        <v>43466</v>
      </c>
      <c r="B453" s="5">
        <f t="shared" si="161"/>
        <v>1057.3694486100001</v>
      </c>
      <c r="C453" s="5">
        <f t="shared" si="173"/>
        <v>1000</v>
      </c>
      <c r="D453" s="64">
        <f t="shared" si="174"/>
        <v>5092.97</v>
      </c>
      <c r="E453" s="11">
        <f>IF(K453=1,VLOOKUP(A453,[1]Plan1!$AY$80:$BA$314,3),E452)</f>
        <v>5100.6099999999997</v>
      </c>
      <c r="F453" s="72">
        <f t="shared" si="175"/>
        <v>43452</v>
      </c>
      <c r="G453" s="9">
        <f t="shared" si="162"/>
        <v>1.5001070102511616E-3</v>
      </c>
      <c r="H453" s="72">
        <f t="shared" si="176"/>
        <v>43480</v>
      </c>
      <c r="I453" s="72">
        <f t="shared" si="163"/>
        <v>43480</v>
      </c>
      <c r="J453" s="1">
        <f t="shared" si="177"/>
        <v>19</v>
      </c>
      <c r="K453" s="1">
        <f t="shared" si="183"/>
        <v>10</v>
      </c>
      <c r="L453" s="5">
        <f t="shared" si="164"/>
        <v>1.00078924</v>
      </c>
      <c r="M453" s="12">
        <f t="shared" si="184"/>
        <v>0.99789954999999997</v>
      </c>
      <c r="N453" s="12">
        <f t="shared" si="180"/>
        <v>1.0465030132548265</v>
      </c>
      <c r="O453" s="5">
        <f t="shared" si="182"/>
        <v>1.04732895</v>
      </c>
      <c r="P453" s="5">
        <f t="shared" si="165"/>
        <v>1047.3289500000001</v>
      </c>
      <c r="Q453" s="10">
        <f t="shared" si="166"/>
        <v>0</v>
      </c>
      <c r="R453" s="39">
        <f t="shared" si="167"/>
        <v>0</v>
      </c>
      <c r="S453" s="5">
        <f t="shared" si="168"/>
        <v>0</v>
      </c>
      <c r="T453" s="6">
        <f t="shared" si="178"/>
        <v>4.641E-2</v>
      </c>
      <c r="U453" s="10">
        <f t="shared" si="181"/>
        <v>53</v>
      </c>
      <c r="V453" s="10">
        <v>252</v>
      </c>
      <c r="W453" s="12">
        <f t="shared" si="169"/>
        <v>1.0095867670000001</v>
      </c>
      <c r="X453" s="5">
        <f t="shared" si="170"/>
        <v>10.04049861</v>
      </c>
      <c r="Y453" s="11">
        <f t="shared" si="171"/>
        <v>0</v>
      </c>
      <c r="Z453" s="2" t="s">
        <v>68</v>
      </c>
      <c r="AA453" s="72">
        <f t="shared" si="179"/>
        <v>43753</v>
      </c>
      <c r="AB453" s="2"/>
      <c r="AC453" s="43"/>
      <c r="AD453" s="47">
        <f>[2]Plan1!$A529</f>
        <v>52342</v>
      </c>
      <c r="AE453" s="34" t="str">
        <f>[2]Plan1!$C529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30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4"/>
      <c r="BX453" s="1"/>
      <c r="BY453" s="1"/>
      <c r="BZ453" s="1"/>
      <c r="CA453" s="1"/>
      <c r="CB453" s="1"/>
      <c r="CC453" s="1"/>
      <c r="CD453" s="1"/>
      <c r="CE453" s="1"/>
      <c r="CF453" s="1"/>
      <c r="CG453" s="2"/>
      <c r="CH453" s="1"/>
      <c r="CI453" s="1"/>
      <c r="CJ453" s="1"/>
      <c r="CK453" s="1"/>
      <c r="CL453" s="1"/>
      <c r="CM453" s="1"/>
    </row>
    <row r="454" spans="1:91" x14ac:dyDescent="0.2">
      <c r="A454" s="105">
        <f t="shared" si="172"/>
        <v>43467</v>
      </c>
      <c r="B454" s="5">
        <f t="shared" si="161"/>
        <v>1057.3694486100001</v>
      </c>
      <c r="C454" s="5">
        <f t="shared" si="173"/>
        <v>1000</v>
      </c>
      <c r="D454" s="64">
        <f t="shared" si="174"/>
        <v>5092.97</v>
      </c>
      <c r="E454" s="11">
        <f>IF(K454=1,VLOOKUP(A454,[1]Plan1!$AY$80:$BA$314,3),E453)</f>
        <v>5100.6099999999997</v>
      </c>
      <c r="F454" s="72">
        <f t="shared" si="175"/>
        <v>43452</v>
      </c>
      <c r="G454" s="9">
        <f t="shared" si="162"/>
        <v>1.5001070102511616E-3</v>
      </c>
      <c r="H454" s="72">
        <f t="shared" si="176"/>
        <v>43480</v>
      </c>
      <c r="I454" s="72">
        <f t="shared" si="163"/>
        <v>43480</v>
      </c>
      <c r="J454" s="1">
        <f t="shared" si="177"/>
        <v>19</v>
      </c>
      <c r="K454" s="1">
        <f t="shared" si="183"/>
        <v>10</v>
      </c>
      <c r="L454" s="5">
        <f t="shared" si="164"/>
        <v>1.00078924</v>
      </c>
      <c r="M454" s="12">
        <f t="shared" si="184"/>
        <v>0.99789954999999997</v>
      </c>
      <c r="N454" s="12">
        <f t="shared" si="180"/>
        <v>1.0465030132548265</v>
      </c>
      <c r="O454" s="5">
        <f t="shared" si="182"/>
        <v>1.04732895</v>
      </c>
      <c r="P454" s="5">
        <f t="shared" si="165"/>
        <v>1047.3289500000001</v>
      </c>
      <c r="Q454" s="10">
        <f t="shared" si="166"/>
        <v>0</v>
      </c>
      <c r="R454" s="39">
        <f t="shared" si="167"/>
        <v>0</v>
      </c>
      <c r="S454" s="5">
        <f t="shared" si="168"/>
        <v>0</v>
      </c>
      <c r="T454" s="6">
        <f t="shared" si="178"/>
        <v>4.641E-2</v>
      </c>
      <c r="U454" s="10">
        <f t="shared" si="181"/>
        <v>53</v>
      </c>
      <c r="V454" s="10">
        <v>252</v>
      </c>
      <c r="W454" s="12">
        <f t="shared" si="169"/>
        <v>1.0095867670000001</v>
      </c>
      <c r="X454" s="5">
        <f t="shared" si="170"/>
        <v>10.04049861</v>
      </c>
      <c r="Y454" s="11">
        <f t="shared" si="171"/>
        <v>0</v>
      </c>
      <c r="Z454" s="2" t="s">
        <v>68</v>
      </c>
      <c r="AA454" s="72">
        <f t="shared" si="179"/>
        <v>43753</v>
      </c>
      <c r="AB454" s="2"/>
      <c r="AC454" s="43"/>
      <c r="AD454" s="47">
        <f>[2]Plan1!$A530</f>
        <v>52352</v>
      </c>
      <c r="AE454" s="34" t="str">
        <f>[2]Plan1!$C530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30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4"/>
      <c r="BX454" s="1"/>
      <c r="BY454" s="1"/>
      <c r="BZ454" s="1"/>
      <c r="CA454" s="1"/>
      <c r="CB454" s="1"/>
      <c r="CC454" s="1"/>
      <c r="CD454" s="1"/>
      <c r="CE454" s="1"/>
      <c r="CF454" s="1"/>
      <c r="CG454" s="2"/>
      <c r="CH454" s="1"/>
      <c r="CI454" s="1"/>
      <c r="CJ454" s="1"/>
      <c r="CK454" s="1"/>
      <c r="CL454" s="1"/>
      <c r="CM454" s="1"/>
    </row>
    <row r="455" spans="1:91" x14ac:dyDescent="0.2">
      <c r="A455" s="105">
        <f t="shared" si="172"/>
        <v>43468</v>
      </c>
      <c r="B455" s="5">
        <f t="shared" si="161"/>
        <v>1057.6432514399999</v>
      </c>
      <c r="C455" s="5">
        <f t="shared" si="173"/>
        <v>1000</v>
      </c>
      <c r="D455" s="64">
        <f t="shared" si="174"/>
        <v>5092.97</v>
      </c>
      <c r="E455" s="11">
        <f>IF(K455=1,VLOOKUP(A455,[1]Plan1!$AY$80:$BA$314,3),E454)</f>
        <v>5100.6099999999997</v>
      </c>
      <c r="F455" s="72">
        <f t="shared" si="175"/>
        <v>43452</v>
      </c>
      <c r="G455" s="9">
        <f t="shared" si="162"/>
        <v>1.5001070102511616E-3</v>
      </c>
      <c r="H455" s="72">
        <f t="shared" si="176"/>
        <v>43480</v>
      </c>
      <c r="I455" s="72">
        <f t="shared" si="163"/>
        <v>43480</v>
      </c>
      <c r="J455" s="1">
        <f t="shared" si="177"/>
        <v>19</v>
      </c>
      <c r="K455" s="1">
        <f t="shared" si="183"/>
        <v>11</v>
      </c>
      <c r="L455" s="5">
        <f t="shared" si="164"/>
        <v>1.0008682</v>
      </c>
      <c r="M455" s="12">
        <f t="shared" si="184"/>
        <v>0.99789954999999997</v>
      </c>
      <c r="N455" s="12">
        <f t="shared" si="180"/>
        <v>1.0465030132548265</v>
      </c>
      <c r="O455" s="5">
        <f t="shared" si="182"/>
        <v>1.0474115799999999</v>
      </c>
      <c r="P455" s="5">
        <f t="shared" si="165"/>
        <v>1047.41158</v>
      </c>
      <c r="Q455" s="10">
        <f t="shared" si="166"/>
        <v>0</v>
      </c>
      <c r="R455" s="39">
        <f t="shared" si="167"/>
        <v>0</v>
      </c>
      <c r="S455" s="5">
        <f t="shared" si="168"/>
        <v>0</v>
      </c>
      <c r="T455" s="6">
        <f t="shared" si="178"/>
        <v>4.641E-2</v>
      </c>
      <c r="U455" s="10">
        <f t="shared" si="181"/>
        <v>54</v>
      </c>
      <c r="V455" s="10">
        <v>252</v>
      </c>
      <c r="W455" s="12">
        <f t="shared" si="169"/>
        <v>1.0097685300000001</v>
      </c>
      <c r="X455" s="5">
        <f t="shared" si="170"/>
        <v>10.23167144</v>
      </c>
      <c r="Y455" s="11">
        <f t="shared" si="171"/>
        <v>0</v>
      </c>
      <c r="Z455" s="2" t="s">
        <v>68</v>
      </c>
      <c r="AA455" s="72">
        <f t="shared" si="179"/>
        <v>43753</v>
      </c>
      <c r="AB455" s="2"/>
      <c r="AC455" s="43"/>
      <c r="AD455" s="47">
        <f>[2]Plan1!$A531</f>
        <v>52379</v>
      </c>
      <c r="AE455" s="34" t="str">
        <f>[2]Plan1!$C531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30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4"/>
      <c r="BX455" s="1"/>
      <c r="BY455" s="1"/>
      <c r="BZ455" s="1"/>
      <c r="CA455" s="1"/>
      <c r="CB455" s="1"/>
      <c r="CC455" s="1"/>
      <c r="CD455" s="1"/>
      <c r="CE455" s="1"/>
      <c r="CF455" s="1"/>
      <c r="CG455" s="2"/>
      <c r="CH455" s="1"/>
      <c r="CI455" s="1"/>
      <c r="CJ455" s="1"/>
      <c r="CK455" s="1"/>
      <c r="CL455" s="1"/>
      <c r="CM455" s="1"/>
    </row>
    <row r="456" spans="1:91" x14ac:dyDescent="0.2">
      <c r="A456" s="105">
        <f t="shared" si="172"/>
        <v>43469</v>
      </c>
      <c r="B456" s="5">
        <f t="shared" si="161"/>
        <v>1057.91712897</v>
      </c>
      <c r="C456" s="5">
        <f t="shared" si="173"/>
        <v>1000</v>
      </c>
      <c r="D456" s="64">
        <f t="shared" si="174"/>
        <v>5092.97</v>
      </c>
      <c r="E456" s="11">
        <f>IF(K456=1,VLOOKUP(A456,[1]Plan1!$AY$80:$BA$314,3),E455)</f>
        <v>5100.6099999999997</v>
      </c>
      <c r="F456" s="72">
        <f t="shared" si="175"/>
        <v>43452</v>
      </c>
      <c r="G456" s="9">
        <f t="shared" si="162"/>
        <v>1.5001070102511616E-3</v>
      </c>
      <c r="H456" s="72">
        <f t="shared" si="176"/>
        <v>43480</v>
      </c>
      <c r="I456" s="72">
        <f t="shared" si="163"/>
        <v>43480</v>
      </c>
      <c r="J456" s="1">
        <f t="shared" si="177"/>
        <v>19</v>
      </c>
      <c r="K456" s="1">
        <f t="shared" si="183"/>
        <v>12</v>
      </c>
      <c r="L456" s="5">
        <f t="shared" si="164"/>
        <v>1.0009471700000001</v>
      </c>
      <c r="M456" s="12">
        <f t="shared" si="184"/>
        <v>0.99789954999999997</v>
      </c>
      <c r="N456" s="12">
        <f t="shared" si="180"/>
        <v>1.0465030132548265</v>
      </c>
      <c r="O456" s="5">
        <f t="shared" si="182"/>
        <v>1.0474942199999999</v>
      </c>
      <c r="P456" s="5">
        <f t="shared" si="165"/>
        <v>1047.49422</v>
      </c>
      <c r="Q456" s="10">
        <f t="shared" si="166"/>
        <v>0</v>
      </c>
      <c r="R456" s="39">
        <f t="shared" si="167"/>
        <v>0</v>
      </c>
      <c r="S456" s="5">
        <f t="shared" si="168"/>
        <v>0</v>
      </c>
      <c r="T456" s="6">
        <f t="shared" si="178"/>
        <v>4.641E-2</v>
      </c>
      <c r="U456" s="10">
        <f t="shared" si="181"/>
        <v>55</v>
      </c>
      <c r="V456" s="10">
        <v>252</v>
      </c>
      <c r="W456" s="12">
        <f t="shared" si="169"/>
        <v>1.009950326</v>
      </c>
      <c r="X456" s="5">
        <f t="shared" si="170"/>
        <v>10.42290897</v>
      </c>
      <c r="Y456" s="11">
        <f t="shared" si="171"/>
        <v>0</v>
      </c>
      <c r="Z456" s="2" t="s">
        <v>68</v>
      </c>
      <c r="AA456" s="72">
        <f t="shared" si="179"/>
        <v>43753</v>
      </c>
      <c r="AB456" s="2"/>
      <c r="AC456" s="43"/>
      <c r="AD456" s="47">
        <f>[2]Plan1!$A532</f>
        <v>52481</v>
      </c>
      <c r="AE456" s="34" t="str">
        <f>[2]Plan1!$C532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30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4"/>
      <c r="BX456" s="1"/>
      <c r="BY456" s="1"/>
      <c r="BZ456" s="1"/>
      <c r="CA456" s="1"/>
      <c r="CB456" s="1"/>
      <c r="CC456" s="1"/>
      <c r="CD456" s="1"/>
      <c r="CE456" s="1"/>
      <c r="CF456" s="1"/>
      <c r="CG456" s="2"/>
      <c r="CH456" s="1"/>
      <c r="CI456" s="1"/>
      <c r="CJ456" s="1"/>
      <c r="CK456" s="1"/>
      <c r="CL456" s="1"/>
      <c r="CM456" s="1"/>
    </row>
    <row r="457" spans="1:91" x14ac:dyDescent="0.2">
      <c r="A457" s="105">
        <f t="shared" si="172"/>
        <v>43470</v>
      </c>
      <c r="B457" s="5">
        <f t="shared" si="161"/>
        <v>1058.1910812200001</v>
      </c>
      <c r="C457" s="5">
        <f t="shared" si="173"/>
        <v>1000</v>
      </c>
      <c r="D457" s="64">
        <f t="shared" si="174"/>
        <v>5092.97</v>
      </c>
      <c r="E457" s="11">
        <f>IF(K457=1,VLOOKUP(A457,[1]Plan1!$AY$80:$BA$314,3),E456)</f>
        <v>5100.6099999999997</v>
      </c>
      <c r="F457" s="72">
        <f t="shared" si="175"/>
        <v>43452</v>
      </c>
      <c r="G457" s="9">
        <f t="shared" si="162"/>
        <v>1.5001070102511616E-3</v>
      </c>
      <c r="H457" s="72">
        <f t="shared" si="176"/>
        <v>43480</v>
      </c>
      <c r="I457" s="72">
        <f t="shared" si="163"/>
        <v>43480</v>
      </c>
      <c r="J457" s="1">
        <f t="shared" si="177"/>
        <v>19</v>
      </c>
      <c r="K457" s="1">
        <f t="shared" si="183"/>
        <v>13</v>
      </c>
      <c r="L457" s="5">
        <f t="shared" si="164"/>
        <v>1.00102614</v>
      </c>
      <c r="M457" s="12">
        <f t="shared" si="184"/>
        <v>0.99789954999999997</v>
      </c>
      <c r="N457" s="12">
        <f t="shared" si="180"/>
        <v>1.0465030132548265</v>
      </c>
      <c r="O457" s="5">
        <f t="shared" si="182"/>
        <v>1.0475768700000001</v>
      </c>
      <c r="P457" s="5">
        <f t="shared" si="165"/>
        <v>1047.5768700000001</v>
      </c>
      <c r="Q457" s="10">
        <f t="shared" si="166"/>
        <v>0</v>
      </c>
      <c r="R457" s="39">
        <f t="shared" si="167"/>
        <v>0</v>
      </c>
      <c r="S457" s="5">
        <f t="shared" si="168"/>
        <v>0</v>
      </c>
      <c r="T457" s="6">
        <f t="shared" si="178"/>
        <v>4.641E-2</v>
      </c>
      <c r="U457" s="10">
        <f t="shared" si="181"/>
        <v>56</v>
      </c>
      <c r="V457" s="10">
        <v>252</v>
      </c>
      <c r="W457" s="12">
        <f t="shared" si="169"/>
        <v>1.010132155</v>
      </c>
      <c r="X457" s="5">
        <f t="shared" si="170"/>
        <v>10.61421122</v>
      </c>
      <c r="Y457" s="11">
        <f t="shared" si="171"/>
        <v>0</v>
      </c>
      <c r="Z457" s="2" t="s">
        <v>68</v>
      </c>
      <c r="AA457" s="72">
        <f t="shared" si="179"/>
        <v>43753</v>
      </c>
      <c r="AB457" s="2"/>
      <c r="AC457" s="43"/>
      <c r="AD457" s="47">
        <f>[2]Plan1!$A533</f>
        <v>52516</v>
      </c>
      <c r="AE457" s="34" t="str">
        <f>[2]Plan1!$C533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30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4"/>
      <c r="BX457" s="1"/>
      <c r="BY457" s="1"/>
      <c r="BZ457" s="1"/>
      <c r="CA457" s="1"/>
      <c r="CB457" s="1"/>
      <c r="CC457" s="1"/>
      <c r="CD457" s="1"/>
      <c r="CE457" s="1"/>
      <c r="CF457" s="1"/>
      <c r="CG457" s="2"/>
      <c r="CH457" s="1"/>
      <c r="CI457" s="1"/>
      <c r="CJ457" s="1"/>
      <c r="CK457" s="1"/>
      <c r="CL457" s="1"/>
      <c r="CM457" s="1"/>
    </row>
    <row r="458" spans="1:91" x14ac:dyDescent="0.2">
      <c r="A458" s="105">
        <f t="shared" si="172"/>
        <v>43471</v>
      </c>
      <c r="B458" s="5">
        <f t="shared" ref="B458:B521" si="185">(P458+X458)</f>
        <v>1058.1910812200001</v>
      </c>
      <c r="C458" s="5">
        <f t="shared" si="173"/>
        <v>1000</v>
      </c>
      <c r="D458" s="64">
        <f t="shared" si="174"/>
        <v>5092.97</v>
      </c>
      <c r="E458" s="11">
        <f>IF(K458=1,VLOOKUP(A458,[1]Plan1!$AY$80:$BA$314,3),E457)</f>
        <v>5100.6099999999997</v>
      </c>
      <c r="F458" s="72">
        <f t="shared" si="175"/>
        <v>43452</v>
      </c>
      <c r="G458" s="9">
        <f t="shared" ref="G458:G521" si="186">(E458/D458)-1</f>
        <v>1.5001070102511616E-3</v>
      </c>
      <c r="H458" s="72">
        <f t="shared" si="176"/>
        <v>43480</v>
      </c>
      <c r="I458" s="72">
        <f t="shared" ref="I458:I521" si="187">IF(A458&gt;I457,H458,I457)</f>
        <v>43480</v>
      </c>
      <c r="J458" s="1">
        <f t="shared" si="177"/>
        <v>19</v>
      </c>
      <c r="K458" s="1">
        <f t="shared" si="183"/>
        <v>13</v>
      </c>
      <c r="L458" s="5">
        <f t="shared" ref="L458:L521" si="188">TRUNC((E458/D458)^TRUNC((K458/J458),9),8)</f>
        <v>1.00102614</v>
      </c>
      <c r="M458" s="12">
        <f t="shared" si="184"/>
        <v>0.99789954999999997</v>
      </c>
      <c r="N458" s="12">
        <f t="shared" si="180"/>
        <v>1.0465030132548265</v>
      </c>
      <c r="O458" s="5">
        <f t="shared" si="182"/>
        <v>1.0475768700000001</v>
      </c>
      <c r="P458" s="5">
        <f t="shared" ref="P458:P521" si="189">TRUNC(C458*O458,8)</f>
        <v>1047.5768700000001</v>
      </c>
      <c r="Q458" s="10">
        <f t="shared" ref="Q458:Q521" si="190">IF(VLOOKUP(A458,AD$10:AK$114,8)=VLOOKUP(A457,AD$10:AK$114,8),0,VLOOKUP(A458,AD$10:AK$114,8))</f>
        <v>0</v>
      </c>
      <c r="R458" s="39">
        <f t="shared" ref="R458:R521" si="191">IF(Q458&gt;0,VLOOKUP($A458,$AD$10:$AI$114,6),0)</f>
        <v>0</v>
      </c>
      <c r="S458" s="5">
        <f t="shared" ref="S458:S521" si="192">IF(R458&gt;0,TRUNC(R458*P458,8),0)</f>
        <v>0</v>
      </c>
      <c r="T458" s="6">
        <f t="shared" si="178"/>
        <v>4.641E-2</v>
      </c>
      <c r="U458" s="10">
        <f t="shared" si="181"/>
        <v>56</v>
      </c>
      <c r="V458" s="10">
        <v>252</v>
      </c>
      <c r="W458" s="12">
        <f t="shared" ref="W458:W521" si="193">ROUND((1+T458)^TRUNC((U458/V458),9),9)</f>
        <v>1.010132155</v>
      </c>
      <c r="X458" s="5">
        <f t="shared" ref="X458:X521" si="194">TRUNC((P458*(W458-1)),8)</f>
        <v>10.61421122</v>
      </c>
      <c r="Y458" s="11">
        <f t="shared" ref="Y458:Y521" si="195">IF(Q458&gt;0,S458+X458,0)</f>
        <v>0</v>
      </c>
      <c r="Z458" s="2" t="s">
        <v>68</v>
      </c>
      <c r="AA458" s="72">
        <f t="shared" si="179"/>
        <v>43753</v>
      </c>
      <c r="AB458" s="2"/>
      <c r="AC458" s="43"/>
      <c r="AD458" s="47">
        <f>[2]Plan1!$A534</f>
        <v>52537</v>
      </c>
      <c r="AE458" s="34" t="str">
        <f>[2]Plan1!$C534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30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4"/>
      <c r="BX458" s="1"/>
      <c r="BY458" s="1"/>
      <c r="BZ458" s="1"/>
      <c r="CA458" s="1"/>
      <c r="CB458" s="1"/>
      <c r="CC458" s="1"/>
      <c r="CD458" s="1"/>
      <c r="CE458" s="1"/>
      <c r="CF458" s="1"/>
      <c r="CG458" s="2"/>
      <c r="CH458" s="1"/>
      <c r="CI458" s="1"/>
      <c r="CJ458" s="1"/>
      <c r="CK458" s="1"/>
      <c r="CL458" s="1"/>
      <c r="CM458" s="1"/>
    </row>
    <row r="459" spans="1:91" x14ac:dyDescent="0.2">
      <c r="A459" s="105">
        <f t="shared" ref="A459:A522" si="196">(A458+1)</f>
        <v>43472</v>
      </c>
      <c r="B459" s="5">
        <f t="shared" si="185"/>
        <v>1058.1910812200001</v>
      </c>
      <c r="C459" s="5">
        <f t="shared" ref="C459:C522" si="197">TRUNC(IF(Q458&gt;0,VLOOKUP(A458,$AD$12:$AE$114,2),C458),8)</f>
        <v>1000</v>
      </c>
      <c r="D459" s="64">
        <f t="shared" ref="D459:D522" si="198">IF(E459=E458,D458,E458)</f>
        <v>5092.97</v>
      </c>
      <c r="E459" s="11">
        <f>IF(K459=1,VLOOKUP(A459,[1]Plan1!$AY$80:$BA$314,3),E458)</f>
        <v>5100.6099999999997</v>
      </c>
      <c r="F459" s="72">
        <f t="shared" ref="F459:F522" si="199">IF(D459=D458,F458,A459)</f>
        <v>43452</v>
      </c>
      <c r="G459" s="9">
        <f t="shared" si="186"/>
        <v>1.5001070102511616E-3</v>
      </c>
      <c r="H459" s="72">
        <f t="shared" ref="H459:H522" si="200">IF(DAY(A459)=15,VLOOKUP(A459,AH$118:AM$450,4),H458)</f>
        <v>43480</v>
      </c>
      <c r="I459" s="72">
        <f t="shared" si="187"/>
        <v>43480</v>
      </c>
      <c r="J459" s="1">
        <f t="shared" ref="J459:J522" si="201">IF(I459=I458,J458,NETWORKDAYS(I458,I459,$AD$118:$AD$502)-1)</f>
        <v>19</v>
      </c>
      <c r="K459" s="1">
        <f t="shared" si="183"/>
        <v>13</v>
      </c>
      <c r="L459" s="5">
        <f t="shared" si="188"/>
        <v>1.00102614</v>
      </c>
      <c r="M459" s="12">
        <f t="shared" si="184"/>
        <v>0.99789954999999997</v>
      </c>
      <c r="N459" s="12">
        <f t="shared" si="180"/>
        <v>1.0465030132548265</v>
      </c>
      <c r="O459" s="5">
        <f t="shared" si="182"/>
        <v>1.0475768700000001</v>
      </c>
      <c r="P459" s="5">
        <f t="shared" si="189"/>
        <v>1047.5768700000001</v>
      </c>
      <c r="Q459" s="10">
        <f t="shared" si="190"/>
        <v>0</v>
      </c>
      <c r="R459" s="39">
        <f t="shared" si="191"/>
        <v>0</v>
      </c>
      <c r="S459" s="5">
        <f t="shared" si="192"/>
        <v>0</v>
      </c>
      <c r="T459" s="6">
        <f t="shared" ref="T459:T522" si="202">(T458)</f>
        <v>4.641E-2</v>
      </c>
      <c r="U459" s="10">
        <f t="shared" si="181"/>
        <v>56</v>
      </c>
      <c r="V459" s="10">
        <v>252</v>
      </c>
      <c r="W459" s="12">
        <f t="shared" si="193"/>
        <v>1.010132155</v>
      </c>
      <c r="X459" s="5">
        <f t="shared" si="194"/>
        <v>10.61421122</v>
      </c>
      <c r="Y459" s="11">
        <f t="shared" si="195"/>
        <v>0</v>
      </c>
      <c r="Z459" s="2" t="s">
        <v>68</v>
      </c>
      <c r="AA459" s="72">
        <f t="shared" ref="AA459:AA522" si="203">IF(Q458&gt;0,VLOOKUP(A458,$AD$10:$AL$114,9),AA458)</f>
        <v>43753</v>
      </c>
      <c r="AB459" s="2"/>
      <c r="AC459" s="43"/>
      <c r="AD459" s="47">
        <f>[2]Plan1!$A535</f>
        <v>52550</v>
      </c>
      <c r="AE459" s="34" t="str">
        <f>[2]Plan1!$C535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30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4"/>
      <c r="BX459" s="1"/>
      <c r="BY459" s="1"/>
      <c r="BZ459" s="1"/>
      <c r="CA459" s="1"/>
      <c r="CB459" s="1"/>
      <c r="CC459" s="1"/>
      <c r="CD459" s="1"/>
      <c r="CE459" s="1"/>
      <c r="CF459" s="1"/>
      <c r="CG459" s="2"/>
      <c r="CH459" s="1"/>
      <c r="CI459" s="1"/>
      <c r="CJ459" s="1"/>
      <c r="CK459" s="1"/>
      <c r="CL459" s="1"/>
      <c r="CM459" s="1"/>
    </row>
    <row r="460" spans="1:91" x14ac:dyDescent="0.2">
      <c r="A460" s="105">
        <f t="shared" si="196"/>
        <v>43473</v>
      </c>
      <c r="B460" s="5">
        <f t="shared" si="185"/>
        <v>1058.4650970499999</v>
      </c>
      <c r="C460" s="5">
        <f t="shared" si="197"/>
        <v>1000</v>
      </c>
      <c r="D460" s="64">
        <f t="shared" si="198"/>
        <v>5092.97</v>
      </c>
      <c r="E460" s="11">
        <f>IF(K460=1,VLOOKUP(A460,[1]Plan1!$AY$80:$BA$314,3),E459)</f>
        <v>5100.6099999999997</v>
      </c>
      <c r="F460" s="72">
        <f t="shared" si="199"/>
        <v>43452</v>
      </c>
      <c r="G460" s="9">
        <f t="shared" si="186"/>
        <v>1.5001070102511616E-3</v>
      </c>
      <c r="H460" s="72">
        <f t="shared" si="200"/>
        <v>43480</v>
      </c>
      <c r="I460" s="72">
        <f t="shared" si="187"/>
        <v>43480</v>
      </c>
      <c r="J460" s="1">
        <f t="shared" si="201"/>
        <v>19</v>
      </c>
      <c r="K460" s="1">
        <f t="shared" si="183"/>
        <v>14</v>
      </c>
      <c r="L460" s="5">
        <f t="shared" si="188"/>
        <v>1.0011051200000001</v>
      </c>
      <c r="M460" s="12">
        <f t="shared" si="184"/>
        <v>0.99789954999999997</v>
      </c>
      <c r="N460" s="12">
        <f t="shared" si="180"/>
        <v>1.0465030132548265</v>
      </c>
      <c r="O460" s="5">
        <f t="shared" si="182"/>
        <v>1.0476595200000001</v>
      </c>
      <c r="P460" s="5">
        <f t="shared" si="189"/>
        <v>1047.6595199999999</v>
      </c>
      <c r="Q460" s="10">
        <f t="shared" si="190"/>
        <v>0</v>
      </c>
      <c r="R460" s="39">
        <f t="shared" si="191"/>
        <v>0</v>
      </c>
      <c r="S460" s="5">
        <f t="shared" si="192"/>
        <v>0</v>
      </c>
      <c r="T460" s="6">
        <f t="shared" si="202"/>
        <v>4.641E-2</v>
      </c>
      <c r="U460" s="10">
        <f t="shared" si="181"/>
        <v>57</v>
      </c>
      <c r="V460" s="10">
        <v>252</v>
      </c>
      <c r="W460" s="12">
        <f t="shared" si="193"/>
        <v>1.0103140159999999</v>
      </c>
      <c r="X460" s="5">
        <f t="shared" si="194"/>
        <v>10.80557705</v>
      </c>
      <c r="Y460" s="11">
        <f t="shared" si="195"/>
        <v>0</v>
      </c>
      <c r="Z460" s="2" t="s">
        <v>68</v>
      </c>
      <c r="AA460" s="72">
        <f t="shared" si="203"/>
        <v>43753</v>
      </c>
      <c r="AB460" s="2"/>
      <c r="AC460" s="43"/>
      <c r="AD460" s="47">
        <f>[2]Plan1!$A536</f>
        <v>52555</v>
      </c>
      <c r="AE460" s="34" t="str">
        <f>[2]Plan1!$C536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30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4"/>
      <c r="BX460" s="1"/>
      <c r="BY460" s="1"/>
      <c r="BZ460" s="1"/>
      <c r="CA460" s="1"/>
      <c r="CB460" s="1"/>
      <c r="CC460" s="1"/>
      <c r="CD460" s="1"/>
      <c r="CE460" s="1"/>
      <c r="CF460" s="1"/>
      <c r="CG460" s="2"/>
      <c r="CH460" s="1"/>
      <c r="CI460" s="1"/>
      <c r="CJ460" s="1"/>
      <c r="CK460" s="1"/>
      <c r="CL460" s="1"/>
      <c r="CM460" s="1"/>
    </row>
    <row r="461" spans="1:91" x14ac:dyDescent="0.2">
      <c r="A461" s="105">
        <f t="shared" si="196"/>
        <v>43474</v>
      </c>
      <c r="B461" s="5">
        <f t="shared" si="185"/>
        <v>1058.73917751</v>
      </c>
      <c r="C461" s="5">
        <f t="shared" si="197"/>
        <v>1000</v>
      </c>
      <c r="D461" s="64">
        <f t="shared" si="198"/>
        <v>5092.97</v>
      </c>
      <c r="E461" s="11">
        <f>IF(K461=1,VLOOKUP(A461,[1]Plan1!$AY$80:$BA$314,3),E460)</f>
        <v>5100.6099999999997</v>
      </c>
      <c r="F461" s="72">
        <f t="shared" si="199"/>
        <v>43452</v>
      </c>
      <c r="G461" s="9">
        <f t="shared" si="186"/>
        <v>1.5001070102511616E-3</v>
      </c>
      <c r="H461" s="72">
        <f t="shared" si="200"/>
        <v>43480</v>
      </c>
      <c r="I461" s="72">
        <f t="shared" si="187"/>
        <v>43480</v>
      </c>
      <c r="J461" s="1">
        <f t="shared" si="201"/>
        <v>19</v>
      </c>
      <c r="K461" s="1">
        <f t="shared" si="183"/>
        <v>15</v>
      </c>
      <c r="L461" s="5">
        <f t="shared" si="188"/>
        <v>1.0011840999999999</v>
      </c>
      <c r="M461" s="12">
        <f t="shared" si="184"/>
        <v>0.99789954999999997</v>
      </c>
      <c r="N461" s="12">
        <f t="shared" si="180"/>
        <v>1.0465030132548265</v>
      </c>
      <c r="O461" s="5">
        <f t="shared" si="182"/>
        <v>1.04774217</v>
      </c>
      <c r="P461" s="5">
        <f t="shared" si="189"/>
        <v>1047.74217</v>
      </c>
      <c r="Q461" s="10">
        <f t="shared" si="190"/>
        <v>0</v>
      </c>
      <c r="R461" s="39">
        <f t="shared" si="191"/>
        <v>0</v>
      </c>
      <c r="S461" s="5">
        <f t="shared" si="192"/>
        <v>0</v>
      </c>
      <c r="T461" s="6">
        <f t="shared" si="202"/>
        <v>4.641E-2</v>
      </c>
      <c r="U461" s="10">
        <f t="shared" si="181"/>
        <v>58</v>
      </c>
      <c r="V461" s="10">
        <v>252</v>
      </c>
      <c r="W461" s="12">
        <f t="shared" si="193"/>
        <v>1.0104959099999999</v>
      </c>
      <c r="X461" s="5">
        <f t="shared" si="194"/>
        <v>10.99700751</v>
      </c>
      <c r="Y461" s="11">
        <f t="shared" si="195"/>
        <v>0</v>
      </c>
      <c r="Z461" s="2" t="s">
        <v>68</v>
      </c>
      <c r="AA461" s="72">
        <f t="shared" si="203"/>
        <v>43753</v>
      </c>
      <c r="AB461" s="2"/>
      <c r="AC461" s="43"/>
      <c r="AD461" s="47">
        <f>[2]Plan1!$A537</f>
        <v>52590</v>
      </c>
      <c r="AE461" s="34" t="str">
        <f>[2]Plan1!$C537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30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4"/>
      <c r="BX461" s="1"/>
      <c r="BY461" s="1"/>
      <c r="BZ461" s="1"/>
      <c r="CA461" s="1"/>
      <c r="CB461" s="1"/>
      <c r="CC461" s="1"/>
      <c r="CD461" s="1"/>
      <c r="CE461" s="1"/>
      <c r="CF461" s="1"/>
      <c r="CG461" s="2"/>
      <c r="CH461" s="1"/>
      <c r="CI461" s="1"/>
      <c r="CJ461" s="1"/>
      <c r="CK461" s="1"/>
      <c r="CL461" s="1"/>
      <c r="CM461" s="1"/>
    </row>
    <row r="462" spans="1:91" x14ac:dyDescent="0.2">
      <c r="A462" s="105">
        <f t="shared" si="196"/>
        <v>43475</v>
      </c>
      <c r="B462" s="5">
        <f t="shared" si="185"/>
        <v>1059.01334284</v>
      </c>
      <c r="C462" s="5">
        <f t="shared" si="197"/>
        <v>1000</v>
      </c>
      <c r="D462" s="64">
        <f t="shared" si="198"/>
        <v>5092.97</v>
      </c>
      <c r="E462" s="11">
        <f>IF(K462=1,VLOOKUP(A462,[1]Plan1!$AY$80:$BA$314,3),E461)</f>
        <v>5100.6099999999997</v>
      </c>
      <c r="F462" s="72">
        <f t="shared" si="199"/>
        <v>43452</v>
      </c>
      <c r="G462" s="9">
        <f t="shared" si="186"/>
        <v>1.5001070102511616E-3</v>
      </c>
      <c r="H462" s="72">
        <f t="shared" si="200"/>
        <v>43480</v>
      </c>
      <c r="I462" s="72">
        <f t="shared" si="187"/>
        <v>43480</v>
      </c>
      <c r="J462" s="1">
        <f t="shared" si="201"/>
        <v>19</v>
      </c>
      <c r="K462" s="1">
        <f t="shared" si="183"/>
        <v>16</v>
      </c>
      <c r="L462" s="5">
        <f t="shared" si="188"/>
        <v>1.0012630899999999</v>
      </c>
      <c r="M462" s="12">
        <f t="shared" si="184"/>
        <v>0.99789954999999997</v>
      </c>
      <c r="N462" s="12">
        <f t="shared" si="180"/>
        <v>1.0465030132548265</v>
      </c>
      <c r="O462" s="5">
        <f t="shared" si="182"/>
        <v>1.0478248400000001</v>
      </c>
      <c r="P462" s="5">
        <f t="shared" si="189"/>
        <v>1047.82484</v>
      </c>
      <c r="Q462" s="10">
        <f t="shared" si="190"/>
        <v>0</v>
      </c>
      <c r="R462" s="39">
        <f t="shared" si="191"/>
        <v>0</v>
      </c>
      <c r="S462" s="5">
        <f t="shared" si="192"/>
        <v>0</v>
      </c>
      <c r="T462" s="6">
        <f t="shared" si="202"/>
        <v>4.641E-2</v>
      </c>
      <c r="U462" s="10">
        <f t="shared" si="181"/>
        <v>59</v>
      </c>
      <c r="V462" s="10">
        <v>252</v>
      </c>
      <c r="W462" s="12">
        <f t="shared" si="193"/>
        <v>1.010677837</v>
      </c>
      <c r="X462" s="5">
        <f t="shared" si="194"/>
        <v>11.18850284</v>
      </c>
      <c r="Y462" s="11">
        <f t="shared" si="195"/>
        <v>0</v>
      </c>
      <c r="Z462" s="2" t="s">
        <v>68</v>
      </c>
      <c r="AA462" s="72">
        <f t="shared" si="203"/>
        <v>43753</v>
      </c>
      <c r="AB462" s="2"/>
      <c r="AC462" s="43"/>
      <c r="AD462" s="47">
        <f>[2]Plan1!$A538</f>
        <v>52597</v>
      </c>
      <c r="AE462" s="34" t="str">
        <f>[2]Plan1!$C538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30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4"/>
      <c r="BX462" s="1"/>
      <c r="BY462" s="1"/>
      <c r="BZ462" s="1"/>
      <c r="CA462" s="1"/>
      <c r="CB462" s="1"/>
      <c r="CC462" s="1"/>
      <c r="CD462" s="1"/>
      <c r="CE462" s="1"/>
      <c r="CF462" s="1"/>
      <c r="CG462" s="2"/>
      <c r="CH462" s="1"/>
      <c r="CI462" s="1"/>
      <c r="CJ462" s="1"/>
      <c r="CK462" s="1"/>
      <c r="CL462" s="1"/>
      <c r="CM462" s="1"/>
    </row>
    <row r="463" spans="1:91" x14ac:dyDescent="0.2">
      <c r="A463" s="105">
        <f t="shared" si="196"/>
        <v>43476</v>
      </c>
      <c r="B463" s="5">
        <f t="shared" si="185"/>
        <v>1059.28757178</v>
      </c>
      <c r="C463" s="5">
        <f t="shared" si="197"/>
        <v>1000</v>
      </c>
      <c r="D463" s="64">
        <f t="shared" si="198"/>
        <v>5092.97</v>
      </c>
      <c r="E463" s="11">
        <f>IF(K463=1,VLOOKUP(A463,[1]Plan1!$AY$80:$BA$314,3),E462)</f>
        <v>5100.6099999999997</v>
      </c>
      <c r="F463" s="72">
        <f t="shared" si="199"/>
        <v>43452</v>
      </c>
      <c r="G463" s="9">
        <f t="shared" si="186"/>
        <v>1.5001070102511616E-3</v>
      </c>
      <c r="H463" s="72">
        <f t="shared" si="200"/>
        <v>43480</v>
      </c>
      <c r="I463" s="72">
        <f t="shared" si="187"/>
        <v>43480</v>
      </c>
      <c r="J463" s="1">
        <f t="shared" si="201"/>
        <v>19</v>
      </c>
      <c r="K463" s="1">
        <f t="shared" si="183"/>
        <v>17</v>
      </c>
      <c r="L463" s="5">
        <f t="shared" si="188"/>
        <v>1.0013420900000001</v>
      </c>
      <c r="M463" s="12">
        <f t="shared" si="184"/>
        <v>0.99789954999999997</v>
      </c>
      <c r="N463" s="12">
        <f t="shared" si="180"/>
        <v>1.0465030132548265</v>
      </c>
      <c r="O463" s="5">
        <f t="shared" si="182"/>
        <v>1.0479075099999999</v>
      </c>
      <c r="P463" s="5">
        <f t="shared" si="189"/>
        <v>1047.90751</v>
      </c>
      <c r="Q463" s="10">
        <f t="shared" si="190"/>
        <v>0</v>
      </c>
      <c r="R463" s="39">
        <f t="shared" si="191"/>
        <v>0</v>
      </c>
      <c r="S463" s="5">
        <f t="shared" si="192"/>
        <v>0</v>
      </c>
      <c r="T463" s="6">
        <f t="shared" si="202"/>
        <v>4.641E-2</v>
      </c>
      <c r="U463" s="10">
        <f t="shared" si="181"/>
        <v>60</v>
      </c>
      <c r="V463" s="10">
        <v>252</v>
      </c>
      <c r="W463" s="12">
        <f t="shared" si="193"/>
        <v>1.0108597960000001</v>
      </c>
      <c r="X463" s="5">
        <f t="shared" si="194"/>
        <v>11.38006178</v>
      </c>
      <c r="Y463" s="11">
        <f t="shared" si="195"/>
        <v>0</v>
      </c>
      <c r="Z463" s="2" t="s">
        <v>68</v>
      </c>
      <c r="AA463" s="72">
        <f t="shared" si="203"/>
        <v>43753</v>
      </c>
      <c r="AB463" s="2"/>
      <c r="AC463" s="43"/>
      <c r="AD463" s="47">
        <f>[2]Plan1!$A539</f>
        <v>52656</v>
      </c>
      <c r="AE463" s="34" t="str">
        <f>[2]Plan1!$C539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30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4"/>
      <c r="BX463" s="1"/>
      <c r="BY463" s="1"/>
      <c r="BZ463" s="1"/>
      <c r="CA463" s="1"/>
      <c r="CB463" s="1"/>
      <c r="CC463" s="1"/>
      <c r="CD463" s="1"/>
      <c r="CE463" s="1"/>
      <c r="CF463" s="1"/>
      <c r="CG463" s="2"/>
      <c r="CH463" s="1"/>
      <c r="CI463" s="1"/>
      <c r="CJ463" s="1"/>
      <c r="CK463" s="1"/>
      <c r="CL463" s="1"/>
      <c r="CM463" s="1"/>
    </row>
    <row r="464" spans="1:91" x14ac:dyDescent="0.2">
      <c r="A464" s="105">
        <f t="shared" si="196"/>
        <v>43477</v>
      </c>
      <c r="B464" s="5">
        <f t="shared" si="185"/>
        <v>1059.5618653900001</v>
      </c>
      <c r="C464" s="5">
        <f t="shared" si="197"/>
        <v>1000</v>
      </c>
      <c r="D464" s="64">
        <f t="shared" si="198"/>
        <v>5092.97</v>
      </c>
      <c r="E464" s="11">
        <f>IF(K464=1,VLOOKUP(A464,[1]Plan1!$AY$80:$BA$314,3),E463)</f>
        <v>5100.6099999999997</v>
      </c>
      <c r="F464" s="72">
        <f t="shared" si="199"/>
        <v>43452</v>
      </c>
      <c r="G464" s="9">
        <f t="shared" si="186"/>
        <v>1.5001070102511616E-3</v>
      </c>
      <c r="H464" s="72">
        <f t="shared" si="200"/>
        <v>43480</v>
      </c>
      <c r="I464" s="72">
        <f t="shared" si="187"/>
        <v>43480</v>
      </c>
      <c r="J464" s="1">
        <f t="shared" si="201"/>
        <v>19</v>
      </c>
      <c r="K464" s="1">
        <f t="shared" si="183"/>
        <v>18</v>
      </c>
      <c r="L464" s="5">
        <f t="shared" si="188"/>
        <v>1.00142109</v>
      </c>
      <c r="M464" s="12">
        <f t="shared" si="184"/>
        <v>0.99789954999999997</v>
      </c>
      <c r="N464" s="12">
        <f t="shared" si="180"/>
        <v>1.0465030132548265</v>
      </c>
      <c r="O464" s="5">
        <f t="shared" si="182"/>
        <v>1.04799018</v>
      </c>
      <c r="P464" s="5">
        <f t="shared" si="189"/>
        <v>1047.99018</v>
      </c>
      <c r="Q464" s="10">
        <f t="shared" si="190"/>
        <v>0</v>
      </c>
      <c r="R464" s="39">
        <f t="shared" si="191"/>
        <v>0</v>
      </c>
      <c r="S464" s="5">
        <f t="shared" si="192"/>
        <v>0</v>
      </c>
      <c r="T464" s="6">
        <f t="shared" si="202"/>
        <v>4.641E-2</v>
      </c>
      <c r="U464" s="10">
        <f t="shared" si="181"/>
        <v>61</v>
      </c>
      <c r="V464" s="10">
        <v>252</v>
      </c>
      <c r="W464" s="12">
        <f t="shared" si="193"/>
        <v>1.011041788</v>
      </c>
      <c r="X464" s="5">
        <f t="shared" si="194"/>
        <v>11.571685390000001</v>
      </c>
      <c r="Y464" s="11">
        <f t="shared" si="195"/>
        <v>0</v>
      </c>
      <c r="Z464" s="2" t="s">
        <v>68</v>
      </c>
      <c r="AA464" s="72">
        <f t="shared" si="203"/>
        <v>43753</v>
      </c>
      <c r="AB464" s="2"/>
      <c r="AC464" s="43"/>
      <c r="AD464" s="47">
        <f>[2]Plan1!$A540</f>
        <v>52657</v>
      </c>
      <c r="AE464" s="34" t="str">
        <f>[2]Plan1!$C540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30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4"/>
      <c r="BX464" s="1"/>
      <c r="BY464" s="1"/>
      <c r="BZ464" s="1"/>
      <c r="CA464" s="1"/>
      <c r="CB464" s="1"/>
      <c r="CC464" s="1"/>
      <c r="CD464" s="1"/>
      <c r="CE464" s="1"/>
      <c r="CF464" s="1"/>
      <c r="CG464" s="2"/>
      <c r="CH464" s="1"/>
      <c r="CI464" s="1"/>
      <c r="CJ464" s="1"/>
      <c r="CK464" s="1"/>
      <c r="CL464" s="1"/>
      <c r="CM464" s="1"/>
    </row>
    <row r="465" spans="1:91" x14ac:dyDescent="0.2">
      <c r="A465" s="105">
        <f t="shared" si="196"/>
        <v>43478</v>
      </c>
      <c r="B465" s="5">
        <f t="shared" si="185"/>
        <v>1059.5618653900001</v>
      </c>
      <c r="C465" s="5">
        <f t="shared" si="197"/>
        <v>1000</v>
      </c>
      <c r="D465" s="64">
        <f t="shared" si="198"/>
        <v>5092.97</v>
      </c>
      <c r="E465" s="11">
        <f>IF(K465=1,VLOOKUP(A465,[1]Plan1!$AY$80:$BA$314,3),E464)</f>
        <v>5100.6099999999997</v>
      </c>
      <c r="F465" s="72">
        <f t="shared" si="199"/>
        <v>43452</v>
      </c>
      <c r="G465" s="9">
        <f t="shared" si="186"/>
        <v>1.5001070102511616E-3</v>
      </c>
      <c r="H465" s="72">
        <f t="shared" si="200"/>
        <v>43480</v>
      </c>
      <c r="I465" s="72">
        <f t="shared" si="187"/>
        <v>43480</v>
      </c>
      <c r="J465" s="1">
        <f t="shared" si="201"/>
        <v>19</v>
      </c>
      <c r="K465" s="1">
        <f t="shared" si="183"/>
        <v>18</v>
      </c>
      <c r="L465" s="5">
        <f t="shared" si="188"/>
        <v>1.00142109</v>
      </c>
      <c r="M465" s="12">
        <f t="shared" si="184"/>
        <v>0.99789954999999997</v>
      </c>
      <c r="N465" s="12">
        <f t="shared" si="180"/>
        <v>1.0465030132548265</v>
      </c>
      <c r="O465" s="5">
        <f t="shared" si="182"/>
        <v>1.04799018</v>
      </c>
      <c r="P465" s="5">
        <f t="shared" si="189"/>
        <v>1047.99018</v>
      </c>
      <c r="Q465" s="10">
        <f t="shared" si="190"/>
        <v>0</v>
      </c>
      <c r="R465" s="39">
        <f t="shared" si="191"/>
        <v>0</v>
      </c>
      <c r="S465" s="5">
        <f t="shared" si="192"/>
        <v>0</v>
      </c>
      <c r="T465" s="6">
        <f t="shared" si="202"/>
        <v>4.641E-2</v>
      </c>
      <c r="U465" s="10">
        <f t="shared" si="181"/>
        <v>61</v>
      </c>
      <c r="V465" s="10">
        <v>252</v>
      </c>
      <c r="W465" s="12">
        <f t="shared" si="193"/>
        <v>1.011041788</v>
      </c>
      <c r="X465" s="5">
        <f t="shared" si="194"/>
        <v>11.571685390000001</v>
      </c>
      <c r="Y465" s="11">
        <f t="shared" si="195"/>
        <v>0</v>
      </c>
      <c r="Z465" s="2" t="s">
        <v>68</v>
      </c>
      <c r="AA465" s="72">
        <f t="shared" si="203"/>
        <v>43753</v>
      </c>
      <c r="AB465" s="2"/>
      <c r="AC465" s="43"/>
      <c r="AD465" s="47">
        <f>[2]Plan1!$A541</f>
        <v>52702</v>
      </c>
      <c r="AE465" s="34" t="str">
        <f>[2]Plan1!$C541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30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4"/>
      <c r="BX465" s="1"/>
      <c r="BY465" s="1"/>
      <c r="BZ465" s="1"/>
      <c r="CA465" s="1"/>
      <c r="CB465" s="1"/>
      <c r="CC465" s="1"/>
      <c r="CD465" s="1"/>
      <c r="CE465" s="1"/>
      <c r="CF465" s="1"/>
      <c r="CG465" s="2"/>
      <c r="CH465" s="1"/>
      <c r="CI465" s="1"/>
      <c r="CJ465" s="1"/>
      <c r="CK465" s="1"/>
      <c r="CL465" s="1"/>
      <c r="CM465" s="1"/>
    </row>
    <row r="466" spans="1:91" x14ac:dyDescent="0.2">
      <c r="A466" s="105">
        <f t="shared" si="196"/>
        <v>43479</v>
      </c>
      <c r="B466" s="5">
        <f t="shared" si="185"/>
        <v>1059.5618653900001</v>
      </c>
      <c r="C466" s="5">
        <f t="shared" si="197"/>
        <v>1000</v>
      </c>
      <c r="D466" s="64">
        <f t="shared" si="198"/>
        <v>5092.97</v>
      </c>
      <c r="E466" s="11">
        <f>IF(K466=1,VLOOKUP(A466,[1]Plan1!$AY$80:$BA$314,3),E465)</f>
        <v>5100.6099999999997</v>
      </c>
      <c r="F466" s="72">
        <f t="shared" si="199"/>
        <v>43452</v>
      </c>
      <c r="G466" s="9">
        <f t="shared" si="186"/>
        <v>1.5001070102511616E-3</v>
      </c>
      <c r="H466" s="72">
        <f t="shared" si="200"/>
        <v>43480</v>
      </c>
      <c r="I466" s="72">
        <f t="shared" si="187"/>
        <v>43480</v>
      </c>
      <c r="J466" s="1">
        <f t="shared" si="201"/>
        <v>19</v>
      </c>
      <c r="K466" s="1">
        <f t="shared" si="183"/>
        <v>18</v>
      </c>
      <c r="L466" s="5">
        <f t="shared" si="188"/>
        <v>1.00142109</v>
      </c>
      <c r="M466" s="12">
        <f t="shared" si="184"/>
        <v>0.99789954999999997</v>
      </c>
      <c r="N466" s="12">
        <f t="shared" si="180"/>
        <v>1.0465030132548265</v>
      </c>
      <c r="O466" s="5">
        <f t="shared" si="182"/>
        <v>1.04799018</v>
      </c>
      <c r="P466" s="5">
        <f t="shared" si="189"/>
        <v>1047.99018</v>
      </c>
      <c r="Q466" s="10">
        <f t="shared" si="190"/>
        <v>0</v>
      </c>
      <c r="R466" s="39">
        <f t="shared" si="191"/>
        <v>0</v>
      </c>
      <c r="S466" s="5">
        <f t="shared" si="192"/>
        <v>0</v>
      </c>
      <c r="T466" s="6">
        <f t="shared" si="202"/>
        <v>4.641E-2</v>
      </c>
      <c r="U466" s="10">
        <f t="shared" si="181"/>
        <v>61</v>
      </c>
      <c r="V466" s="10">
        <v>252</v>
      </c>
      <c r="W466" s="12">
        <f t="shared" si="193"/>
        <v>1.011041788</v>
      </c>
      <c r="X466" s="5">
        <f t="shared" si="194"/>
        <v>11.571685390000001</v>
      </c>
      <c r="Y466" s="11">
        <f t="shared" si="195"/>
        <v>0</v>
      </c>
      <c r="Z466" s="2" t="s">
        <v>68</v>
      </c>
      <c r="AA466" s="72">
        <f t="shared" si="203"/>
        <v>43753</v>
      </c>
      <c r="AB466" s="2"/>
      <c r="AC466" s="43"/>
      <c r="AD466" s="47">
        <f>[2]Plan1!$A542</f>
        <v>52708</v>
      </c>
      <c r="AE466" s="34" t="str">
        <f>[2]Plan1!$C542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30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4"/>
      <c r="BX466" s="1"/>
      <c r="BY466" s="1"/>
      <c r="BZ466" s="1"/>
      <c r="CA466" s="1"/>
      <c r="CB466" s="1"/>
      <c r="CC466" s="1"/>
      <c r="CD466" s="1"/>
      <c r="CE466" s="1"/>
      <c r="CF466" s="1"/>
      <c r="CG466" s="2"/>
      <c r="CH466" s="1"/>
      <c r="CI466" s="1"/>
      <c r="CJ466" s="1"/>
      <c r="CK466" s="1"/>
      <c r="CL466" s="1"/>
      <c r="CM466" s="1"/>
    </row>
    <row r="467" spans="1:91" x14ac:dyDescent="0.2">
      <c r="A467" s="105">
        <f t="shared" si="196"/>
        <v>43480</v>
      </c>
      <c r="B467" s="5">
        <f t="shared" si="185"/>
        <v>1059.8362439</v>
      </c>
      <c r="C467" s="5">
        <f t="shared" si="197"/>
        <v>1000</v>
      </c>
      <c r="D467" s="64">
        <f t="shared" si="198"/>
        <v>5092.97</v>
      </c>
      <c r="E467" s="11">
        <f>IF(K467=1,VLOOKUP(A467,[1]Plan1!$AY$80:$BA$314,3),E466)</f>
        <v>5100.6099999999997</v>
      </c>
      <c r="F467" s="72">
        <f t="shared" si="199"/>
        <v>43452</v>
      </c>
      <c r="G467" s="9">
        <f t="shared" si="186"/>
        <v>1.5001070102511616E-3</v>
      </c>
      <c r="H467" s="72">
        <f t="shared" si="200"/>
        <v>43511</v>
      </c>
      <c r="I467" s="72">
        <f t="shared" si="187"/>
        <v>43480</v>
      </c>
      <c r="J467" s="1">
        <f t="shared" si="201"/>
        <v>19</v>
      </c>
      <c r="K467" s="1">
        <f t="shared" si="183"/>
        <v>19</v>
      </c>
      <c r="L467" s="5">
        <f t="shared" si="188"/>
        <v>1.0015000999999999</v>
      </c>
      <c r="M467" s="12">
        <f t="shared" si="184"/>
        <v>0.99789954999999997</v>
      </c>
      <c r="N467" s="12">
        <f t="shared" si="180"/>
        <v>1.0465030132548265</v>
      </c>
      <c r="O467" s="5">
        <f t="shared" si="182"/>
        <v>1.0480728699999999</v>
      </c>
      <c r="P467" s="5">
        <f t="shared" si="189"/>
        <v>1048.07287</v>
      </c>
      <c r="Q467" s="10">
        <f t="shared" si="190"/>
        <v>0</v>
      </c>
      <c r="R467" s="39">
        <f t="shared" si="191"/>
        <v>0</v>
      </c>
      <c r="S467" s="5">
        <f t="shared" si="192"/>
        <v>0</v>
      </c>
      <c r="T467" s="6">
        <f t="shared" si="202"/>
        <v>4.641E-2</v>
      </c>
      <c r="U467" s="10">
        <f t="shared" si="181"/>
        <v>62</v>
      </c>
      <c r="V467" s="10">
        <v>252</v>
      </c>
      <c r="W467" s="12">
        <f t="shared" si="193"/>
        <v>1.011223813</v>
      </c>
      <c r="X467" s="5">
        <f t="shared" si="194"/>
        <v>11.763373899999999</v>
      </c>
      <c r="Y467" s="11">
        <f t="shared" si="195"/>
        <v>0</v>
      </c>
      <c r="Z467" s="2" t="s">
        <v>68</v>
      </c>
      <c r="AA467" s="72">
        <f t="shared" si="203"/>
        <v>43753</v>
      </c>
      <c r="AB467" s="2"/>
      <c r="AC467" s="43"/>
      <c r="AD467" s="47">
        <f>[2]Plan1!$A543</f>
        <v>52718</v>
      </c>
      <c r="AE467" s="34" t="str">
        <f>[2]Plan1!$C543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30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4"/>
      <c r="BX467" s="1"/>
      <c r="BY467" s="1"/>
      <c r="BZ467" s="1"/>
      <c r="CA467" s="1"/>
      <c r="CB467" s="1"/>
      <c r="CC467" s="1"/>
      <c r="CD467" s="1"/>
      <c r="CE467" s="1"/>
      <c r="CF467" s="1"/>
      <c r="CG467" s="2"/>
      <c r="CH467" s="1"/>
      <c r="CI467" s="1"/>
      <c r="CJ467" s="1"/>
      <c r="CK467" s="1"/>
      <c r="CL467" s="1"/>
      <c r="CM467" s="1"/>
    </row>
    <row r="468" spans="1:91" x14ac:dyDescent="0.2">
      <c r="A468" s="105">
        <f t="shared" si="196"/>
        <v>43481</v>
      </c>
      <c r="B468" s="5">
        <f t="shared" si="185"/>
        <v>1060.1742843000002</v>
      </c>
      <c r="C468" s="5">
        <f t="shared" si="197"/>
        <v>1000</v>
      </c>
      <c r="D468" s="64">
        <f t="shared" si="198"/>
        <v>5100.6099999999997</v>
      </c>
      <c r="E468" s="11">
        <f>IF(K468=1,VLOOKUP(A468,[1]Plan1!$AY$80:$BA$314,3),E467)</f>
        <v>5116.93</v>
      </c>
      <c r="F468" s="72">
        <f t="shared" si="199"/>
        <v>43481</v>
      </c>
      <c r="G468" s="9">
        <f t="shared" si="186"/>
        <v>3.199617300675861E-3</v>
      </c>
      <c r="H468" s="72">
        <f t="shared" si="200"/>
        <v>43511</v>
      </c>
      <c r="I468" s="72">
        <f t="shared" si="187"/>
        <v>43511</v>
      </c>
      <c r="J468" s="1">
        <f t="shared" si="201"/>
        <v>23</v>
      </c>
      <c r="K468" s="1">
        <f t="shared" si="183"/>
        <v>1</v>
      </c>
      <c r="L468" s="5">
        <f t="shared" si="188"/>
        <v>1.0001389000000001</v>
      </c>
      <c r="M468" s="12">
        <f t="shared" si="184"/>
        <v>1.0015000999999999</v>
      </c>
      <c r="N468" s="12">
        <f t="shared" si="180"/>
        <v>1.0480728724250099</v>
      </c>
      <c r="O468" s="5">
        <f t="shared" si="182"/>
        <v>1.0482184400000001</v>
      </c>
      <c r="P468" s="5">
        <f t="shared" si="189"/>
        <v>1048.2184400000001</v>
      </c>
      <c r="Q468" s="10">
        <f t="shared" si="190"/>
        <v>0</v>
      </c>
      <c r="R468" s="39">
        <f t="shared" si="191"/>
        <v>0</v>
      </c>
      <c r="S468" s="5">
        <f t="shared" si="192"/>
        <v>0</v>
      </c>
      <c r="T468" s="6">
        <f t="shared" si="202"/>
        <v>4.641E-2</v>
      </c>
      <c r="U468" s="10">
        <f t="shared" si="181"/>
        <v>63</v>
      </c>
      <c r="V468" s="10">
        <v>252</v>
      </c>
      <c r="W468" s="12">
        <f t="shared" si="193"/>
        <v>1.011405871</v>
      </c>
      <c r="X468" s="5">
        <f t="shared" si="194"/>
        <v>11.955844300000001</v>
      </c>
      <c r="Y468" s="11">
        <f t="shared" si="195"/>
        <v>0</v>
      </c>
      <c r="Z468" s="2" t="s">
        <v>68</v>
      </c>
      <c r="AA468" s="72">
        <f t="shared" si="203"/>
        <v>43753</v>
      </c>
      <c r="AB468" s="2"/>
      <c r="AC468" s="43"/>
      <c r="AD468" s="47">
        <f>[2]Plan1!$A544</f>
        <v>52764</v>
      </c>
      <c r="AE468" s="34" t="str">
        <f>[2]Plan1!$C544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30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4"/>
      <c r="BX468" s="1"/>
      <c r="BY468" s="1"/>
      <c r="BZ468" s="1"/>
      <c r="CA468" s="1"/>
      <c r="CB468" s="1"/>
      <c r="CC468" s="1"/>
      <c r="CD468" s="1"/>
      <c r="CE468" s="1"/>
      <c r="CF468" s="1"/>
      <c r="CG468" s="2"/>
      <c r="CH468" s="1"/>
      <c r="CI468" s="1"/>
      <c r="CJ468" s="1"/>
      <c r="CK468" s="1"/>
      <c r="CL468" s="1"/>
      <c r="CM468" s="1"/>
    </row>
    <row r="469" spans="1:91" x14ac:dyDescent="0.2">
      <c r="A469" s="105">
        <f t="shared" si="196"/>
        <v>43482</v>
      </c>
      <c r="B469" s="5">
        <f t="shared" si="185"/>
        <v>1060.5124426499999</v>
      </c>
      <c r="C469" s="5">
        <f t="shared" si="197"/>
        <v>1000</v>
      </c>
      <c r="D469" s="64">
        <f t="shared" si="198"/>
        <v>5100.6099999999997</v>
      </c>
      <c r="E469" s="11">
        <f>IF(K469=1,VLOOKUP(A469,[1]Plan1!$AY$80:$BA$314,3),E468)</f>
        <v>5116.93</v>
      </c>
      <c r="F469" s="72">
        <f t="shared" si="199"/>
        <v>43481</v>
      </c>
      <c r="G469" s="9">
        <f t="shared" si="186"/>
        <v>3.199617300675861E-3</v>
      </c>
      <c r="H469" s="72">
        <f t="shared" si="200"/>
        <v>43511</v>
      </c>
      <c r="I469" s="72">
        <f t="shared" si="187"/>
        <v>43511</v>
      </c>
      <c r="J469" s="1">
        <f t="shared" si="201"/>
        <v>23</v>
      </c>
      <c r="K469" s="1">
        <f t="shared" si="183"/>
        <v>2</v>
      </c>
      <c r="L469" s="5">
        <f t="shared" si="188"/>
        <v>1.00027782</v>
      </c>
      <c r="M469" s="12">
        <f t="shared" si="184"/>
        <v>1.0015000999999999</v>
      </c>
      <c r="N469" s="12">
        <f t="shared" si="180"/>
        <v>1.0480728724250099</v>
      </c>
      <c r="O469" s="5">
        <f t="shared" si="182"/>
        <v>1.0483640400000001</v>
      </c>
      <c r="P469" s="5">
        <f t="shared" si="189"/>
        <v>1048.3640399999999</v>
      </c>
      <c r="Q469" s="10">
        <f t="shared" si="190"/>
        <v>0</v>
      </c>
      <c r="R469" s="39">
        <f t="shared" si="191"/>
        <v>0</v>
      </c>
      <c r="S469" s="5">
        <f t="shared" si="192"/>
        <v>0</v>
      </c>
      <c r="T469" s="6">
        <f t="shared" si="202"/>
        <v>4.641E-2</v>
      </c>
      <c r="U469" s="10">
        <f t="shared" si="181"/>
        <v>64</v>
      </c>
      <c r="V469" s="10">
        <v>252</v>
      </c>
      <c r="W469" s="12">
        <f t="shared" si="193"/>
        <v>1.0115879619999999</v>
      </c>
      <c r="X469" s="5">
        <f t="shared" si="194"/>
        <v>12.14840265</v>
      </c>
      <c r="Y469" s="11">
        <f t="shared" si="195"/>
        <v>0</v>
      </c>
      <c r="Z469" s="2" t="s">
        <v>68</v>
      </c>
      <c r="AA469" s="72">
        <f t="shared" si="203"/>
        <v>43753</v>
      </c>
      <c r="AB469" s="2"/>
      <c r="AC469" s="43"/>
      <c r="AD469" s="47">
        <f>[2]Plan1!$A545</f>
        <v>52847</v>
      </c>
      <c r="AE469" s="34" t="str">
        <f>[2]Plan1!$C545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30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4"/>
      <c r="BX469" s="1"/>
      <c r="BY469" s="1"/>
      <c r="BZ469" s="1"/>
      <c r="CA469" s="1"/>
      <c r="CB469" s="1"/>
      <c r="CC469" s="1"/>
      <c r="CD469" s="1"/>
      <c r="CE469" s="1"/>
      <c r="CF469" s="1"/>
      <c r="CG469" s="2"/>
      <c r="CH469" s="1"/>
      <c r="CI469" s="1"/>
      <c r="CJ469" s="1"/>
      <c r="CK469" s="1"/>
      <c r="CL469" s="1"/>
      <c r="CM469" s="1"/>
    </row>
    <row r="470" spans="1:91" x14ac:dyDescent="0.2">
      <c r="A470" s="105">
        <f t="shared" si="196"/>
        <v>43483</v>
      </c>
      <c r="B470" s="5">
        <f t="shared" si="185"/>
        <v>1060.85070782</v>
      </c>
      <c r="C470" s="5">
        <f t="shared" si="197"/>
        <v>1000</v>
      </c>
      <c r="D470" s="64">
        <f t="shared" si="198"/>
        <v>5100.6099999999997</v>
      </c>
      <c r="E470" s="11">
        <f>IF(K470=1,VLOOKUP(A470,[1]Plan1!$AY$80:$BA$314,3),E469)</f>
        <v>5116.93</v>
      </c>
      <c r="F470" s="72">
        <f t="shared" si="199"/>
        <v>43481</v>
      </c>
      <c r="G470" s="9">
        <f t="shared" si="186"/>
        <v>3.199617300675861E-3</v>
      </c>
      <c r="H470" s="72">
        <f t="shared" si="200"/>
        <v>43511</v>
      </c>
      <c r="I470" s="72">
        <f t="shared" si="187"/>
        <v>43511</v>
      </c>
      <c r="J470" s="1">
        <f t="shared" si="201"/>
        <v>23</v>
      </c>
      <c r="K470" s="1">
        <f t="shared" si="183"/>
        <v>3</v>
      </c>
      <c r="L470" s="5">
        <f t="shared" si="188"/>
        <v>1.00041676</v>
      </c>
      <c r="M470" s="12">
        <f t="shared" si="184"/>
        <v>1.0015000999999999</v>
      </c>
      <c r="N470" s="12">
        <f t="shared" si="180"/>
        <v>1.0480728724250099</v>
      </c>
      <c r="O470" s="5">
        <f t="shared" si="182"/>
        <v>1.0485096599999999</v>
      </c>
      <c r="P470" s="5">
        <f t="shared" si="189"/>
        <v>1048.5096599999999</v>
      </c>
      <c r="Q470" s="10">
        <f t="shared" si="190"/>
        <v>0</v>
      </c>
      <c r="R470" s="39">
        <f t="shared" si="191"/>
        <v>0</v>
      </c>
      <c r="S470" s="5">
        <f t="shared" si="192"/>
        <v>0</v>
      </c>
      <c r="T470" s="6">
        <f t="shared" si="202"/>
        <v>4.641E-2</v>
      </c>
      <c r="U470" s="10">
        <f t="shared" si="181"/>
        <v>65</v>
      </c>
      <c r="V470" s="10">
        <v>252</v>
      </c>
      <c r="W470" s="12">
        <f t="shared" si="193"/>
        <v>1.011770085</v>
      </c>
      <c r="X470" s="5">
        <f t="shared" si="194"/>
        <v>12.34104782</v>
      </c>
      <c r="Y470" s="11">
        <f t="shared" si="195"/>
        <v>0</v>
      </c>
      <c r="Z470" s="2" t="s">
        <v>68</v>
      </c>
      <c r="AA470" s="72">
        <f t="shared" si="203"/>
        <v>43753</v>
      </c>
      <c r="AB470" s="2"/>
      <c r="AC470" s="43"/>
      <c r="AD470" s="47">
        <f>[2]Plan1!$A546</f>
        <v>52882</v>
      </c>
      <c r="AE470" s="34" t="str">
        <f>[2]Plan1!$C546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30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4"/>
      <c r="BX470" s="1"/>
      <c r="BY470" s="1"/>
      <c r="BZ470" s="1"/>
      <c r="CA470" s="1"/>
      <c r="CB470" s="1"/>
      <c r="CC470" s="1"/>
      <c r="CD470" s="1"/>
      <c r="CE470" s="1"/>
      <c r="CF470" s="1"/>
      <c r="CG470" s="2"/>
      <c r="CH470" s="1"/>
      <c r="CI470" s="1"/>
      <c r="CJ470" s="1"/>
      <c r="CK470" s="1"/>
      <c r="CL470" s="1"/>
      <c r="CM470" s="1"/>
    </row>
    <row r="471" spans="1:91" x14ac:dyDescent="0.2">
      <c r="A471" s="105">
        <f t="shared" si="196"/>
        <v>43484</v>
      </c>
      <c r="B471" s="5">
        <f t="shared" si="185"/>
        <v>1061.18908087</v>
      </c>
      <c r="C471" s="5">
        <f t="shared" si="197"/>
        <v>1000</v>
      </c>
      <c r="D471" s="64">
        <f t="shared" si="198"/>
        <v>5100.6099999999997</v>
      </c>
      <c r="E471" s="11">
        <f>IF(K471=1,VLOOKUP(A471,[1]Plan1!$AY$80:$BA$314,3),E470)</f>
        <v>5116.93</v>
      </c>
      <c r="F471" s="72">
        <f t="shared" si="199"/>
        <v>43481</v>
      </c>
      <c r="G471" s="9">
        <f t="shared" si="186"/>
        <v>3.199617300675861E-3</v>
      </c>
      <c r="H471" s="72">
        <f t="shared" si="200"/>
        <v>43511</v>
      </c>
      <c r="I471" s="72">
        <f t="shared" si="187"/>
        <v>43511</v>
      </c>
      <c r="J471" s="1">
        <f t="shared" si="201"/>
        <v>23</v>
      </c>
      <c r="K471" s="1">
        <f t="shared" si="183"/>
        <v>4</v>
      </c>
      <c r="L471" s="5">
        <f t="shared" si="188"/>
        <v>1.0005557199999999</v>
      </c>
      <c r="M471" s="12">
        <f t="shared" si="184"/>
        <v>1.0015000999999999</v>
      </c>
      <c r="N471" s="12">
        <f t="shared" si="180"/>
        <v>1.0480728724250099</v>
      </c>
      <c r="O471" s="5">
        <f t="shared" si="182"/>
        <v>1.0486553000000001</v>
      </c>
      <c r="P471" s="5">
        <f t="shared" si="189"/>
        <v>1048.6552999999999</v>
      </c>
      <c r="Q471" s="10">
        <f t="shared" si="190"/>
        <v>0</v>
      </c>
      <c r="R471" s="39">
        <f t="shared" si="191"/>
        <v>0</v>
      </c>
      <c r="S471" s="5">
        <f t="shared" si="192"/>
        <v>0</v>
      </c>
      <c r="T471" s="6">
        <f t="shared" si="202"/>
        <v>4.641E-2</v>
      </c>
      <c r="U471" s="10">
        <f t="shared" si="181"/>
        <v>66</v>
      </c>
      <c r="V471" s="10">
        <v>252</v>
      </c>
      <c r="W471" s="12">
        <f t="shared" si="193"/>
        <v>1.0119522409999999</v>
      </c>
      <c r="X471" s="5">
        <f t="shared" si="194"/>
        <v>12.533780869999999</v>
      </c>
      <c r="Y471" s="11">
        <f t="shared" si="195"/>
        <v>0</v>
      </c>
      <c r="Z471" s="2" t="s">
        <v>68</v>
      </c>
      <c r="AA471" s="72">
        <f t="shared" si="203"/>
        <v>43753</v>
      </c>
      <c r="AB471" s="2"/>
      <c r="AC471" s="1"/>
      <c r="AD471" s="47">
        <f>[2]Plan1!$A547</f>
        <v>52903</v>
      </c>
      <c r="AE471" s="34" t="str">
        <f>[2]Plan1!$C547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30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4"/>
      <c r="BX471" s="1"/>
      <c r="BY471" s="1"/>
      <c r="BZ471" s="1"/>
      <c r="CA471" s="1"/>
      <c r="CB471" s="1"/>
      <c r="CC471" s="1"/>
      <c r="CD471" s="1"/>
      <c r="CE471" s="1"/>
      <c r="CF471" s="1"/>
      <c r="CG471" s="2"/>
      <c r="CH471" s="1"/>
      <c r="CI471" s="1"/>
      <c r="CJ471" s="1"/>
      <c r="CK471" s="1"/>
      <c r="CL471" s="1"/>
      <c r="CM471" s="1"/>
    </row>
    <row r="472" spans="1:91" x14ac:dyDescent="0.2">
      <c r="A472" s="105">
        <f t="shared" si="196"/>
        <v>43485</v>
      </c>
      <c r="B472" s="5">
        <f t="shared" si="185"/>
        <v>1061.18908087</v>
      </c>
      <c r="C472" s="5">
        <f t="shared" si="197"/>
        <v>1000</v>
      </c>
      <c r="D472" s="64">
        <f t="shared" si="198"/>
        <v>5100.6099999999997</v>
      </c>
      <c r="E472" s="11">
        <f>IF(K472=1,VLOOKUP(A472,[1]Plan1!$AY$80:$BA$314,3),E471)</f>
        <v>5116.93</v>
      </c>
      <c r="F472" s="72">
        <f t="shared" si="199"/>
        <v>43481</v>
      </c>
      <c r="G472" s="9">
        <f t="shared" si="186"/>
        <v>3.199617300675861E-3</v>
      </c>
      <c r="H472" s="72">
        <f t="shared" si="200"/>
        <v>43511</v>
      </c>
      <c r="I472" s="72">
        <f t="shared" si="187"/>
        <v>43511</v>
      </c>
      <c r="J472" s="1">
        <f t="shared" si="201"/>
        <v>23</v>
      </c>
      <c r="K472" s="1">
        <f t="shared" si="183"/>
        <v>4</v>
      </c>
      <c r="L472" s="5">
        <f t="shared" si="188"/>
        <v>1.0005557199999999</v>
      </c>
      <c r="M472" s="12">
        <f t="shared" si="184"/>
        <v>1.0015000999999999</v>
      </c>
      <c r="N472" s="12">
        <f t="shared" si="180"/>
        <v>1.0480728724250099</v>
      </c>
      <c r="O472" s="5">
        <f t="shared" si="182"/>
        <v>1.0486553000000001</v>
      </c>
      <c r="P472" s="5">
        <f t="shared" si="189"/>
        <v>1048.6552999999999</v>
      </c>
      <c r="Q472" s="10">
        <f t="shared" si="190"/>
        <v>0</v>
      </c>
      <c r="R472" s="39">
        <f t="shared" si="191"/>
        <v>0</v>
      </c>
      <c r="S472" s="5">
        <f t="shared" si="192"/>
        <v>0</v>
      </c>
      <c r="T472" s="6">
        <f t="shared" si="202"/>
        <v>4.641E-2</v>
      </c>
      <c r="U472" s="10">
        <f t="shared" si="181"/>
        <v>66</v>
      </c>
      <c r="V472" s="10">
        <v>252</v>
      </c>
      <c r="W472" s="12">
        <f t="shared" si="193"/>
        <v>1.0119522409999999</v>
      </c>
      <c r="X472" s="5">
        <f t="shared" si="194"/>
        <v>12.533780869999999</v>
      </c>
      <c r="Y472" s="11">
        <f t="shared" si="195"/>
        <v>0</v>
      </c>
      <c r="Z472" s="2" t="s">
        <v>68</v>
      </c>
      <c r="AA472" s="72">
        <f t="shared" si="203"/>
        <v>43753</v>
      </c>
      <c r="AB472" s="2"/>
      <c r="AC472" s="1"/>
      <c r="AD472" s="47">
        <f>[2]Plan1!$A548</f>
        <v>52916</v>
      </c>
      <c r="AE472" s="34" t="str">
        <f>[2]Plan1!$C548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30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4"/>
      <c r="BX472" s="1"/>
      <c r="BY472" s="1"/>
      <c r="BZ472" s="1"/>
      <c r="CA472" s="1"/>
      <c r="CB472" s="1"/>
      <c r="CC472" s="1"/>
      <c r="CD472" s="1"/>
      <c r="CE472" s="1"/>
      <c r="CF472" s="1"/>
      <c r="CG472" s="2"/>
      <c r="CH472" s="1"/>
      <c r="CI472" s="1"/>
      <c r="CJ472" s="1"/>
      <c r="CK472" s="1"/>
      <c r="CL472" s="1"/>
      <c r="CM472" s="1"/>
    </row>
    <row r="473" spans="1:91" x14ac:dyDescent="0.2">
      <c r="A473" s="105">
        <f t="shared" si="196"/>
        <v>43486</v>
      </c>
      <c r="B473" s="5">
        <f t="shared" si="185"/>
        <v>1061.18908087</v>
      </c>
      <c r="C473" s="5">
        <f t="shared" si="197"/>
        <v>1000</v>
      </c>
      <c r="D473" s="64">
        <f t="shared" si="198"/>
        <v>5100.6099999999997</v>
      </c>
      <c r="E473" s="11">
        <f>IF(K473=1,VLOOKUP(A473,[1]Plan1!$AY$80:$BA$314,3),E472)</f>
        <v>5116.93</v>
      </c>
      <c r="F473" s="72">
        <f t="shared" si="199"/>
        <v>43481</v>
      </c>
      <c r="G473" s="9">
        <f t="shared" si="186"/>
        <v>3.199617300675861E-3</v>
      </c>
      <c r="H473" s="72">
        <f t="shared" si="200"/>
        <v>43511</v>
      </c>
      <c r="I473" s="72">
        <f t="shared" si="187"/>
        <v>43511</v>
      </c>
      <c r="J473" s="1">
        <f t="shared" si="201"/>
        <v>23</v>
      </c>
      <c r="K473" s="1">
        <f t="shared" si="183"/>
        <v>4</v>
      </c>
      <c r="L473" s="5">
        <f t="shared" si="188"/>
        <v>1.0005557199999999</v>
      </c>
      <c r="M473" s="12">
        <f t="shared" si="184"/>
        <v>1.0015000999999999</v>
      </c>
      <c r="N473" s="12">
        <f t="shared" si="180"/>
        <v>1.0480728724250099</v>
      </c>
      <c r="O473" s="5">
        <f t="shared" si="182"/>
        <v>1.0486553000000001</v>
      </c>
      <c r="P473" s="5">
        <f t="shared" si="189"/>
        <v>1048.6552999999999</v>
      </c>
      <c r="Q473" s="10">
        <f t="shared" si="190"/>
        <v>0</v>
      </c>
      <c r="R473" s="39">
        <f t="shared" si="191"/>
        <v>0</v>
      </c>
      <c r="S473" s="5">
        <f t="shared" si="192"/>
        <v>0</v>
      </c>
      <c r="T473" s="6">
        <f t="shared" si="202"/>
        <v>4.641E-2</v>
      </c>
      <c r="U473" s="10">
        <f t="shared" si="181"/>
        <v>66</v>
      </c>
      <c r="V473" s="10">
        <v>252</v>
      </c>
      <c r="W473" s="12">
        <f t="shared" si="193"/>
        <v>1.0119522409999999</v>
      </c>
      <c r="X473" s="5">
        <f t="shared" si="194"/>
        <v>12.533780869999999</v>
      </c>
      <c r="Y473" s="11">
        <f t="shared" si="195"/>
        <v>0</v>
      </c>
      <c r="Z473" s="2" t="s">
        <v>68</v>
      </c>
      <c r="AA473" s="72">
        <f t="shared" si="203"/>
        <v>43753</v>
      </c>
      <c r="AB473" s="2"/>
      <c r="AC473" s="1"/>
      <c r="AD473" s="47">
        <f>[2]Plan1!$A549</f>
        <v>52921</v>
      </c>
      <c r="AE473" s="34" t="str">
        <f>[2]Plan1!$C549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30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4"/>
      <c r="BX473" s="1"/>
      <c r="BY473" s="1"/>
      <c r="BZ473" s="1"/>
      <c r="CA473" s="1"/>
      <c r="CB473" s="1"/>
      <c r="CC473" s="1"/>
      <c r="CD473" s="1"/>
      <c r="CE473" s="1"/>
      <c r="CF473" s="1"/>
      <c r="CG473" s="2"/>
      <c r="CH473" s="1"/>
      <c r="CI473" s="1"/>
      <c r="CJ473" s="1"/>
      <c r="CK473" s="1"/>
      <c r="CL473" s="1"/>
      <c r="CM473" s="1"/>
    </row>
    <row r="474" spans="1:91" x14ac:dyDescent="0.2">
      <c r="A474" s="105">
        <f t="shared" si="196"/>
        <v>43487</v>
      </c>
      <c r="B474" s="5">
        <f t="shared" si="185"/>
        <v>1061.5275517100001</v>
      </c>
      <c r="C474" s="5">
        <f t="shared" si="197"/>
        <v>1000</v>
      </c>
      <c r="D474" s="64">
        <f t="shared" si="198"/>
        <v>5100.6099999999997</v>
      </c>
      <c r="E474" s="11">
        <f>IF(K474=1,VLOOKUP(A474,[1]Plan1!$AY$80:$BA$314,3),E473)</f>
        <v>5116.93</v>
      </c>
      <c r="F474" s="72">
        <f t="shared" si="199"/>
        <v>43481</v>
      </c>
      <c r="G474" s="9">
        <f t="shared" si="186"/>
        <v>3.199617300675861E-3</v>
      </c>
      <c r="H474" s="72">
        <f t="shared" si="200"/>
        <v>43511</v>
      </c>
      <c r="I474" s="72">
        <f t="shared" si="187"/>
        <v>43511</v>
      </c>
      <c r="J474" s="1">
        <f t="shared" si="201"/>
        <v>23</v>
      </c>
      <c r="K474" s="1">
        <f t="shared" si="183"/>
        <v>5</v>
      </c>
      <c r="L474" s="5">
        <f t="shared" si="188"/>
        <v>1.00069469</v>
      </c>
      <c r="M474" s="12">
        <f t="shared" si="184"/>
        <v>1.0015000999999999</v>
      </c>
      <c r="N474" s="12">
        <f t="shared" si="180"/>
        <v>1.0480728724250099</v>
      </c>
      <c r="O474" s="5">
        <f t="shared" si="182"/>
        <v>1.04880095</v>
      </c>
      <c r="P474" s="5">
        <f t="shared" si="189"/>
        <v>1048.8009500000001</v>
      </c>
      <c r="Q474" s="10">
        <f t="shared" si="190"/>
        <v>0</v>
      </c>
      <c r="R474" s="39">
        <f t="shared" si="191"/>
        <v>0</v>
      </c>
      <c r="S474" s="5">
        <f t="shared" si="192"/>
        <v>0</v>
      </c>
      <c r="T474" s="6">
        <f t="shared" si="202"/>
        <v>4.641E-2</v>
      </c>
      <c r="U474" s="10">
        <f t="shared" si="181"/>
        <v>67</v>
      </c>
      <c r="V474" s="10">
        <v>252</v>
      </c>
      <c r="W474" s="12">
        <f t="shared" si="193"/>
        <v>1.0121344299999999</v>
      </c>
      <c r="X474" s="5">
        <f t="shared" si="194"/>
        <v>12.726601710000001</v>
      </c>
      <c r="Y474" s="11">
        <f t="shared" si="195"/>
        <v>0</v>
      </c>
      <c r="Z474" s="2" t="s">
        <v>68</v>
      </c>
      <c r="AA474" s="72">
        <f t="shared" si="203"/>
        <v>43753</v>
      </c>
      <c r="AB474" s="2"/>
      <c r="AC474" s="1"/>
      <c r="AD474" s="47">
        <f>[2]Plan1!$A550</f>
        <v>52956</v>
      </c>
      <c r="AE474" s="34" t="str">
        <f>[2]Plan1!$C550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30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4"/>
      <c r="BX474" s="1"/>
      <c r="BY474" s="1"/>
      <c r="BZ474" s="1"/>
      <c r="CA474" s="1"/>
      <c r="CB474" s="1"/>
      <c r="CC474" s="1"/>
      <c r="CD474" s="1"/>
      <c r="CE474" s="1"/>
      <c r="CF474" s="1"/>
      <c r="CG474" s="2"/>
      <c r="CH474" s="1"/>
      <c r="CI474" s="1"/>
      <c r="CJ474" s="1"/>
      <c r="CK474" s="1"/>
      <c r="CL474" s="1"/>
      <c r="CM474" s="1"/>
    </row>
    <row r="475" spans="1:91" x14ac:dyDescent="0.2">
      <c r="A475" s="105">
        <f t="shared" si="196"/>
        <v>43488</v>
      </c>
      <c r="B475" s="5">
        <f t="shared" si="185"/>
        <v>1061.8661507299998</v>
      </c>
      <c r="C475" s="5">
        <f t="shared" si="197"/>
        <v>1000</v>
      </c>
      <c r="D475" s="64">
        <f t="shared" si="198"/>
        <v>5100.6099999999997</v>
      </c>
      <c r="E475" s="11">
        <f>IF(K475=1,VLOOKUP(A475,[1]Plan1!$AY$80:$BA$314,3),E474)</f>
        <v>5116.93</v>
      </c>
      <c r="F475" s="72">
        <f t="shared" si="199"/>
        <v>43481</v>
      </c>
      <c r="G475" s="9">
        <f t="shared" si="186"/>
        <v>3.199617300675861E-3</v>
      </c>
      <c r="H475" s="72">
        <f t="shared" si="200"/>
        <v>43511</v>
      </c>
      <c r="I475" s="72">
        <f t="shared" si="187"/>
        <v>43511</v>
      </c>
      <c r="J475" s="1">
        <f t="shared" si="201"/>
        <v>23</v>
      </c>
      <c r="K475" s="1">
        <f t="shared" si="183"/>
        <v>6</v>
      </c>
      <c r="L475" s="5">
        <f t="shared" si="188"/>
        <v>1.0008336900000001</v>
      </c>
      <c r="M475" s="12">
        <f t="shared" si="184"/>
        <v>1.0015000999999999</v>
      </c>
      <c r="N475" s="12">
        <f t="shared" si="180"/>
        <v>1.0480728724250099</v>
      </c>
      <c r="O475" s="5">
        <f t="shared" si="182"/>
        <v>1.04894664</v>
      </c>
      <c r="P475" s="5">
        <f t="shared" si="189"/>
        <v>1048.9466399999999</v>
      </c>
      <c r="Q475" s="10">
        <f t="shared" si="190"/>
        <v>0</v>
      </c>
      <c r="R475" s="39">
        <f t="shared" si="191"/>
        <v>0</v>
      </c>
      <c r="S475" s="5">
        <f t="shared" si="192"/>
        <v>0</v>
      </c>
      <c r="T475" s="6">
        <f t="shared" si="202"/>
        <v>4.641E-2</v>
      </c>
      <c r="U475" s="10">
        <f t="shared" si="181"/>
        <v>68</v>
      </c>
      <c r="V475" s="10">
        <v>252</v>
      </c>
      <c r="W475" s="12">
        <f t="shared" si="193"/>
        <v>1.012316652</v>
      </c>
      <c r="X475" s="5">
        <f t="shared" si="194"/>
        <v>12.919510730000001</v>
      </c>
      <c r="Y475" s="11">
        <f t="shared" si="195"/>
        <v>0</v>
      </c>
      <c r="Z475" s="2" t="s">
        <v>68</v>
      </c>
      <c r="AA475" s="72">
        <f t="shared" si="203"/>
        <v>43753</v>
      </c>
      <c r="AB475" s="2"/>
      <c r="AC475" s="1"/>
      <c r="AD475" s="47">
        <f>[2]Plan1!$A551</f>
        <v>52963</v>
      </c>
      <c r="AE475" s="34" t="str">
        <f>[2]Plan1!$C551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30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4"/>
      <c r="BX475" s="1"/>
      <c r="BY475" s="1"/>
      <c r="BZ475" s="1"/>
      <c r="CA475" s="1"/>
      <c r="CB475" s="1"/>
      <c r="CC475" s="1"/>
      <c r="CD475" s="1"/>
      <c r="CE475" s="1"/>
      <c r="CF475" s="1"/>
      <c r="CG475" s="2"/>
      <c r="CH475" s="1"/>
      <c r="CI475" s="1"/>
      <c r="CJ475" s="1"/>
      <c r="CK475" s="1"/>
      <c r="CL475" s="1"/>
      <c r="CM475" s="1"/>
    </row>
    <row r="476" spans="1:91" x14ac:dyDescent="0.2">
      <c r="A476" s="105">
        <f t="shared" si="196"/>
        <v>43489</v>
      </c>
      <c r="B476" s="5">
        <f t="shared" si="185"/>
        <v>1062.2048465399998</v>
      </c>
      <c r="C476" s="5">
        <f t="shared" si="197"/>
        <v>1000</v>
      </c>
      <c r="D476" s="64">
        <f t="shared" si="198"/>
        <v>5100.6099999999997</v>
      </c>
      <c r="E476" s="11">
        <f>IF(K476=1,VLOOKUP(A476,[1]Plan1!$AY$80:$BA$314,3),E475)</f>
        <v>5116.93</v>
      </c>
      <c r="F476" s="72">
        <f t="shared" si="199"/>
        <v>43481</v>
      </c>
      <c r="G476" s="9">
        <f t="shared" si="186"/>
        <v>3.199617300675861E-3</v>
      </c>
      <c r="H476" s="72">
        <f t="shared" si="200"/>
        <v>43511</v>
      </c>
      <c r="I476" s="72">
        <f t="shared" si="187"/>
        <v>43511</v>
      </c>
      <c r="J476" s="1">
        <f t="shared" si="201"/>
        <v>23</v>
      </c>
      <c r="K476" s="1">
        <f t="shared" si="183"/>
        <v>7</v>
      </c>
      <c r="L476" s="5">
        <f t="shared" si="188"/>
        <v>1.0009727100000001</v>
      </c>
      <c r="M476" s="12">
        <f t="shared" si="184"/>
        <v>1.0015000999999999</v>
      </c>
      <c r="N476" s="12">
        <f t="shared" si="180"/>
        <v>1.0480728724250099</v>
      </c>
      <c r="O476" s="5">
        <f t="shared" si="182"/>
        <v>1.0490923400000001</v>
      </c>
      <c r="P476" s="5">
        <f t="shared" si="189"/>
        <v>1049.0923399999999</v>
      </c>
      <c r="Q476" s="10">
        <f t="shared" si="190"/>
        <v>0</v>
      </c>
      <c r="R476" s="39">
        <f t="shared" si="191"/>
        <v>0</v>
      </c>
      <c r="S476" s="5">
        <f t="shared" si="192"/>
        <v>0</v>
      </c>
      <c r="T476" s="6">
        <f t="shared" si="202"/>
        <v>4.641E-2</v>
      </c>
      <c r="U476" s="10">
        <f t="shared" si="181"/>
        <v>69</v>
      </c>
      <c r="V476" s="10">
        <v>252</v>
      </c>
      <c r="W476" s="12">
        <f t="shared" si="193"/>
        <v>1.012498906</v>
      </c>
      <c r="X476" s="5">
        <f t="shared" si="194"/>
        <v>13.11250654</v>
      </c>
      <c r="Y476" s="11">
        <f t="shared" si="195"/>
        <v>0</v>
      </c>
      <c r="Z476" s="2" t="s">
        <v>68</v>
      </c>
      <c r="AA476" s="72">
        <f t="shared" si="203"/>
        <v>43753</v>
      </c>
      <c r="AB476" s="2"/>
      <c r="AC476" s="1"/>
      <c r="AD476" s="47">
        <f>[2]Plan1!$A552</f>
        <v>53013</v>
      </c>
      <c r="AE476" s="34" t="str">
        <f>[2]Plan1!$C552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30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4"/>
      <c r="BX476" s="1"/>
      <c r="BY476" s="1"/>
      <c r="BZ476" s="1"/>
      <c r="CA476" s="1"/>
      <c r="CB476" s="1"/>
      <c r="CC476" s="1"/>
      <c r="CD476" s="1"/>
      <c r="CE476" s="1"/>
      <c r="CF476" s="1"/>
      <c r="CG476" s="2"/>
      <c r="CH476" s="1"/>
      <c r="CI476" s="1"/>
      <c r="CJ476" s="1"/>
      <c r="CK476" s="1"/>
      <c r="CL476" s="1"/>
      <c r="CM476" s="1"/>
    </row>
    <row r="477" spans="1:91" x14ac:dyDescent="0.2">
      <c r="A477" s="105">
        <f t="shared" si="196"/>
        <v>43490</v>
      </c>
      <c r="B477" s="5">
        <f t="shared" si="185"/>
        <v>1062.5436513899999</v>
      </c>
      <c r="C477" s="5">
        <f t="shared" si="197"/>
        <v>1000</v>
      </c>
      <c r="D477" s="64">
        <f t="shared" si="198"/>
        <v>5100.6099999999997</v>
      </c>
      <c r="E477" s="11">
        <f>IF(K477=1,VLOOKUP(A477,[1]Plan1!$AY$80:$BA$314,3),E476)</f>
        <v>5116.93</v>
      </c>
      <c r="F477" s="72">
        <f t="shared" si="199"/>
        <v>43481</v>
      </c>
      <c r="G477" s="9">
        <f t="shared" si="186"/>
        <v>3.199617300675861E-3</v>
      </c>
      <c r="H477" s="72">
        <f t="shared" si="200"/>
        <v>43511</v>
      </c>
      <c r="I477" s="72">
        <f t="shared" si="187"/>
        <v>43511</v>
      </c>
      <c r="J477" s="1">
        <f t="shared" si="201"/>
        <v>23</v>
      </c>
      <c r="K477" s="1">
        <f t="shared" si="183"/>
        <v>8</v>
      </c>
      <c r="L477" s="5">
        <f t="shared" si="188"/>
        <v>1.00111175</v>
      </c>
      <c r="M477" s="12">
        <f t="shared" si="184"/>
        <v>1.0015000999999999</v>
      </c>
      <c r="N477" s="12">
        <f t="shared" si="180"/>
        <v>1.0480728724250099</v>
      </c>
      <c r="O477" s="5">
        <f t="shared" si="182"/>
        <v>1.04923806</v>
      </c>
      <c r="P477" s="5">
        <f t="shared" si="189"/>
        <v>1049.2380599999999</v>
      </c>
      <c r="Q477" s="10">
        <f t="shared" si="190"/>
        <v>0</v>
      </c>
      <c r="R477" s="39">
        <f t="shared" si="191"/>
        <v>0</v>
      </c>
      <c r="S477" s="5">
        <f t="shared" si="192"/>
        <v>0</v>
      </c>
      <c r="T477" s="6">
        <f t="shared" si="202"/>
        <v>4.641E-2</v>
      </c>
      <c r="U477" s="10">
        <f t="shared" si="181"/>
        <v>70</v>
      </c>
      <c r="V477" s="10">
        <v>252</v>
      </c>
      <c r="W477" s="12">
        <f t="shared" si="193"/>
        <v>1.012681194</v>
      </c>
      <c r="X477" s="5">
        <f t="shared" si="194"/>
        <v>13.30559139</v>
      </c>
      <c r="Y477" s="11">
        <f t="shared" si="195"/>
        <v>0</v>
      </c>
      <c r="Z477" s="2" t="s">
        <v>68</v>
      </c>
      <c r="AA477" s="72">
        <f t="shared" si="203"/>
        <v>43753</v>
      </c>
      <c r="AB477" s="2"/>
      <c r="AC477" s="1"/>
      <c r="AD477" s="47">
        <f>[2]Plan1!$A553</f>
        <v>53014</v>
      </c>
      <c r="AE477" s="34" t="str">
        <f>[2]Plan1!$C553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30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4"/>
      <c r="BX477" s="1"/>
      <c r="BY477" s="1"/>
      <c r="BZ477" s="1"/>
      <c r="CA477" s="1"/>
      <c r="CB477" s="1"/>
      <c r="CC477" s="1"/>
      <c r="CD477" s="1"/>
      <c r="CE477" s="1"/>
      <c r="CF477" s="1"/>
      <c r="CG477" s="2"/>
      <c r="CH477" s="1"/>
      <c r="CI477" s="1"/>
      <c r="CJ477" s="1"/>
      <c r="CK477" s="1"/>
      <c r="CL477" s="1"/>
      <c r="CM477" s="1"/>
    </row>
    <row r="478" spans="1:91" x14ac:dyDescent="0.2">
      <c r="A478" s="105">
        <f t="shared" si="196"/>
        <v>43491</v>
      </c>
      <c r="B478" s="5">
        <f t="shared" si="185"/>
        <v>1062.8825632</v>
      </c>
      <c r="C478" s="5">
        <f t="shared" si="197"/>
        <v>1000</v>
      </c>
      <c r="D478" s="64">
        <f t="shared" si="198"/>
        <v>5100.6099999999997</v>
      </c>
      <c r="E478" s="11">
        <f>IF(K478=1,VLOOKUP(A478,[1]Plan1!$AY$80:$BA$314,3),E477)</f>
        <v>5116.93</v>
      </c>
      <c r="F478" s="72">
        <f t="shared" si="199"/>
        <v>43481</v>
      </c>
      <c r="G478" s="9">
        <f t="shared" si="186"/>
        <v>3.199617300675861E-3</v>
      </c>
      <c r="H478" s="72">
        <f t="shared" si="200"/>
        <v>43511</v>
      </c>
      <c r="I478" s="72">
        <f t="shared" si="187"/>
        <v>43511</v>
      </c>
      <c r="J478" s="1">
        <f t="shared" si="201"/>
        <v>23</v>
      </c>
      <c r="K478" s="1">
        <f t="shared" si="183"/>
        <v>9</v>
      </c>
      <c r="L478" s="5">
        <f t="shared" si="188"/>
        <v>1.0012508</v>
      </c>
      <c r="M478" s="12">
        <f t="shared" si="184"/>
        <v>1.0015000999999999</v>
      </c>
      <c r="N478" s="12">
        <f t="shared" si="180"/>
        <v>1.0480728724250099</v>
      </c>
      <c r="O478" s="5">
        <f t="shared" si="182"/>
        <v>1.0493838</v>
      </c>
      <c r="P478" s="5">
        <f t="shared" si="189"/>
        <v>1049.3838000000001</v>
      </c>
      <c r="Q478" s="10">
        <f t="shared" si="190"/>
        <v>0</v>
      </c>
      <c r="R478" s="39">
        <f t="shared" si="191"/>
        <v>0</v>
      </c>
      <c r="S478" s="5">
        <f t="shared" si="192"/>
        <v>0</v>
      </c>
      <c r="T478" s="6">
        <f t="shared" si="202"/>
        <v>4.641E-2</v>
      </c>
      <c r="U478" s="10">
        <f t="shared" si="181"/>
        <v>71</v>
      </c>
      <c r="V478" s="10">
        <v>252</v>
      </c>
      <c r="W478" s="12">
        <f t="shared" si="193"/>
        <v>1.012863514</v>
      </c>
      <c r="X478" s="5">
        <f t="shared" si="194"/>
        <v>13.498763200000001</v>
      </c>
      <c r="Y478" s="11">
        <f t="shared" si="195"/>
        <v>0</v>
      </c>
      <c r="Z478" s="2" t="s">
        <v>68</v>
      </c>
      <c r="AA478" s="72">
        <f t="shared" si="203"/>
        <v>43753</v>
      </c>
      <c r="AB478" s="2"/>
      <c r="AC478" s="1"/>
      <c r="AD478" s="47">
        <f>[2]Plan1!$A554</f>
        <v>53059</v>
      </c>
      <c r="AE478" s="34" t="str">
        <f>[2]Plan1!$C554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30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4"/>
      <c r="BX478" s="1"/>
      <c r="BY478" s="1"/>
      <c r="BZ478" s="1"/>
      <c r="CA478" s="1"/>
      <c r="CB478" s="1"/>
      <c r="CC478" s="1"/>
      <c r="CD478" s="1"/>
      <c r="CE478" s="1"/>
      <c r="CF478" s="1"/>
      <c r="CG478" s="2"/>
      <c r="CH478" s="1"/>
      <c r="CI478" s="1"/>
      <c r="CJ478" s="1"/>
      <c r="CK478" s="1"/>
      <c r="CL478" s="1"/>
      <c r="CM478" s="1"/>
    </row>
    <row r="479" spans="1:91" x14ac:dyDescent="0.2">
      <c r="A479" s="105">
        <f t="shared" si="196"/>
        <v>43492</v>
      </c>
      <c r="B479" s="5">
        <f t="shared" si="185"/>
        <v>1062.8825632</v>
      </c>
      <c r="C479" s="5">
        <f t="shared" si="197"/>
        <v>1000</v>
      </c>
      <c r="D479" s="64">
        <f t="shared" si="198"/>
        <v>5100.6099999999997</v>
      </c>
      <c r="E479" s="11">
        <f>IF(K479=1,VLOOKUP(A479,[1]Plan1!$AY$80:$BA$314,3),E478)</f>
        <v>5116.93</v>
      </c>
      <c r="F479" s="72">
        <f t="shared" si="199"/>
        <v>43481</v>
      </c>
      <c r="G479" s="9">
        <f t="shared" si="186"/>
        <v>3.199617300675861E-3</v>
      </c>
      <c r="H479" s="72">
        <f t="shared" si="200"/>
        <v>43511</v>
      </c>
      <c r="I479" s="72">
        <f t="shared" si="187"/>
        <v>43511</v>
      </c>
      <c r="J479" s="1">
        <f t="shared" si="201"/>
        <v>23</v>
      </c>
      <c r="K479" s="1">
        <f t="shared" si="183"/>
        <v>9</v>
      </c>
      <c r="L479" s="5">
        <f t="shared" si="188"/>
        <v>1.0012508</v>
      </c>
      <c r="M479" s="12">
        <f t="shared" si="184"/>
        <v>1.0015000999999999</v>
      </c>
      <c r="N479" s="12">
        <f t="shared" ref="N479:N542" si="204">IF(I479&gt;I478,N478*M479,N478)</f>
        <v>1.0480728724250099</v>
      </c>
      <c r="O479" s="5">
        <f t="shared" si="182"/>
        <v>1.0493838</v>
      </c>
      <c r="P479" s="5">
        <f t="shared" si="189"/>
        <v>1049.3838000000001</v>
      </c>
      <c r="Q479" s="10">
        <f t="shared" si="190"/>
        <v>0</v>
      </c>
      <c r="R479" s="39">
        <f t="shared" si="191"/>
        <v>0</v>
      </c>
      <c r="S479" s="5">
        <f t="shared" si="192"/>
        <v>0</v>
      </c>
      <c r="T479" s="6">
        <f t="shared" si="202"/>
        <v>4.641E-2</v>
      </c>
      <c r="U479" s="10">
        <f t="shared" si="181"/>
        <v>71</v>
      </c>
      <c r="V479" s="10">
        <v>252</v>
      </c>
      <c r="W479" s="12">
        <f t="shared" si="193"/>
        <v>1.012863514</v>
      </c>
      <c r="X479" s="5">
        <f t="shared" si="194"/>
        <v>13.498763200000001</v>
      </c>
      <c r="Y479" s="11">
        <f t="shared" si="195"/>
        <v>0</v>
      </c>
      <c r="Z479" s="2" t="s">
        <v>68</v>
      </c>
      <c r="AA479" s="72">
        <f t="shared" si="203"/>
        <v>43753</v>
      </c>
      <c r="AB479" s="2"/>
      <c r="AC479" s="1"/>
      <c r="AD479" s="47">
        <f>[2]Plan1!$A555</f>
        <v>53073</v>
      </c>
      <c r="AE479" s="34" t="str">
        <f>[2]Plan1!$C555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30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4"/>
      <c r="BX479" s="1"/>
      <c r="BY479" s="1"/>
      <c r="BZ479" s="1"/>
      <c r="CA479" s="1"/>
      <c r="CB479" s="1"/>
      <c r="CC479" s="1"/>
      <c r="CD479" s="1"/>
      <c r="CE479" s="1"/>
      <c r="CF479" s="1"/>
      <c r="CG479" s="2"/>
      <c r="CH479" s="1"/>
      <c r="CI479" s="1"/>
      <c r="CJ479" s="1"/>
      <c r="CK479" s="1"/>
      <c r="CL479" s="1"/>
      <c r="CM479" s="1"/>
    </row>
    <row r="480" spans="1:91" x14ac:dyDescent="0.2">
      <c r="A480" s="105">
        <f t="shared" si="196"/>
        <v>43493</v>
      </c>
      <c r="B480" s="5">
        <f t="shared" si="185"/>
        <v>1062.8825632</v>
      </c>
      <c r="C480" s="5">
        <f t="shared" si="197"/>
        <v>1000</v>
      </c>
      <c r="D480" s="64">
        <f t="shared" si="198"/>
        <v>5100.6099999999997</v>
      </c>
      <c r="E480" s="11">
        <f>IF(K480=1,VLOOKUP(A480,[1]Plan1!$AY$80:$BA$314,3),E479)</f>
        <v>5116.93</v>
      </c>
      <c r="F480" s="72">
        <f t="shared" si="199"/>
        <v>43481</v>
      </c>
      <c r="G480" s="9">
        <f t="shared" si="186"/>
        <v>3.199617300675861E-3</v>
      </c>
      <c r="H480" s="72">
        <f t="shared" si="200"/>
        <v>43511</v>
      </c>
      <c r="I480" s="72">
        <f t="shared" si="187"/>
        <v>43511</v>
      </c>
      <c r="J480" s="1">
        <f t="shared" si="201"/>
        <v>23</v>
      </c>
      <c r="K480" s="1">
        <f t="shared" si="183"/>
        <v>9</v>
      </c>
      <c r="L480" s="5">
        <f t="shared" si="188"/>
        <v>1.0012508</v>
      </c>
      <c r="M480" s="12">
        <f t="shared" si="184"/>
        <v>1.0015000999999999</v>
      </c>
      <c r="N480" s="12">
        <f t="shared" si="204"/>
        <v>1.0480728724250099</v>
      </c>
      <c r="O480" s="5">
        <f t="shared" si="182"/>
        <v>1.0493838</v>
      </c>
      <c r="P480" s="5">
        <f t="shared" si="189"/>
        <v>1049.3838000000001</v>
      </c>
      <c r="Q480" s="10">
        <f t="shared" si="190"/>
        <v>0</v>
      </c>
      <c r="R480" s="39">
        <f t="shared" si="191"/>
        <v>0</v>
      </c>
      <c r="S480" s="5">
        <f t="shared" si="192"/>
        <v>0</v>
      </c>
      <c r="T480" s="6">
        <f t="shared" si="202"/>
        <v>4.641E-2</v>
      </c>
      <c r="U480" s="10">
        <f t="shared" si="181"/>
        <v>71</v>
      </c>
      <c r="V480" s="10">
        <v>252</v>
      </c>
      <c r="W480" s="12">
        <f t="shared" si="193"/>
        <v>1.012863514</v>
      </c>
      <c r="X480" s="5">
        <f t="shared" si="194"/>
        <v>13.498763200000001</v>
      </c>
      <c r="Y480" s="11">
        <f t="shared" si="195"/>
        <v>0</v>
      </c>
      <c r="Z480" s="2" t="s">
        <v>68</v>
      </c>
      <c r="AA480" s="72">
        <f t="shared" si="203"/>
        <v>43753</v>
      </c>
      <c r="AB480" s="2"/>
      <c r="AC480" s="1"/>
      <c r="AD480" s="47">
        <f>[2]Plan1!$A556</f>
        <v>53083</v>
      </c>
      <c r="AE480" s="34" t="str">
        <f>[2]Plan1!$C556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30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4"/>
      <c r="BX480" s="1"/>
      <c r="BY480" s="1"/>
      <c r="BZ480" s="1"/>
      <c r="CA480" s="1"/>
      <c r="CB480" s="1"/>
      <c r="CC480" s="1"/>
      <c r="CD480" s="1"/>
      <c r="CE480" s="1"/>
      <c r="CF480" s="1"/>
      <c r="CG480" s="2"/>
      <c r="CH480" s="1"/>
      <c r="CI480" s="1"/>
      <c r="CJ480" s="1"/>
      <c r="CK480" s="1"/>
      <c r="CL480" s="1"/>
      <c r="CM480" s="1"/>
    </row>
    <row r="481" spans="1:91" x14ac:dyDescent="0.2">
      <c r="A481" s="105">
        <f t="shared" si="196"/>
        <v>43494</v>
      </c>
      <c r="B481" s="5">
        <f t="shared" si="185"/>
        <v>1063.2215830499999</v>
      </c>
      <c r="C481" s="5">
        <f t="shared" si="197"/>
        <v>1000</v>
      </c>
      <c r="D481" s="64">
        <f t="shared" si="198"/>
        <v>5100.6099999999997</v>
      </c>
      <c r="E481" s="11">
        <f>IF(K481=1,VLOOKUP(A481,[1]Plan1!$AY$80:$BA$314,3),E480)</f>
        <v>5116.93</v>
      </c>
      <c r="F481" s="72">
        <f t="shared" si="199"/>
        <v>43481</v>
      </c>
      <c r="G481" s="9">
        <f t="shared" si="186"/>
        <v>3.199617300675861E-3</v>
      </c>
      <c r="H481" s="72">
        <f t="shared" si="200"/>
        <v>43511</v>
      </c>
      <c r="I481" s="72">
        <f t="shared" si="187"/>
        <v>43511</v>
      </c>
      <c r="J481" s="1">
        <f t="shared" si="201"/>
        <v>23</v>
      </c>
      <c r="K481" s="1">
        <f t="shared" si="183"/>
        <v>10</v>
      </c>
      <c r="L481" s="5">
        <f t="shared" si="188"/>
        <v>1.0013898800000001</v>
      </c>
      <c r="M481" s="12">
        <f t="shared" si="184"/>
        <v>1.0015000999999999</v>
      </c>
      <c r="N481" s="12">
        <f t="shared" si="204"/>
        <v>1.0480728724250099</v>
      </c>
      <c r="O481" s="5">
        <f t="shared" si="182"/>
        <v>1.0495295600000001</v>
      </c>
      <c r="P481" s="5">
        <f t="shared" si="189"/>
        <v>1049.5295599999999</v>
      </c>
      <c r="Q481" s="10">
        <f t="shared" si="190"/>
        <v>0</v>
      </c>
      <c r="R481" s="39">
        <f t="shared" si="191"/>
        <v>0</v>
      </c>
      <c r="S481" s="5">
        <f t="shared" si="192"/>
        <v>0</v>
      </c>
      <c r="T481" s="6">
        <f t="shared" si="202"/>
        <v>4.641E-2</v>
      </c>
      <c r="U481" s="10">
        <f t="shared" si="181"/>
        <v>72</v>
      </c>
      <c r="V481" s="10">
        <v>252</v>
      </c>
      <c r="W481" s="12">
        <f t="shared" si="193"/>
        <v>1.013045867</v>
      </c>
      <c r="X481" s="5">
        <f t="shared" si="194"/>
        <v>13.69202305</v>
      </c>
      <c r="Y481" s="11">
        <f t="shared" si="195"/>
        <v>0</v>
      </c>
      <c r="Z481" s="2" t="s">
        <v>68</v>
      </c>
      <c r="AA481" s="72">
        <f t="shared" si="203"/>
        <v>43753</v>
      </c>
      <c r="AB481" s="2"/>
      <c r="AC481" s="1"/>
      <c r="AD481" s="47">
        <f>[2]Plan1!$A557</f>
        <v>53121</v>
      </c>
      <c r="AE481" s="34" t="str">
        <f>[2]Plan1!$C557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30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4"/>
      <c r="BX481" s="1"/>
      <c r="BY481" s="1"/>
      <c r="BZ481" s="1"/>
      <c r="CA481" s="1"/>
      <c r="CB481" s="1"/>
      <c r="CC481" s="1"/>
      <c r="CD481" s="1"/>
      <c r="CE481" s="1"/>
      <c r="CF481" s="1"/>
      <c r="CG481" s="2"/>
      <c r="CH481" s="1"/>
      <c r="CI481" s="1"/>
      <c r="CJ481" s="1"/>
      <c r="CK481" s="1"/>
      <c r="CL481" s="1"/>
      <c r="CM481" s="1"/>
    </row>
    <row r="482" spans="1:91" x14ac:dyDescent="0.2">
      <c r="A482" s="105">
        <f t="shared" si="196"/>
        <v>43495</v>
      </c>
      <c r="B482" s="5">
        <f t="shared" si="185"/>
        <v>1063.5607109600001</v>
      </c>
      <c r="C482" s="5">
        <f t="shared" si="197"/>
        <v>1000</v>
      </c>
      <c r="D482" s="64">
        <f t="shared" si="198"/>
        <v>5100.6099999999997</v>
      </c>
      <c r="E482" s="11">
        <f>IF(K482=1,VLOOKUP(A482,[1]Plan1!$AY$80:$BA$314,3),E481)</f>
        <v>5116.93</v>
      </c>
      <c r="F482" s="72">
        <f t="shared" si="199"/>
        <v>43481</v>
      </c>
      <c r="G482" s="9">
        <f t="shared" si="186"/>
        <v>3.199617300675861E-3</v>
      </c>
      <c r="H482" s="72">
        <f t="shared" si="200"/>
        <v>43511</v>
      </c>
      <c r="I482" s="72">
        <f t="shared" si="187"/>
        <v>43511</v>
      </c>
      <c r="J482" s="1">
        <f t="shared" si="201"/>
        <v>23</v>
      </c>
      <c r="K482" s="1">
        <f t="shared" si="183"/>
        <v>11</v>
      </c>
      <c r="L482" s="5">
        <f t="shared" si="188"/>
        <v>1.0015289700000001</v>
      </c>
      <c r="M482" s="12">
        <f t="shared" si="184"/>
        <v>1.0015000999999999</v>
      </c>
      <c r="N482" s="12">
        <f t="shared" si="204"/>
        <v>1.0480728724250099</v>
      </c>
      <c r="O482" s="5">
        <f t="shared" si="182"/>
        <v>1.0496753400000001</v>
      </c>
      <c r="P482" s="5">
        <f t="shared" si="189"/>
        <v>1049.67534</v>
      </c>
      <c r="Q482" s="10">
        <f t="shared" si="190"/>
        <v>0</v>
      </c>
      <c r="R482" s="39">
        <f t="shared" si="191"/>
        <v>0</v>
      </c>
      <c r="S482" s="5">
        <f t="shared" si="192"/>
        <v>0</v>
      </c>
      <c r="T482" s="6">
        <f t="shared" si="202"/>
        <v>4.641E-2</v>
      </c>
      <c r="U482" s="10">
        <f t="shared" si="181"/>
        <v>73</v>
      </c>
      <c r="V482" s="10">
        <v>252</v>
      </c>
      <c r="W482" s="12">
        <f t="shared" si="193"/>
        <v>1.0132282530000001</v>
      </c>
      <c r="X482" s="5">
        <f t="shared" si="194"/>
        <v>13.885370959999999</v>
      </c>
      <c r="Y482" s="11">
        <f t="shared" si="195"/>
        <v>0</v>
      </c>
      <c r="Z482" s="2" t="s">
        <v>68</v>
      </c>
      <c r="AA482" s="72">
        <f t="shared" si="203"/>
        <v>43753</v>
      </c>
      <c r="AB482" s="2"/>
      <c r="AC482" s="1"/>
      <c r="AD482" s="47">
        <f>[2]Plan1!$A558</f>
        <v>53212</v>
      </c>
      <c r="AE482" s="34" t="str">
        <f>[2]Plan1!$C558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30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4"/>
      <c r="BX482" s="1"/>
      <c r="BY482" s="1"/>
      <c r="BZ482" s="1"/>
      <c r="CA482" s="1"/>
      <c r="CB482" s="1"/>
      <c r="CC482" s="1"/>
      <c r="CD482" s="1"/>
      <c r="CE482" s="1"/>
      <c r="CF482" s="1"/>
      <c r="CG482" s="2"/>
      <c r="CH482" s="1"/>
      <c r="CI482" s="1"/>
      <c r="CJ482" s="1"/>
      <c r="CK482" s="1"/>
      <c r="CL482" s="1"/>
      <c r="CM482" s="1"/>
    </row>
    <row r="483" spans="1:91" x14ac:dyDescent="0.2">
      <c r="A483" s="105">
        <f t="shared" si="196"/>
        <v>43496</v>
      </c>
      <c r="B483" s="5">
        <f t="shared" si="185"/>
        <v>1063.8999560499999</v>
      </c>
      <c r="C483" s="5">
        <f t="shared" si="197"/>
        <v>1000</v>
      </c>
      <c r="D483" s="64">
        <f t="shared" si="198"/>
        <v>5100.6099999999997</v>
      </c>
      <c r="E483" s="11">
        <f>IF(K483=1,VLOOKUP(A483,[1]Plan1!$AY$80:$BA$314,3),E482)</f>
        <v>5116.93</v>
      </c>
      <c r="F483" s="72">
        <f t="shared" si="199"/>
        <v>43481</v>
      </c>
      <c r="G483" s="9">
        <f t="shared" si="186"/>
        <v>3.199617300675861E-3</v>
      </c>
      <c r="H483" s="72">
        <f t="shared" si="200"/>
        <v>43511</v>
      </c>
      <c r="I483" s="72">
        <f t="shared" si="187"/>
        <v>43511</v>
      </c>
      <c r="J483" s="1">
        <f t="shared" si="201"/>
        <v>23</v>
      </c>
      <c r="K483" s="1">
        <f t="shared" si="183"/>
        <v>12</v>
      </c>
      <c r="L483" s="5">
        <f t="shared" si="188"/>
        <v>1.0016680899999999</v>
      </c>
      <c r="M483" s="12">
        <f t="shared" si="184"/>
        <v>1.0015000999999999</v>
      </c>
      <c r="N483" s="12">
        <f t="shared" si="204"/>
        <v>1.0480728724250099</v>
      </c>
      <c r="O483" s="5">
        <f t="shared" si="182"/>
        <v>1.0498211500000001</v>
      </c>
      <c r="P483" s="5">
        <f t="shared" si="189"/>
        <v>1049.82115</v>
      </c>
      <c r="Q483" s="10">
        <f t="shared" si="190"/>
        <v>0</v>
      </c>
      <c r="R483" s="39">
        <f t="shared" si="191"/>
        <v>0</v>
      </c>
      <c r="S483" s="5">
        <f t="shared" si="192"/>
        <v>0</v>
      </c>
      <c r="T483" s="6">
        <f t="shared" si="202"/>
        <v>4.641E-2</v>
      </c>
      <c r="U483" s="10">
        <f t="shared" si="181"/>
        <v>74</v>
      </c>
      <c r="V483" s="10">
        <v>252</v>
      </c>
      <c r="W483" s="12">
        <f t="shared" si="193"/>
        <v>1.0134106709999999</v>
      </c>
      <c r="X483" s="5">
        <f t="shared" si="194"/>
        <v>14.078806050000001</v>
      </c>
      <c r="Y483" s="11">
        <f t="shared" si="195"/>
        <v>0</v>
      </c>
      <c r="Z483" s="2" t="s">
        <v>68</v>
      </c>
      <c r="AA483" s="72">
        <f t="shared" si="203"/>
        <v>43753</v>
      </c>
      <c r="AB483" s="2"/>
      <c r="AC483" s="1"/>
      <c r="AD483" s="47">
        <f>[2]Plan1!$A559</f>
        <v>53247</v>
      </c>
      <c r="AE483" s="34" t="str">
        <f>[2]Plan1!$C559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30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4"/>
      <c r="BX483" s="1"/>
      <c r="BY483" s="1"/>
      <c r="BZ483" s="1"/>
      <c r="CA483" s="1"/>
      <c r="CB483" s="1"/>
      <c r="CC483" s="1"/>
      <c r="CD483" s="1"/>
      <c r="CE483" s="1"/>
      <c r="CF483" s="1"/>
      <c r="CG483" s="2"/>
      <c r="CH483" s="1"/>
      <c r="CI483" s="1"/>
      <c r="CJ483" s="1"/>
      <c r="CK483" s="1"/>
      <c r="CL483" s="1"/>
      <c r="CM483" s="1"/>
    </row>
    <row r="484" spans="1:91" x14ac:dyDescent="0.2">
      <c r="A484" s="105">
        <f t="shared" si="196"/>
        <v>43497</v>
      </c>
      <c r="B484" s="5">
        <f t="shared" si="185"/>
        <v>1064.2393001599999</v>
      </c>
      <c r="C484" s="5">
        <f t="shared" si="197"/>
        <v>1000</v>
      </c>
      <c r="D484" s="64">
        <f t="shared" si="198"/>
        <v>5100.6099999999997</v>
      </c>
      <c r="E484" s="11">
        <f>IF(K484=1,VLOOKUP(A484,[1]Plan1!$AY$80:$BA$314,3),E483)</f>
        <v>5116.93</v>
      </c>
      <c r="F484" s="72">
        <f t="shared" si="199"/>
        <v>43481</v>
      </c>
      <c r="G484" s="9">
        <f t="shared" si="186"/>
        <v>3.199617300675861E-3</v>
      </c>
      <c r="H484" s="72">
        <f t="shared" si="200"/>
        <v>43511</v>
      </c>
      <c r="I484" s="72">
        <f t="shared" si="187"/>
        <v>43511</v>
      </c>
      <c r="J484" s="1">
        <f t="shared" si="201"/>
        <v>23</v>
      </c>
      <c r="K484" s="1">
        <f t="shared" si="183"/>
        <v>13</v>
      </c>
      <c r="L484" s="5">
        <f t="shared" si="188"/>
        <v>1.0018072200000001</v>
      </c>
      <c r="M484" s="12">
        <f t="shared" si="184"/>
        <v>1.0015000999999999</v>
      </c>
      <c r="N484" s="12">
        <f t="shared" si="204"/>
        <v>1.0480728724250099</v>
      </c>
      <c r="O484" s="5">
        <f t="shared" si="182"/>
        <v>1.0499669700000001</v>
      </c>
      <c r="P484" s="5">
        <f t="shared" si="189"/>
        <v>1049.9669699999999</v>
      </c>
      <c r="Q484" s="10">
        <f t="shared" si="190"/>
        <v>0</v>
      </c>
      <c r="R484" s="39">
        <f t="shared" si="191"/>
        <v>0</v>
      </c>
      <c r="S484" s="5">
        <f t="shared" si="192"/>
        <v>0</v>
      </c>
      <c r="T484" s="6">
        <f t="shared" si="202"/>
        <v>4.641E-2</v>
      </c>
      <c r="U484" s="10">
        <f t="shared" si="181"/>
        <v>75</v>
      </c>
      <c r="V484" s="10">
        <v>252</v>
      </c>
      <c r="W484" s="12">
        <f t="shared" si="193"/>
        <v>1.0135931229999999</v>
      </c>
      <c r="X484" s="5">
        <f t="shared" si="194"/>
        <v>14.272330159999999</v>
      </c>
      <c r="Y484" s="11">
        <f t="shared" si="195"/>
        <v>0</v>
      </c>
      <c r="Z484" s="2" t="s">
        <v>68</v>
      </c>
      <c r="AA484" s="72">
        <f t="shared" si="203"/>
        <v>43753</v>
      </c>
      <c r="AB484" s="2"/>
      <c r="AC484" s="1"/>
      <c r="AD484" s="47">
        <f>[2]Plan1!$A560</f>
        <v>53268</v>
      </c>
      <c r="AE484" s="34" t="str">
        <f>[2]Plan1!$C560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30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4"/>
      <c r="BX484" s="1"/>
      <c r="BY484" s="1"/>
      <c r="BZ484" s="1"/>
      <c r="CA484" s="1"/>
      <c r="CB484" s="1"/>
      <c r="CC484" s="1"/>
      <c r="CD484" s="1"/>
      <c r="CE484" s="1"/>
      <c r="CF484" s="1"/>
      <c r="CG484" s="2"/>
      <c r="CH484" s="1"/>
      <c r="CI484" s="1"/>
      <c r="CJ484" s="1"/>
      <c r="CK484" s="1"/>
      <c r="CL484" s="1"/>
      <c r="CM484" s="1"/>
    </row>
    <row r="485" spans="1:91" x14ac:dyDescent="0.2">
      <c r="A485" s="105">
        <f t="shared" si="196"/>
        <v>43498</v>
      </c>
      <c r="B485" s="5">
        <f t="shared" si="185"/>
        <v>1064.5787513700002</v>
      </c>
      <c r="C485" s="5">
        <f t="shared" si="197"/>
        <v>1000</v>
      </c>
      <c r="D485" s="64">
        <f t="shared" si="198"/>
        <v>5100.6099999999997</v>
      </c>
      <c r="E485" s="11">
        <f>IF(K485=1,VLOOKUP(A485,[1]Plan1!$AY$80:$BA$314,3),E484)</f>
        <v>5116.93</v>
      </c>
      <c r="F485" s="72">
        <f t="shared" si="199"/>
        <v>43481</v>
      </c>
      <c r="G485" s="9">
        <f t="shared" si="186"/>
        <v>3.199617300675861E-3</v>
      </c>
      <c r="H485" s="72">
        <f t="shared" si="200"/>
        <v>43511</v>
      </c>
      <c r="I485" s="72">
        <f t="shared" si="187"/>
        <v>43511</v>
      </c>
      <c r="J485" s="1">
        <f t="shared" si="201"/>
        <v>23</v>
      </c>
      <c r="K485" s="1">
        <f t="shared" si="183"/>
        <v>14</v>
      </c>
      <c r="L485" s="5">
        <f t="shared" si="188"/>
        <v>1.00194637</v>
      </c>
      <c r="M485" s="12">
        <f t="shared" si="184"/>
        <v>1.0015000999999999</v>
      </c>
      <c r="N485" s="12">
        <f t="shared" si="204"/>
        <v>1.0480728724250099</v>
      </c>
      <c r="O485" s="5">
        <f t="shared" si="182"/>
        <v>1.0501128099999999</v>
      </c>
      <c r="P485" s="5">
        <f t="shared" si="189"/>
        <v>1050.1128100000001</v>
      </c>
      <c r="Q485" s="10">
        <f t="shared" si="190"/>
        <v>0</v>
      </c>
      <c r="R485" s="39">
        <f t="shared" si="191"/>
        <v>0</v>
      </c>
      <c r="S485" s="5">
        <f t="shared" si="192"/>
        <v>0</v>
      </c>
      <c r="T485" s="6">
        <f t="shared" si="202"/>
        <v>4.641E-2</v>
      </c>
      <c r="U485" s="10">
        <f t="shared" ref="U485:U548" si="205">IF(Q484&gt;0,1,IF(K485=K484,U484,U484+1))</f>
        <v>76</v>
      </c>
      <c r="V485" s="10">
        <v>252</v>
      </c>
      <c r="W485" s="12">
        <f t="shared" si="193"/>
        <v>1.0137756069999999</v>
      </c>
      <c r="X485" s="5">
        <f t="shared" si="194"/>
        <v>14.465941369999999</v>
      </c>
      <c r="Y485" s="11">
        <f t="shared" si="195"/>
        <v>0</v>
      </c>
      <c r="Z485" s="2" t="s">
        <v>68</v>
      </c>
      <c r="AA485" s="72">
        <f t="shared" si="203"/>
        <v>43753</v>
      </c>
      <c r="AB485" s="2"/>
      <c r="AC485" s="1"/>
      <c r="AD485" s="47">
        <f>[2]Plan1!$A561</f>
        <v>53281</v>
      </c>
      <c r="AE485" s="34" t="str">
        <f>[2]Plan1!$C561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30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4"/>
      <c r="BX485" s="1"/>
      <c r="BY485" s="1"/>
      <c r="BZ485" s="1"/>
      <c r="CA485" s="1"/>
      <c r="CB485" s="1"/>
      <c r="CC485" s="1"/>
      <c r="CD485" s="1"/>
      <c r="CE485" s="1"/>
      <c r="CF485" s="1"/>
      <c r="CG485" s="2"/>
      <c r="CH485" s="1"/>
      <c r="CI485" s="1"/>
      <c r="CJ485" s="1"/>
      <c r="CK485" s="1"/>
      <c r="CL485" s="1"/>
      <c r="CM485" s="1"/>
    </row>
    <row r="486" spans="1:91" x14ac:dyDescent="0.2">
      <c r="A486" s="105">
        <f t="shared" si="196"/>
        <v>43499</v>
      </c>
      <c r="B486" s="5">
        <f t="shared" si="185"/>
        <v>1064.5787513700002</v>
      </c>
      <c r="C486" s="5">
        <f t="shared" si="197"/>
        <v>1000</v>
      </c>
      <c r="D486" s="64">
        <f t="shared" si="198"/>
        <v>5100.6099999999997</v>
      </c>
      <c r="E486" s="11">
        <f>IF(K486=1,VLOOKUP(A486,[1]Plan1!$AY$80:$BA$314,3),E485)</f>
        <v>5116.93</v>
      </c>
      <c r="F486" s="72">
        <f t="shared" si="199"/>
        <v>43481</v>
      </c>
      <c r="G486" s="9">
        <f t="shared" si="186"/>
        <v>3.199617300675861E-3</v>
      </c>
      <c r="H486" s="72">
        <f t="shared" si="200"/>
        <v>43511</v>
      </c>
      <c r="I486" s="72">
        <f t="shared" si="187"/>
        <v>43511</v>
      </c>
      <c r="J486" s="1">
        <f t="shared" si="201"/>
        <v>23</v>
      </c>
      <c r="K486" s="1">
        <f t="shared" si="183"/>
        <v>14</v>
      </c>
      <c r="L486" s="5">
        <f t="shared" si="188"/>
        <v>1.00194637</v>
      </c>
      <c r="M486" s="12">
        <f t="shared" si="184"/>
        <v>1.0015000999999999</v>
      </c>
      <c r="N486" s="12">
        <f t="shared" si="204"/>
        <v>1.0480728724250099</v>
      </c>
      <c r="O486" s="5">
        <f t="shared" si="182"/>
        <v>1.0501128099999999</v>
      </c>
      <c r="P486" s="5">
        <f t="shared" si="189"/>
        <v>1050.1128100000001</v>
      </c>
      <c r="Q486" s="10">
        <f t="shared" si="190"/>
        <v>0</v>
      </c>
      <c r="R486" s="39">
        <f t="shared" si="191"/>
        <v>0</v>
      </c>
      <c r="S486" s="5">
        <f t="shared" si="192"/>
        <v>0</v>
      </c>
      <c r="T486" s="6">
        <f t="shared" si="202"/>
        <v>4.641E-2</v>
      </c>
      <c r="U486" s="10">
        <f t="shared" si="205"/>
        <v>76</v>
      </c>
      <c r="V486" s="10">
        <v>252</v>
      </c>
      <c r="W486" s="12">
        <f t="shared" si="193"/>
        <v>1.0137756069999999</v>
      </c>
      <c r="X486" s="5">
        <f t="shared" si="194"/>
        <v>14.465941369999999</v>
      </c>
      <c r="Y486" s="11">
        <f t="shared" si="195"/>
        <v>0</v>
      </c>
      <c r="Z486" s="2" t="s">
        <v>68</v>
      </c>
      <c r="AA486" s="72">
        <f t="shared" si="203"/>
        <v>43753</v>
      </c>
      <c r="AB486" s="2"/>
      <c r="AC486" s="1"/>
      <c r="AD486" s="47">
        <f>[2]Plan1!$A562</f>
        <v>53286</v>
      </c>
      <c r="AE486" s="34" t="str">
        <f>[2]Plan1!$C562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30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4"/>
      <c r="BX486" s="1"/>
      <c r="BY486" s="1"/>
      <c r="BZ486" s="1"/>
      <c r="CA486" s="1"/>
      <c r="CB486" s="1"/>
      <c r="CC486" s="1"/>
      <c r="CD486" s="1"/>
      <c r="CE486" s="1"/>
      <c r="CF486" s="1"/>
      <c r="CG486" s="2"/>
      <c r="CH486" s="1"/>
      <c r="CI486" s="1"/>
      <c r="CJ486" s="1"/>
      <c r="CK486" s="1"/>
      <c r="CL486" s="1"/>
      <c r="CM486" s="1"/>
    </row>
    <row r="487" spans="1:91" x14ac:dyDescent="0.2">
      <c r="A487" s="105">
        <f t="shared" si="196"/>
        <v>43500</v>
      </c>
      <c r="B487" s="5">
        <f t="shared" si="185"/>
        <v>1064.5787513700002</v>
      </c>
      <c r="C487" s="5">
        <f t="shared" si="197"/>
        <v>1000</v>
      </c>
      <c r="D487" s="64">
        <f t="shared" si="198"/>
        <v>5100.6099999999997</v>
      </c>
      <c r="E487" s="11">
        <f>IF(K487=1,VLOOKUP(A487,[1]Plan1!$AY$80:$BA$314,3),E486)</f>
        <v>5116.93</v>
      </c>
      <c r="F487" s="72">
        <f t="shared" si="199"/>
        <v>43481</v>
      </c>
      <c r="G487" s="9">
        <f t="shared" si="186"/>
        <v>3.199617300675861E-3</v>
      </c>
      <c r="H487" s="72">
        <f t="shared" si="200"/>
        <v>43511</v>
      </c>
      <c r="I487" s="72">
        <f t="shared" si="187"/>
        <v>43511</v>
      </c>
      <c r="J487" s="1">
        <f t="shared" si="201"/>
        <v>23</v>
      </c>
      <c r="K487" s="1">
        <f t="shared" si="183"/>
        <v>14</v>
      </c>
      <c r="L487" s="5">
        <f t="shared" si="188"/>
        <v>1.00194637</v>
      </c>
      <c r="M487" s="12">
        <f t="shared" si="184"/>
        <v>1.0015000999999999</v>
      </c>
      <c r="N487" s="12">
        <f t="shared" si="204"/>
        <v>1.0480728724250099</v>
      </c>
      <c r="O487" s="5">
        <f t="shared" si="182"/>
        <v>1.0501128099999999</v>
      </c>
      <c r="P487" s="5">
        <f t="shared" si="189"/>
        <v>1050.1128100000001</v>
      </c>
      <c r="Q487" s="10">
        <f t="shared" si="190"/>
        <v>0</v>
      </c>
      <c r="R487" s="39">
        <f t="shared" si="191"/>
        <v>0</v>
      </c>
      <c r="S487" s="5">
        <f t="shared" si="192"/>
        <v>0</v>
      </c>
      <c r="T487" s="6">
        <f t="shared" si="202"/>
        <v>4.641E-2</v>
      </c>
      <c r="U487" s="10">
        <f t="shared" si="205"/>
        <v>76</v>
      </c>
      <c r="V487" s="10">
        <v>252</v>
      </c>
      <c r="W487" s="12">
        <f t="shared" si="193"/>
        <v>1.0137756069999999</v>
      </c>
      <c r="X487" s="5">
        <f t="shared" si="194"/>
        <v>14.465941369999999</v>
      </c>
      <c r="Y487" s="11">
        <f t="shared" si="195"/>
        <v>0</v>
      </c>
      <c r="Z487" s="2" t="s">
        <v>68</v>
      </c>
      <c r="AA487" s="72">
        <f t="shared" si="203"/>
        <v>43753</v>
      </c>
      <c r="AB487" s="2"/>
      <c r="AC487" s="1"/>
      <c r="AD487" s="47">
        <f>[2]Plan1!$A563</f>
        <v>53321</v>
      </c>
      <c r="AE487" s="34" t="str">
        <f>[2]Plan1!$C563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30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4"/>
      <c r="BX487" s="1"/>
      <c r="BY487" s="1"/>
      <c r="BZ487" s="1"/>
      <c r="CA487" s="1"/>
      <c r="CB487" s="1"/>
      <c r="CC487" s="1"/>
      <c r="CD487" s="1"/>
      <c r="CE487" s="1"/>
      <c r="CF487" s="1"/>
      <c r="CG487" s="2"/>
      <c r="CH487" s="1"/>
      <c r="CI487" s="1"/>
      <c r="CJ487" s="1"/>
      <c r="CK487" s="1"/>
      <c r="CL487" s="1"/>
      <c r="CM487" s="1"/>
    </row>
    <row r="488" spans="1:91" x14ac:dyDescent="0.2">
      <c r="A488" s="105">
        <f t="shared" si="196"/>
        <v>43501</v>
      </c>
      <c r="B488" s="5">
        <f t="shared" si="185"/>
        <v>1064.9183107399999</v>
      </c>
      <c r="C488" s="5">
        <f t="shared" si="197"/>
        <v>1000</v>
      </c>
      <c r="D488" s="64">
        <f t="shared" si="198"/>
        <v>5100.6099999999997</v>
      </c>
      <c r="E488" s="11">
        <f>IF(K488=1,VLOOKUP(A488,[1]Plan1!$AY$80:$BA$314,3),E487)</f>
        <v>5116.93</v>
      </c>
      <c r="F488" s="72">
        <f t="shared" si="199"/>
        <v>43481</v>
      </c>
      <c r="G488" s="9">
        <f t="shared" si="186"/>
        <v>3.199617300675861E-3</v>
      </c>
      <c r="H488" s="72">
        <f t="shared" si="200"/>
        <v>43511</v>
      </c>
      <c r="I488" s="72">
        <f t="shared" si="187"/>
        <v>43511</v>
      </c>
      <c r="J488" s="1">
        <f t="shared" si="201"/>
        <v>23</v>
      </c>
      <c r="K488" s="1">
        <f t="shared" si="183"/>
        <v>15</v>
      </c>
      <c r="L488" s="5">
        <f t="shared" si="188"/>
        <v>1.0020855399999999</v>
      </c>
      <c r="M488" s="12">
        <f t="shared" si="184"/>
        <v>1.0015000999999999</v>
      </c>
      <c r="N488" s="12">
        <f t="shared" si="204"/>
        <v>1.0480728724250099</v>
      </c>
      <c r="O488" s="5">
        <f t="shared" si="182"/>
        <v>1.0502586700000001</v>
      </c>
      <c r="P488" s="5">
        <f t="shared" si="189"/>
        <v>1050.2586699999999</v>
      </c>
      <c r="Q488" s="10">
        <f t="shared" si="190"/>
        <v>0</v>
      </c>
      <c r="R488" s="39">
        <f t="shared" si="191"/>
        <v>0</v>
      </c>
      <c r="S488" s="5">
        <f t="shared" si="192"/>
        <v>0</v>
      </c>
      <c r="T488" s="6">
        <f t="shared" si="202"/>
        <v>4.641E-2</v>
      </c>
      <c r="U488" s="10">
        <f t="shared" si="205"/>
        <v>77</v>
      </c>
      <c r="V488" s="10">
        <v>252</v>
      </c>
      <c r="W488" s="12">
        <f t="shared" si="193"/>
        <v>1.013958124</v>
      </c>
      <c r="X488" s="5">
        <f t="shared" si="194"/>
        <v>14.65964074</v>
      </c>
      <c r="Y488" s="11">
        <f t="shared" si="195"/>
        <v>0</v>
      </c>
      <c r="Z488" s="2" t="s">
        <v>68</v>
      </c>
      <c r="AA488" s="72">
        <f t="shared" si="203"/>
        <v>43753</v>
      </c>
      <c r="AB488" s="2"/>
      <c r="AC488" s="1"/>
      <c r="AD488" s="47">
        <f>[2]Plan1!$A564</f>
        <v>53328</v>
      </c>
      <c r="AE488" s="34" t="str">
        <f>[2]Plan1!$C564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30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4"/>
      <c r="BX488" s="1"/>
      <c r="BY488" s="1"/>
      <c r="BZ488" s="1"/>
      <c r="CA488" s="1"/>
      <c r="CB488" s="1"/>
      <c r="CC488" s="1"/>
      <c r="CD488" s="1"/>
      <c r="CE488" s="1"/>
      <c r="CF488" s="1"/>
      <c r="CG488" s="2"/>
      <c r="CH488" s="1"/>
      <c r="CI488" s="1"/>
      <c r="CJ488" s="1"/>
      <c r="CK488" s="1"/>
      <c r="CL488" s="1"/>
      <c r="CM488" s="1"/>
    </row>
    <row r="489" spans="1:91" x14ac:dyDescent="0.2">
      <c r="A489" s="105">
        <f t="shared" si="196"/>
        <v>43502</v>
      </c>
      <c r="B489" s="5">
        <f t="shared" si="185"/>
        <v>1065.2579782999999</v>
      </c>
      <c r="C489" s="5">
        <f t="shared" si="197"/>
        <v>1000</v>
      </c>
      <c r="D489" s="64">
        <f t="shared" si="198"/>
        <v>5100.6099999999997</v>
      </c>
      <c r="E489" s="11">
        <f>IF(K489=1,VLOOKUP(A489,[1]Plan1!$AY$80:$BA$314,3),E488)</f>
        <v>5116.93</v>
      </c>
      <c r="F489" s="72">
        <f t="shared" si="199"/>
        <v>43481</v>
      </c>
      <c r="G489" s="9">
        <f t="shared" si="186"/>
        <v>3.199617300675861E-3</v>
      </c>
      <c r="H489" s="72">
        <f t="shared" si="200"/>
        <v>43511</v>
      </c>
      <c r="I489" s="72">
        <f t="shared" si="187"/>
        <v>43511</v>
      </c>
      <c r="J489" s="1">
        <f t="shared" si="201"/>
        <v>23</v>
      </c>
      <c r="K489" s="1">
        <f t="shared" si="183"/>
        <v>16</v>
      </c>
      <c r="L489" s="5">
        <f t="shared" si="188"/>
        <v>1.00222473</v>
      </c>
      <c r="M489" s="12">
        <f t="shared" si="184"/>
        <v>1.0015000999999999</v>
      </c>
      <c r="N489" s="12">
        <f t="shared" si="204"/>
        <v>1.0480728724250099</v>
      </c>
      <c r="O489" s="5">
        <f t="shared" ref="O489:O552" si="206">TRUNC(TRUNC((L489*N489),15),8)</f>
        <v>1.0504045500000001</v>
      </c>
      <c r="P489" s="5">
        <f t="shared" si="189"/>
        <v>1050.40455</v>
      </c>
      <c r="Q489" s="10">
        <f t="shared" si="190"/>
        <v>0</v>
      </c>
      <c r="R489" s="39">
        <f t="shared" si="191"/>
        <v>0</v>
      </c>
      <c r="S489" s="5">
        <f t="shared" si="192"/>
        <v>0</v>
      </c>
      <c r="T489" s="6">
        <f t="shared" si="202"/>
        <v>4.641E-2</v>
      </c>
      <c r="U489" s="10">
        <f t="shared" si="205"/>
        <v>78</v>
      </c>
      <c r="V489" s="10">
        <v>252</v>
      </c>
      <c r="W489" s="12">
        <f t="shared" si="193"/>
        <v>1.0141406740000001</v>
      </c>
      <c r="X489" s="5">
        <f t="shared" si="194"/>
        <v>14.853428299999999</v>
      </c>
      <c r="Y489" s="11">
        <f t="shared" si="195"/>
        <v>0</v>
      </c>
      <c r="Z489" s="2" t="s">
        <v>68</v>
      </c>
      <c r="AA489" s="72">
        <f t="shared" si="203"/>
        <v>43753</v>
      </c>
      <c r="AB489" s="2"/>
      <c r="AC489" s="1"/>
      <c r="AD489" s="47">
        <f>[2]Plan1!$A565</f>
        <v>53363</v>
      </c>
      <c r="AE489" s="34" t="str">
        <f>[2]Plan1!$C565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30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4"/>
      <c r="BX489" s="1"/>
      <c r="BY489" s="1"/>
      <c r="BZ489" s="1"/>
      <c r="CA489" s="1"/>
      <c r="CB489" s="1"/>
      <c r="CC489" s="1"/>
      <c r="CD489" s="1"/>
      <c r="CE489" s="1"/>
      <c r="CF489" s="1"/>
      <c r="CG489" s="2"/>
      <c r="CH489" s="1"/>
      <c r="CI489" s="1"/>
      <c r="CJ489" s="1"/>
      <c r="CK489" s="1"/>
      <c r="CL489" s="1"/>
      <c r="CM489" s="1"/>
    </row>
    <row r="490" spans="1:91" x14ac:dyDescent="0.2">
      <c r="A490" s="105">
        <f t="shared" si="196"/>
        <v>43503</v>
      </c>
      <c r="B490" s="5">
        <f t="shared" si="185"/>
        <v>1065.59775408</v>
      </c>
      <c r="C490" s="5">
        <f t="shared" si="197"/>
        <v>1000</v>
      </c>
      <c r="D490" s="64">
        <f t="shared" si="198"/>
        <v>5100.6099999999997</v>
      </c>
      <c r="E490" s="11">
        <f>IF(K490=1,VLOOKUP(A490,[1]Plan1!$AY$80:$BA$314,3),E489)</f>
        <v>5116.93</v>
      </c>
      <c r="F490" s="72">
        <f t="shared" si="199"/>
        <v>43481</v>
      </c>
      <c r="G490" s="9">
        <f t="shared" si="186"/>
        <v>3.199617300675861E-3</v>
      </c>
      <c r="H490" s="72">
        <f t="shared" si="200"/>
        <v>43511</v>
      </c>
      <c r="I490" s="72">
        <f t="shared" si="187"/>
        <v>43511</v>
      </c>
      <c r="J490" s="1">
        <f t="shared" si="201"/>
        <v>23</v>
      </c>
      <c r="K490" s="1">
        <f t="shared" ref="K490:K553" si="207">(J490-(NETWORKDAYS(A490,I490,AD$118:AD$502)-1))</f>
        <v>17</v>
      </c>
      <c r="L490" s="5">
        <f t="shared" si="188"/>
        <v>1.00236394</v>
      </c>
      <c r="M490" s="12">
        <f t="shared" ref="M490:M553" si="208">IF(I490&gt;I489,L489,M489)</f>
        <v>1.0015000999999999</v>
      </c>
      <c r="N490" s="12">
        <f t="shared" si="204"/>
        <v>1.0480728724250099</v>
      </c>
      <c r="O490" s="5">
        <f t="shared" si="206"/>
        <v>1.05055045</v>
      </c>
      <c r="P490" s="5">
        <f t="shared" si="189"/>
        <v>1050.55045</v>
      </c>
      <c r="Q490" s="10">
        <f t="shared" si="190"/>
        <v>0</v>
      </c>
      <c r="R490" s="39">
        <f t="shared" si="191"/>
        <v>0</v>
      </c>
      <c r="S490" s="5">
        <f t="shared" si="192"/>
        <v>0</v>
      </c>
      <c r="T490" s="6">
        <f t="shared" si="202"/>
        <v>4.641E-2</v>
      </c>
      <c r="U490" s="10">
        <f t="shared" si="205"/>
        <v>79</v>
      </c>
      <c r="V490" s="10">
        <v>252</v>
      </c>
      <c r="W490" s="12">
        <f t="shared" si="193"/>
        <v>1.014323257</v>
      </c>
      <c r="X490" s="5">
        <f t="shared" si="194"/>
        <v>15.04730408</v>
      </c>
      <c r="Y490" s="11">
        <f t="shared" si="195"/>
        <v>0</v>
      </c>
      <c r="Z490" s="2" t="s">
        <v>68</v>
      </c>
      <c r="AA490" s="72">
        <f t="shared" si="203"/>
        <v>43753</v>
      </c>
      <c r="AB490" s="2"/>
      <c r="AC490" s="1"/>
      <c r="AD490" s="47">
        <f>[2]Plan1!$A566</f>
        <v>53364</v>
      </c>
      <c r="AE490" s="34" t="str">
        <f>[2]Plan1!$C566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30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4"/>
      <c r="BX490" s="1"/>
      <c r="BY490" s="1"/>
      <c r="BZ490" s="1"/>
      <c r="CA490" s="1"/>
      <c r="CB490" s="1"/>
      <c r="CC490" s="1"/>
      <c r="CD490" s="1"/>
      <c r="CE490" s="1"/>
      <c r="CF490" s="1"/>
      <c r="CG490" s="2"/>
      <c r="CH490" s="1"/>
      <c r="CI490" s="1"/>
      <c r="CJ490" s="1"/>
      <c r="CK490" s="1"/>
      <c r="CL490" s="1"/>
      <c r="CM490" s="1"/>
    </row>
    <row r="491" spans="1:91" x14ac:dyDescent="0.2">
      <c r="A491" s="105">
        <f t="shared" si="196"/>
        <v>43504</v>
      </c>
      <c r="B491" s="5">
        <f t="shared" si="185"/>
        <v>1065.9376381</v>
      </c>
      <c r="C491" s="5">
        <f t="shared" si="197"/>
        <v>1000</v>
      </c>
      <c r="D491" s="64">
        <f t="shared" si="198"/>
        <v>5100.6099999999997</v>
      </c>
      <c r="E491" s="11">
        <f>IF(K491=1,VLOOKUP(A491,[1]Plan1!$AY$80:$BA$314,3),E490)</f>
        <v>5116.93</v>
      </c>
      <c r="F491" s="72">
        <f t="shared" si="199"/>
        <v>43481</v>
      </c>
      <c r="G491" s="9">
        <f t="shared" si="186"/>
        <v>3.199617300675861E-3</v>
      </c>
      <c r="H491" s="72">
        <f t="shared" si="200"/>
        <v>43511</v>
      </c>
      <c r="I491" s="72">
        <f t="shared" si="187"/>
        <v>43511</v>
      </c>
      <c r="J491" s="1">
        <f t="shared" si="201"/>
        <v>23</v>
      </c>
      <c r="K491" s="1">
        <f t="shared" si="207"/>
        <v>18</v>
      </c>
      <c r="L491" s="5">
        <f t="shared" si="188"/>
        <v>1.00250317</v>
      </c>
      <c r="M491" s="12">
        <f t="shared" si="208"/>
        <v>1.0015000999999999</v>
      </c>
      <c r="N491" s="12">
        <f t="shared" si="204"/>
        <v>1.0480728724250099</v>
      </c>
      <c r="O491" s="5">
        <f t="shared" si="206"/>
        <v>1.05069637</v>
      </c>
      <c r="P491" s="5">
        <f t="shared" si="189"/>
        <v>1050.6963699999999</v>
      </c>
      <c r="Q491" s="10">
        <f t="shared" si="190"/>
        <v>0</v>
      </c>
      <c r="R491" s="39">
        <f t="shared" si="191"/>
        <v>0</v>
      </c>
      <c r="S491" s="5">
        <f t="shared" si="192"/>
        <v>0</v>
      </c>
      <c r="T491" s="6">
        <f t="shared" si="202"/>
        <v>4.641E-2</v>
      </c>
      <c r="U491" s="10">
        <f t="shared" si="205"/>
        <v>80</v>
      </c>
      <c r="V491" s="10">
        <v>252</v>
      </c>
      <c r="W491" s="12">
        <f t="shared" si="193"/>
        <v>1.0145058730000001</v>
      </c>
      <c r="X491" s="5">
        <f t="shared" si="194"/>
        <v>15.241268099999999</v>
      </c>
      <c r="Y491" s="11">
        <f t="shared" si="195"/>
        <v>0</v>
      </c>
      <c r="Z491" s="2" t="s">
        <v>68</v>
      </c>
      <c r="AA491" s="72">
        <f t="shared" si="203"/>
        <v>43753</v>
      </c>
      <c r="AB491" s="2"/>
      <c r="AC491" s="1"/>
      <c r="AD491" s="47">
        <f>[2]Plan1!$A567</f>
        <v>53409</v>
      </c>
      <c r="AE491" s="34" t="str">
        <f>[2]Plan1!$C567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30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4"/>
      <c r="BX491" s="1"/>
      <c r="BY491" s="1"/>
      <c r="BZ491" s="1"/>
      <c r="CA491" s="1"/>
      <c r="CB491" s="1"/>
      <c r="CC491" s="1"/>
      <c r="CD491" s="1"/>
      <c r="CE491" s="1"/>
      <c r="CF491" s="1"/>
      <c r="CG491" s="2"/>
      <c r="CH491" s="1"/>
      <c r="CI491" s="1"/>
      <c r="CJ491" s="1"/>
      <c r="CK491" s="1"/>
      <c r="CL491" s="1"/>
      <c r="CM491" s="1"/>
    </row>
    <row r="492" spans="1:91" x14ac:dyDescent="0.2">
      <c r="A492" s="105">
        <f t="shared" si="196"/>
        <v>43505</v>
      </c>
      <c r="B492" s="5">
        <f t="shared" si="185"/>
        <v>1066.2776405299999</v>
      </c>
      <c r="C492" s="5">
        <f t="shared" si="197"/>
        <v>1000</v>
      </c>
      <c r="D492" s="64">
        <f t="shared" si="198"/>
        <v>5100.6099999999997</v>
      </c>
      <c r="E492" s="11">
        <f>IF(K492=1,VLOOKUP(A492,[1]Plan1!$AY$80:$BA$314,3),E491)</f>
        <v>5116.93</v>
      </c>
      <c r="F492" s="72">
        <f t="shared" si="199"/>
        <v>43481</v>
      </c>
      <c r="G492" s="9">
        <f t="shared" si="186"/>
        <v>3.199617300675861E-3</v>
      </c>
      <c r="H492" s="72">
        <f t="shared" si="200"/>
        <v>43511</v>
      </c>
      <c r="I492" s="72">
        <f t="shared" si="187"/>
        <v>43511</v>
      </c>
      <c r="J492" s="1">
        <f t="shared" si="201"/>
        <v>23</v>
      </c>
      <c r="K492" s="1">
        <f t="shared" si="207"/>
        <v>19</v>
      </c>
      <c r="L492" s="5">
        <f t="shared" si="188"/>
        <v>1.0026424199999999</v>
      </c>
      <c r="M492" s="12">
        <f t="shared" si="208"/>
        <v>1.0015000999999999</v>
      </c>
      <c r="N492" s="12">
        <f t="shared" si="204"/>
        <v>1.0480728724250099</v>
      </c>
      <c r="O492" s="5">
        <f t="shared" si="206"/>
        <v>1.0508423200000001</v>
      </c>
      <c r="P492" s="5">
        <f t="shared" si="189"/>
        <v>1050.84232</v>
      </c>
      <c r="Q492" s="10">
        <f t="shared" si="190"/>
        <v>0</v>
      </c>
      <c r="R492" s="39">
        <f t="shared" si="191"/>
        <v>0</v>
      </c>
      <c r="S492" s="5">
        <f t="shared" si="192"/>
        <v>0</v>
      </c>
      <c r="T492" s="6">
        <f t="shared" si="202"/>
        <v>4.641E-2</v>
      </c>
      <c r="U492" s="10">
        <f t="shared" si="205"/>
        <v>81</v>
      </c>
      <c r="V492" s="10">
        <v>252</v>
      </c>
      <c r="W492" s="12">
        <f t="shared" si="193"/>
        <v>1.0146885219999999</v>
      </c>
      <c r="X492" s="5">
        <f t="shared" si="194"/>
        <v>15.43532053</v>
      </c>
      <c r="Y492" s="11">
        <f t="shared" si="195"/>
        <v>0</v>
      </c>
      <c r="Z492" s="2" t="s">
        <v>68</v>
      </c>
      <c r="AA492" s="72">
        <f t="shared" si="203"/>
        <v>43753</v>
      </c>
      <c r="AB492" s="2"/>
      <c r="AC492" s="1"/>
      <c r="AD492" s="47">
        <f>[2]Plan1!$A568</f>
        <v>53438</v>
      </c>
      <c r="AE492" s="34" t="str">
        <f>[2]Plan1!$C568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30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4"/>
      <c r="BX492" s="1"/>
      <c r="BY492" s="1"/>
      <c r="BZ492" s="1"/>
      <c r="CA492" s="1"/>
      <c r="CB492" s="1"/>
      <c r="CC492" s="1"/>
      <c r="CD492" s="1"/>
      <c r="CE492" s="1"/>
      <c r="CF492" s="1"/>
      <c r="CG492" s="2"/>
      <c r="CH492" s="1"/>
      <c r="CI492" s="1"/>
      <c r="CJ492" s="1"/>
      <c r="CK492" s="1"/>
      <c r="CL492" s="1"/>
      <c r="CM492" s="1"/>
    </row>
    <row r="493" spans="1:91" x14ac:dyDescent="0.2">
      <c r="A493" s="105">
        <f t="shared" si="196"/>
        <v>43506</v>
      </c>
      <c r="B493" s="5">
        <f t="shared" si="185"/>
        <v>1066.2776405299999</v>
      </c>
      <c r="C493" s="5">
        <f t="shared" si="197"/>
        <v>1000</v>
      </c>
      <c r="D493" s="64">
        <f t="shared" si="198"/>
        <v>5100.6099999999997</v>
      </c>
      <c r="E493" s="11">
        <f>IF(K493=1,VLOOKUP(A493,[1]Plan1!$AY$80:$BA$314,3),E492)</f>
        <v>5116.93</v>
      </c>
      <c r="F493" s="72">
        <f t="shared" si="199"/>
        <v>43481</v>
      </c>
      <c r="G493" s="9">
        <f t="shared" si="186"/>
        <v>3.199617300675861E-3</v>
      </c>
      <c r="H493" s="72">
        <f t="shared" si="200"/>
        <v>43511</v>
      </c>
      <c r="I493" s="72">
        <f t="shared" si="187"/>
        <v>43511</v>
      </c>
      <c r="J493" s="1">
        <f t="shared" si="201"/>
        <v>23</v>
      </c>
      <c r="K493" s="1">
        <f t="shared" si="207"/>
        <v>19</v>
      </c>
      <c r="L493" s="5">
        <f t="shared" si="188"/>
        <v>1.0026424199999999</v>
      </c>
      <c r="M493" s="12">
        <f t="shared" si="208"/>
        <v>1.0015000999999999</v>
      </c>
      <c r="N493" s="12">
        <f t="shared" si="204"/>
        <v>1.0480728724250099</v>
      </c>
      <c r="O493" s="5">
        <f t="shared" si="206"/>
        <v>1.0508423200000001</v>
      </c>
      <c r="P493" s="5">
        <f t="shared" si="189"/>
        <v>1050.84232</v>
      </c>
      <c r="Q493" s="10">
        <f t="shared" si="190"/>
        <v>0</v>
      </c>
      <c r="R493" s="39">
        <f t="shared" si="191"/>
        <v>0</v>
      </c>
      <c r="S493" s="5">
        <f t="shared" si="192"/>
        <v>0</v>
      </c>
      <c r="T493" s="6">
        <f t="shared" si="202"/>
        <v>4.641E-2</v>
      </c>
      <c r="U493" s="10">
        <f t="shared" si="205"/>
        <v>81</v>
      </c>
      <c r="V493" s="10">
        <v>252</v>
      </c>
      <c r="W493" s="12">
        <f t="shared" si="193"/>
        <v>1.0146885219999999</v>
      </c>
      <c r="X493" s="5">
        <f t="shared" si="194"/>
        <v>15.43532053</v>
      </c>
      <c r="Y493" s="11">
        <f t="shared" si="195"/>
        <v>0</v>
      </c>
      <c r="Z493" s="2" t="s">
        <v>68</v>
      </c>
      <c r="AA493" s="72">
        <f t="shared" si="203"/>
        <v>43753</v>
      </c>
      <c r="AB493" s="2"/>
      <c r="AC493" s="1"/>
      <c r="AD493" s="47">
        <f>[2]Plan1!$A569</f>
        <v>53448</v>
      </c>
      <c r="AE493" s="34" t="str">
        <f>[2]Plan1!$C569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30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4"/>
      <c r="BX493" s="1"/>
      <c r="BY493" s="1"/>
      <c r="BZ493" s="1"/>
      <c r="CA493" s="1"/>
      <c r="CB493" s="1"/>
      <c r="CC493" s="1"/>
      <c r="CD493" s="1"/>
      <c r="CE493" s="1"/>
      <c r="CF493" s="1"/>
      <c r="CG493" s="2"/>
      <c r="CH493" s="1"/>
      <c r="CI493" s="1"/>
      <c r="CJ493" s="1"/>
      <c r="CK493" s="1"/>
      <c r="CL493" s="1"/>
      <c r="CM493" s="1"/>
    </row>
    <row r="494" spans="1:91" x14ac:dyDescent="0.2">
      <c r="A494" s="105">
        <f t="shared" si="196"/>
        <v>43507</v>
      </c>
      <c r="B494" s="5">
        <f t="shared" si="185"/>
        <v>1066.2776405299999</v>
      </c>
      <c r="C494" s="5">
        <f t="shared" si="197"/>
        <v>1000</v>
      </c>
      <c r="D494" s="64">
        <f t="shared" si="198"/>
        <v>5100.6099999999997</v>
      </c>
      <c r="E494" s="11">
        <f>IF(K494=1,VLOOKUP(A494,[1]Plan1!$AY$80:$BA$314,3),E493)</f>
        <v>5116.93</v>
      </c>
      <c r="F494" s="72">
        <f t="shared" si="199"/>
        <v>43481</v>
      </c>
      <c r="G494" s="9">
        <f t="shared" si="186"/>
        <v>3.199617300675861E-3</v>
      </c>
      <c r="H494" s="72">
        <f t="shared" si="200"/>
        <v>43511</v>
      </c>
      <c r="I494" s="72">
        <f t="shared" si="187"/>
        <v>43511</v>
      </c>
      <c r="J494" s="1">
        <f t="shared" si="201"/>
        <v>23</v>
      </c>
      <c r="K494" s="1">
        <f t="shared" si="207"/>
        <v>19</v>
      </c>
      <c r="L494" s="5">
        <f t="shared" si="188"/>
        <v>1.0026424199999999</v>
      </c>
      <c r="M494" s="12">
        <f t="shared" si="208"/>
        <v>1.0015000999999999</v>
      </c>
      <c r="N494" s="12">
        <f t="shared" si="204"/>
        <v>1.0480728724250099</v>
      </c>
      <c r="O494" s="5">
        <f t="shared" si="206"/>
        <v>1.0508423200000001</v>
      </c>
      <c r="P494" s="5">
        <f t="shared" si="189"/>
        <v>1050.84232</v>
      </c>
      <c r="Q494" s="10">
        <f t="shared" si="190"/>
        <v>0</v>
      </c>
      <c r="R494" s="39">
        <f t="shared" si="191"/>
        <v>0</v>
      </c>
      <c r="S494" s="5">
        <f t="shared" si="192"/>
        <v>0</v>
      </c>
      <c r="T494" s="6">
        <f t="shared" si="202"/>
        <v>4.641E-2</v>
      </c>
      <c r="U494" s="10">
        <f t="shared" si="205"/>
        <v>81</v>
      </c>
      <c r="V494" s="10">
        <v>252</v>
      </c>
      <c r="W494" s="12">
        <f t="shared" si="193"/>
        <v>1.0146885219999999</v>
      </c>
      <c r="X494" s="5">
        <f t="shared" si="194"/>
        <v>15.43532053</v>
      </c>
      <c r="Y494" s="11">
        <f t="shared" si="195"/>
        <v>0</v>
      </c>
      <c r="Z494" s="2" t="s">
        <v>68</v>
      </c>
      <c r="AA494" s="72">
        <f t="shared" si="203"/>
        <v>43753</v>
      </c>
      <c r="AB494" s="2"/>
      <c r="AC494" s="1"/>
      <c r="AD494" s="47">
        <f>[2]Plan1!$A570</f>
        <v>53471</v>
      </c>
      <c r="AE494" s="34" t="str">
        <f>[2]Plan1!$C570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30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4"/>
      <c r="BX494" s="1"/>
      <c r="BY494" s="1"/>
      <c r="BZ494" s="1"/>
      <c r="CA494" s="1"/>
      <c r="CB494" s="1"/>
      <c r="CC494" s="1"/>
      <c r="CD494" s="1"/>
      <c r="CE494" s="1"/>
      <c r="CF494" s="1"/>
      <c r="CG494" s="2"/>
      <c r="CH494" s="1"/>
      <c r="CI494" s="1"/>
      <c r="CJ494" s="1"/>
      <c r="CK494" s="1"/>
      <c r="CL494" s="1"/>
      <c r="CM494" s="1"/>
    </row>
    <row r="495" spans="1:91" x14ac:dyDescent="0.2">
      <c r="A495" s="105">
        <f t="shared" si="196"/>
        <v>43508</v>
      </c>
      <c r="B495" s="5">
        <f t="shared" si="185"/>
        <v>1066.61774006</v>
      </c>
      <c r="C495" s="5">
        <f t="shared" si="197"/>
        <v>1000</v>
      </c>
      <c r="D495" s="64">
        <f t="shared" si="198"/>
        <v>5100.6099999999997</v>
      </c>
      <c r="E495" s="11">
        <f>IF(K495=1,VLOOKUP(A495,[1]Plan1!$AY$80:$BA$314,3),E494)</f>
        <v>5116.93</v>
      </c>
      <c r="F495" s="72">
        <f t="shared" si="199"/>
        <v>43481</v>
      </c>
      <c r="G495" s="9">
        <f t="shared" si="186"/>
        <v>3.199617300675861E-3</v>
      </c>
      <c r="H495" s="72">
        <f t="shared" si="200"/>
        <v>43511</v>
      </c>
      <c r="I495" s="72">
        <f t="shared" si="187"/>
        <v>43511</v>
      </c>
      <c r="J495" s="1">
        <f t="shared" si="201"/>
        <v>23</v>
      </c>
      <c r="K495" s="1">
        <f t="shared" si="207"/>
        <v>20</v>
      </c>
      <c r="L495" s="5">
        <f t="shared" si="188"/>
        <v>1.0027816899999999</v>
      </c>
      <c r="M495" s="12">
        <f t="shared" si="208"/>
        <v>1.0015000999999999</v>
      </c>
      <c r="N495" s="12">
        <f t="shared" si="204"/>
        <v>1.0480728724250099</v>
      </c>
      <c r="O495" s="5">
        <f t="shared" si="206"/>
        <v>1.0509882800000001</v>
      </c>
      <c r="P495" s="5">
        <f t="shared" si="189"/>
        <v>1050.98828</v>
      </c>
      <c r="Q495" s="10">
        <f t="shared" si="190"/>
        <v>0</v>
      </c>
      <c r="R495" s="39">
        <f t="shared" si="191"/>
        <v>0</v>
      </c>
      <c r="S495" s="5">
        <f t="shared" si="192"/>
        <v>0</v>
      </c>
      <c r="T495" s="6">
        <f t="shared" si="202"/>
        <v>4.641E-2</v>
      </c>
      <c r="U495" s="10">
        <f t="shared" si="205"/>
        <v>82</v>
      </c>
      <c r="V495" s="10">
        <v>252</v>
      </c>
      <c r="W495" s="12">
        <f t="shared" si="193"/>
        <v>1.014871203</v>
      </c>
      <c r="X495" s="5">
        <f t="shared" si="194"/>
        <v>15.62946006</v>
      </c>
      <c r="Y495" s="11">
        <f t="shared" si="195"/>
        <v>0</v>
      </c>
      <c r="Z495" s="2" t="s">
        <v>68</v>
      </c>
      <c r="AA495" s="72">
        <f t="shared" si="203"/>
        <v>43753</v>
      </c>
      <c r="AB495" s="2"/>
      <c r="AC495" s="1"/>
      <c r="AD495" s="47">
        <f>[2]Plan1!$A571</f>
        <v>53577</v>
      </c>
      <c r="AE495" s="34" t="str">
        <f>[2]Plan1!$C571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30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4"/>
      <c r="BX495" s="1"/>
      <c r="BY495" s="1"/>
      <c r="BZ495" s="1"/>
      <c r="CA495" s="1"/>
      <c r="CB495" s="1"/>
      <c r="CC495" s="1"/>
      <c r="CD495" s="1"/>
      <c r="CE495" s="1"/>
      <c r="CF495" s="1"/>
      <c r="CG495" s="2"/>
      <c r="CH495" s="1"/>
      <c r="CI495" s="1"/>
      <c r="CJ495" s="1"/>
      <c r="CK495" s="1"/>
      <c r="CL495" s="1"/>
      <c r="CM495" s="1"/>
    </row>
    <row r="496" spans="1:91" x14ac:dyDescent="0.2">
      <c r="A496" s="105">
        <f t="shared" si="196"/>
        <v>43509</v>
      </c>
      <c r="B496" s="5">
        <f t="shared" si="185"/>
        <v>1066.9579590999999</v>
      </c>
      <c r="C496" s="5">
        <f t="shared" si="197"/>
        <v>1000</v>
      </c>
      <c r="D496" s="64">
        <f t="shared" si="198"/>
        <v>5100.6099999999997</v>
      </c>
      <c r="E496" s="11">
        <f>IF(K496=1,VLOOKUP(A496,[1]Plan1!$AY$80:$BA$314,3),E495)</f>
        <v>5116.93</v>
      </c>
      <c r="F496" s="72">
        <f t="shared" si="199"/>
        <v>43481</v>
      </c>
      <c r="G496" s="9">
        <f t="shared" si="186"/>
        <v>3.199617300675861E-3</v>
      </c>
      <c r="H496" s="72">
        <f t="shared" si="200"/>
        <v>43511</v>
      </c>
      <c r="I496" s="72">
        <f t="shared" si="187"/>
        <v>43511</v>
      </c>
      <c r="J496" s="1">
        <f t="shared" si="201"/>
        <v>23</v>
      </c>
      <c r="K496" s="1">
        <f t="shared" si="207"/>
        <v>21</v>
      </c>
      <c r="L496" s="5">
        <f t="shared" si="188"/>
        <v>1.0029209800000001</v>
      </c>
      <c r="M496" s="12">
        <f t="shared" si="208"/>
        <v>1.0015000999999999</v>
      </c>
      <c r="N496" s="12">
        <f t="shared" si="204"/>
        <v>1.0480728724250099</v>
      </c>
      <c r="O496" s="5">
        <f t="shared" si="206"/>
        <v>1.0511342699999999</v>
      </c>
      <c r="P496" s="5">
        <f t="shared" si="189"/>
        <v>1051.13427</v>
      </c>
      <c r="Q496" s="10">
        <f t="shared" si="190"/>
        <v>0</v>
      </c>
      <c r="R496" s="39">
        <f t="shared" si="191"/>
        <v>0</v>
      </c>
      <c r="S496" s="5">
        <f t="shared" si="192"/>
        <v>0</v>
      </c>
      <c r="T496" s="6">
        <f t="shared" si="202"/>
        <v>4.641E-2</v>
      </c>
      <c r="U496" s="10">
        <f t="shared" si="205"/>
        <v>83</v>
      </c>
      <c r="V496" s="10">
        <v>252</v>
      </c>
      <c r="W496" s="12">
        <f t="shared" si="193"/>
        <v>1.015053918</v>
      </c>
      <c r="X496" s="5">
        <f t="shared" si="194"/>
        <v>15.823689099999999</v>
      </c>
      <c r="Y496" s="11">
        <f t="shared" si="195"/>
        <v>0</v>
      </c>
      <c r="Z496" s="2" t="s">
        <v>68</v>
      </c>
      <c r="AA496" s="72">
        <f t="shared" si="203"/>
        <v>43753</v>
      </c>
      <c r="AB496" s="2"/>
      <c r="AC496" s="1"/>
      <c r="AD496" s="47">
        <f>[2]Plan1!$A572</f>
        <v>53612</v>
      </c>
      <c r="AE496" s="34" t="str">
        <f>[2]Plan1!$C572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30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4"/>
      <c r="BX496" s="1"/>
      <c r="BY496" s="1"/>
      <c r="BZ496" s="1"/>
      <c r="CA496" s="1"/>
      <c r="CB496" s="1"/>
      <c r="CC496" s="1"/>
      <c r="CD496" s="1"/>
      <c r="CE496" s="1"/>
      <c r="CF496" s="1"/>
      <c r="CG496" s="2"/>
      <c r="CH496" s="1"/>
      <c r="CI496" s="1"/>
      <c r="CJ496" s="1"/>
      <c r="CK496" s="1"/>
      <c r="CL496" s="1"/>
      <c r="CM496" s="1"/>
    </row>
    <row r="497" spans="1:91" x14ac:dyDescent="0.2">
      <c r="A497" s="105">
        <f t="shared" si="196"/>
        <v>43510</v>
      </c>
      <c r="B497" s="5">
        <f t="shared" si="185"/>
        <v>1067.29827529</v>
      </c>
      <c r="C497" s="5">
        <f t="shared" si="197"/>
        <v>1000</v>
      </c>
      <c r="D497" s="64">
        <f t="shared" si="198"/>
        <v>5100.6099999999997</v>
      </c>
      <c r="E497" s="11">
        <f>IF(K497=1,VLOOKUP(A497,[1]Plan1!$AY$80:$BA$314,3),E496)</f>
        <v>5116.93</v>
      </c>
      <c r="F497" s="72">
        <f t="shared" si="199"/>
        <v>43481</v>
      </c>
      <c r="G497" s="9">
        <f t="shared" si="186"/>
        <v>3.199617300675861E-3</v>
      </c>
      <c r="H497" s="72">
        <f t="shared" si="200"/>
        <v>43511</v>
      </c>
      <c r="I497" s="72">
        <f t="shared" si="187"/>
        <v>43511</v>
      </c>
      <c r="J497" s="1">
        <f t="shared" si="201"/>
        <v>23</v>
      </c>
      <c r="K497" s="1">
        <f t="shared" si="207"/>
        <v>22</v>
      </c>
      <c r="L497" s="5">
        <f t="shared" si="188"/>
        <v>1.0030602900000001</v>
      </c>
      <c r="M497" s="12">
        <f t="shared" si="208"/>
        <v>1.0015000999999999</v>
      </c>
      <c r="N497" s="12">
        <f t="shared" si="204"/>
        <v>1.0480728724250099</v>
      </c>
      <c r="O497" s="5">
        <f t="shared" si="206"/>
        <v>1.0512802699999999</v>
      </c>
      <c r="P497" s="5">
        <f t="shared" si="189"/>
        <v>1051.28027</v>
      </c>
      <c r="Q497" s="10">
        <f t="shared" si="190"/>
        <v>0</v>
      </c>
      <c r="R497" s="39">
        <f t="shared" si="191"/>
        <v>0</v>
      </c>
      <c r="S497" s="5">
        <f t="shared" si="192"/>
        <v>0</v>
      </c>
      <c r="T497" s="6">
        <f t="shared" si="202"/>
        <v>4.641E-2</v>
      </c>
      <c r="U497" s="10">
        <f t="shared" si="205"/>
        <v>84</v>
      </c>
      <c r="V497" s="10">
        <v>252</v>
      </c>
      <c r="W497" s="12">
        <f t="shared" si="193"/>
        <v>1.015236665</v>
      </c>
      <c r="X497" s="5">
        <f t="shared" si="194"/>
        <v>16.018005290000001</v>
      </c>
      <c r="Y497" s="11">
        <f t="shared" si="195"/>
        <v>0</v>
      </c>
      <c r="Z497" s="2" t="s">
        <v>68</v>
      </c>
      <c r="AA497" s="72">
        <f t="shared" si="203"/>
        <v>43753</v>
      </c>
      <c r="AB497" s="2"/>
      <c r="AC497" s="1"/>
      <c r="AD497" s="47">
        <f>[2]Plan1!$A573</f>
        <v>53633</v>
      </c>
      <c r="AE497" s="34" t="str">
        <f>[2]Plan1!$C573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30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4"/>
      <c r="BX497" s="1"/>
      <c r="BY497" s="1"/>
      <c r="BZ497" s="1"/>
      <c r="CA497" s="1"/>
      <c r="CB497" s="1"/>
      <c r="CC497" s="1"/>
      <c r="CD497" s="1"/>
      <c r="CE497" s="1"/>
      <c r="CF497" s="1"/>
      <c r="CG497" s="2"/>
      <c r="CH497" s="1"/>
      <c r="CI497" s="1"/>
      <c r="CJ497" s="1"/>
      <c r="CK497" s="1"/>
      <c r="CL497" s="1"/>
      <c r="CM497" s="1"/>
    </row>
    <row r="498" spans="1:91" x14ac:dyDescent="0.2">
      <c r="A498" s="105">
        <f t="shared" si="196"/>
        <v>43511</v>
      </c>
      <c r="B498" s="5">
        <f t="shared" si="185"/>
        <v>1067.6386998500002</v>
      </c>
      <c r="C498" s="5">
        <f t="shared" si="197"/>
        <v>1000</v>
      </c>
      <c r="D498" s="64">
        <f t="shared" si="198"/>
        <v>5100.6099999999997</v>
      </c>
      <c r="E498" s="11">
        <f>IF(K498=1,VLOOKUP(A498,[1]Plan1!$AY$80:$BA$314,3),E497)</f>
        <v>5116.93</v>
      </c>
      <c r="F498" s="72">
        <f t="shared" si="199"/>
        <v>43481</v>
      </c>
      <c r="G498" s="9">
        <f t="shared" si="186"/>
        <v>3.199617300675861E-3</v>
      </c>
      <c r="H498" s="72">
        <f t="shared" si="200"/>
        <v>43539</v>
      </c>
      <c r="I498" s="72">
        <f t="shared" si="187"/>
        <v>43511</v>
      </c>
      <c r="J498" s="1">
        <f t="shared" si="201"/>
        <v>23</v>
      </c>
      <c r="K498" s="1">
        <f t="shared" si="207"/>
        <v>23</v>
      </c>
      <c r="L498" s="5">
        <f t="shared" si="188"/>
        <v>1.00319961</v>
      </c>
      <c r="M498" s="12">
        <f t="shared" si="208"/>
        <v>1.0015000999999999</v>
      </c>
      <c r="N498" s="12">
        <f t="shared" si="204"/>
        <v>1.0480728724250099</v>
      </c>
      <c r="O498" s="5">
        <f t="shared" si="206"/>
        <v>1.05142629</v>
      </c>
      <c r="P498" s="5">
        <f t="shared" si="189"/>
        <v>1051.4262900000001</v>
      </c>
      <c r="Q498" s="10">
        <f t="shared" si="190"/>
        <v>0</v>
      </c>
      <c r="R498" s="39">
        <f t="shared" si="191"/>
        <v>0</v>
      </c>
      <c r="S498" s="5">
        <f t="shared" si="192"/>
        <v>0</v>
      </c>
      <c r="T498" s="6">
        <f t="shared" si="202"/>
        <v>4.641E-2</v>
      </c>
      <c r="U498" s="10">
        <f t="shared" si="205"/>
        <v>85</v>
      </c>
      <c r="V498" s="10">
        <v>252</v>
      </c>
      <c r="W498" s="12">
        <f t="shared" si="193"/>
        <v>1.015419445</v>
      </c>
      <c r="X498" s="5">
        <f t="shared" si="194"/>
        <v>16.21240985</v>
      </c>
      <c r="Y498" s="11">
        <f t="shared" si="195"/>
        <v>0</v>
      </c>
      <c r="Z498" s="2" t="s">
        <v>68</v>
      </c>
      <c r="AA498" s="72">
        <f t="shared" si="203"/>
        <v>43753</v>
      </c>
      <c r="AB498" s="2"/>
      <c r="AC498" s="1"/>
      <c r="AD498" s="47">
        <f>[2]Plan1!$A574</f>
        <v>53646</v>
      </c>
      <c r="AE498" s="34" t="str">
        <f>[2]Plan1!$C574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30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4"/>
      <c r="BX498" s="1"/>
      <c r="BY498" s="1"/>
      <c r="BZ498" s="1"/>
      <c r="CA498" s="1"/>
      <c r="CB498" s="1"/>
      <c r="CC498" s="1"/>
      <c r="CD498" s="1"/>
      <c r="CE498" s="1"/>
      <c r="CF498" s="1"/>
      <c r="CG498" s="2"/>
      <c r="CH498" s="1"/>
      <c r="CI498" s="1"/>
      <c r="CJ498" s="1"/>
      <c r="CK498" s="1"/>
      <c r="CL498" s="1"/>
      <c r="CM498" s="1"/>
    </row>
    <row r="499" spans="1:91" x14ac:dyDescent="0.2">
      <c r="A499" s="105">
        <f t="shared" si="196"/>
        <v>43512</v>
      </c>
      <c r="B499" s="5">
        <f t="shared" si="185"/>
        <v>1068.0854546300002</v>
      </c>
      <c r="C499" s="5">
        <f t="shared" si="197"/>
        <v>1000</v>
      </c>
      <c r="D499" s="64">
        <f t="shared" si="198"/>
        <v>5116.93</v>
      </c>
      <c r="E499" s="11">
        <f>IF(K499=1,VLOOKUP(A499,[1]Plan1!$AY$80:$BA$314,3),E498)</f>
        <v>5138.93</v>
      </c>
      <c r="F499" s="72">
        <f t="shared" si="199"/>
        <v>43512</v>
      </c>
      <c r="G499" s="9">
        <f t="shared" si="186"/>
        <v>4.2994529923214841E-3</v>
      </c>
      <c r="H499" s="72">
        <f t="shared" si="200"/>
        <v>43539</v>
      </c>
      <c r="I499" s="72">
        <f t="shared" si="187"/>
        <v>43539</v>
      </c>
      <c r="J499" s="1">
        <f t="shared" si="201"/>
        <v>18</v>
      </c>
      <c r="K499" s="1">
        <f t="shared" si="207"/>
        <v>1</v>
      </c>
      <c r="L499" s="5">
        <f t="shared" si="188"/>
        <v>1.0002383699999999</v>
      </c>
      <c r="M499" s="12">
        <f t="shared" si="208"/>
        <v>1.00319961</v>
      </c>
      <c r="N499" s="12">
        <f t="shared" si="204"/>
        <v>1.0514262968683497</v>
      </c>
      <c r="O499" s="5">
        <f t="shared" si="206"/>
        <v>1.05167692</v>
      </c>
      <c r="P499" s="5">
        <f t="shared" si="189"/>
        <v>1051.6769200000001</v>
      </c>
      <c r="Q499" s="10">
        <f t="shared" si="190"/>
        <v>0</v>
      </c>
      <c r="R499" s="39">
        <f t="shared" si="191"/>
        <v>0</v>
      </c>
      <c r="S499" s="5">
        <f t="shared" si="192"/>
        <v>0</v>
      </c>
      <c r="T499" s="6">
        <f t="shared" si="202"/>
        <v>4.641E-2</v>
      </c>
      <c r="U499" s="10">
        <f t="shared" si="205"/>
        <v>86</v>
      </c>
      <c r="V499" s="10">
        <v>252</v>
      </c>
      <c r="W499" s="12">
        <f t="shared" si="193"/>
        <v>1.0156022579999999</v>
      </c>
      <c r="X499" s="5">
        <f t="shared" si="194"/>
        <v>16.408534629999998</v>
      </c>
      <c r="Y499" s="11">
        <f t="shared" si="195"/>
        <v>0</v>
      </c>
      <c r="Z499" s="2" t="s">
        <v>68</v>
      </c>
      <c r="AA499" s="72">
        <f t="shared" si="203"/>
        <v>43753</v>
      </c>
      <c r="AB499" s="2"/>
      <c r="AC499" s="1"/>
      <c r="AD499" s="47">
        <f>[2]Plan1!$A575</f>
        <v>53651</v>
      </c>
      <c r="AE499" s="34" t="str">
        <f>[2]Plan1!$C575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30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4"/>
      <c r="BX499" s="1"/>
      <c r="BY499" s="1"/>
      <c r="BZ499" s="1"/>
      <c r="CA499" s="1"/>
      <c r="CB499" s="1"/>
      <c r="CC499" s="1"/>
      <c r="CD499" s="1"/>
      <c r="CE499" s="1"/>
      <c r="CF499" s="1"/>
      <c r="CG499" s="2"/>
      <c r="CH499" s="1"/>
      <c r="CI499" s="1"/>
      <c r="CJ499" s="1"/>
      <c r="CK499" s="1"/>
      <c r="CL499" s="1"/>
      <c r="CM499" s="1"/>
    </row>
    <row r="500" spans="1:91" x14ac:dyDescent="0.2">
      <c r="A500" s="105">
        <f t="shared" si="196"/>
        <v>43513</v>
      </c>
      <c r="B500" s="5">
        <f t="shared" si="185"/>
        <v>1068.0854546300002</v>
      </c>
      <c r="C500" s="5">
        <f t="shared" si="197"/>
        <v>1000</v>
      </c>
      <c r="D500" s="64">
        <f t="shared" si="198"/>
        <v>5116.93</v>
      </c>
      <c r="E500" s="11">
        <f>IF(K500=1,VLOOKUP(A500,[1]Plan1!$AY$80:$BA$314,3),E499)</f>
        <v>5138.93</v>
      </c>
      <c r="F500" s="72">
        <f t="shared" si="199"/>
        <v>43512</v>
      </c>
      <c r="G500" s="9">
        <f t="shared" si="186"/>
        <v>4.2994529923214841E-3</v>
      </c>
      <c r="H500" s="72">
        <f t="shared" si="200"/>
        <v>43539</v>
      </c>
      <c r="I500" s="72">
        <f t="shared" si="187"/>
        <v>43539</v>
      </c>
      <c r="J500" s="1">
        <f t="shared" si="201"/>
        <v>18</v>
      </c>
      <c r="K500" s="1">
        <f t="shared" si="207"/>
        <v>1</v>
      </c>
      <c r="L500" s="5">
        <f t="shared" si="188"/>
        <v>1.0002383699999999</v>
      </c>
      <c r="M500" s="12">
        <f t="shared" si="208"/>
        <v>1.00319961</v>
      </c>
      <c r="N500" s="12">
        <f t="shared" si="204"/>
        <v>1.0514262968683497</v>
      </c>
      <c r="O500" s="5">
        <f t="shared" si="206"/>
        <v>1.05167692</v>
      </c>
      <c r="P500" s="5">
        <f t="shared" si="189"/>
        <v>1051.6769200000001</v>
      </c>
      <c r="Q500" s="10">
        <f t="shared" si="190"/>
        <v>0</v>
      </c>
      <c r="R500" s="39">
        <f t="shared" si="191"/>
        <v>0</v>
      </c>
      <c r="S500" s="5">
        <f t="shared" si="192"/>
        <v>0</v>
      </c>
      <c r="T500" s="6">
        <f t="shared" si="202"/>
        <v>4.641E-2</v>
      </c>
      <c r="U500" s="10">
        <f t="shared" si="205"/>
        <v>86</v>
      </c>
      <c r="V500" s="10">
        <v>252</v>
      </c>
      <c r="W500" s="12">
        <f t="shared" si="193"/>
        <v>1.0156022579999999</v>
      </c>
      <c r="X500" s="5">
        <f t="shared" si="194"/>
        <v>16.408534629999998</v>
      </c>
      <c r="Y500" s="11">
        <f t="shared" si="195"/>
        <v>0</v>
      </c>
      <c r="Z500" s="2" t="s">
        <v>68</v>
      </c>
      <c r="AA500" s="72">
        <f t="shared" si="203"/>
        <v>43753</v>
      </c>
      <c r="AB500" s="2"/>
      <c r="AC500" s="1"/>
      <c r="AD500" s="47">
        <f>[2]Plan1!$A576</f>
        <v>53686</v>
      </c>
      <c r="AE500" s="34" t="str">
        <f>[2]Plan1!$C576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30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4"/>
      <c r="BX500" s="1"/>
      <c r="BY500" s="1"/>
      <c r="BZ500" s="1"/>
      <c r="CA500" s="1"/>
      <c r="CB500" s="1"/>
      <c r="CC500" s="1"/>
      <c r="CD500" s="1"/>
      <c r="CE500" s="1"/>
      <c r="CF500" s="1"/>
      <c r="CG500" s="2"/>
      <c r="CH500" s="1"/>
      <c r="CI500" s="1"/>
      <c r="CJ500" s="1"/>
      <c r="CK500" s="1"/>
      <c r="CL500" s="1"/>
      <c r="CM500" s="1"/>
    </row>
    <row r="501" spans="1:91" x14ac:dyDescent="0.2">
      <c r="A501" s="105">
        <f t="shared" si="196"/>
        <v>43514</v>
      </c>
      <c r="B501" s="5">
        <f t="shared" si="185"/>
        <v>1068.0854546300002</v>
      </c>
      <c r="C501" s="5">
        <f t="shared" si="197"/>
        <v>1000</v>
      </c>
      <c r="D501" s="64">
        <f t="shared" si="198"/>
        <v>5116.93</v>
      </c>
      <c r="E501" s="11">
        <f>IF(K501=1,VLOOKUP(A501,[1]Plan1!$AY$80:$BA$314,3),E500)</f>
        <v>5138.93</v>
      </c>
      <c r="F501" s="72">
        <f t="shared" si="199"/>
        <v>43512</v>
      </c>
      <c r="G501" s="9">
        <f t="shared" si="186"/>
        <v>4.2994529923214841E-3</v>
      </c>
      <c r="H501" s="72">
        <f t="shared" si="200"/>
        <v>43539</v>
      </c>
      <c r="I501" s="72">
        <f t="shared" si="187"/>
        <v>43539</v>
      </c>
      <c r="J501" s="1">
        <f t="shared" si="201"/>
        <v>18</v>
      </c>
      <c r="K501" s="1">
        <f t="shared" si="207"/>
        <v>1</v>
      </c>
      <c r="L501" s="5">
        <f t="shared" si="188"/>
        <v>1.0002383699999999</v>
      </c>
      <c r="M501" s="12">
        <f t="shared" si="208"/>
        <v>1.00319961</v>
      </c>
      <c r="N501" s="12">
        <f t="shared" si="204"/>
        <v>1.0514262968683497</v>
      </c>
      <c r="O501" s="5">
        <f t="shared" si="206"/>
        <v>1.05167692</v>
      </c>
      <c r="P501" s="5">
        <f t="shared" si="189"/>
        <v>1051.6769200000001</v>
      </c>
      <c r="Q501" s="10">
        <f t="shared" si="190"/>
        <v>0</v>
      </c>
      <c r="R501" s="39">
        <f t="shared" si="191"/>
        <v>0</v>
      </c>
      <c r="S501" s="5">
        <f t="shared" si="192"/>
        <v>0</v>
      </c>
      <c r="T501" s="6">
        <f t="shared" si="202"/>
        <v>4.641E-2</v>
      </c>
      <c r="U501" s="10">
        <f t="shared" si="205"/>
        <v>86</v>
      </c>
      <c r="V501" s="10">
        <v>252</v>
      </c>
      <c r="W501" s="12">
        <f t="shared" si="193"/>
        <v>1.0156022579999999</v>
      </c>
      <c r="X501" s="5">
        <f t="shared" si="194"/>
        <v>16.408534629999998</v>
      </c>
      <c r="Y501" s="11">
        <f t="shared" si="195"/>
        <v>0</v>
      </c>
      <c r="Z501" s="2" t="s">
        <v>68</v>
      </c>
      <c r="AA501" s="72">
        <f t="shared" si="203"/>
        <v>43753</v>
      </c>
      <c r="AB501" s="2"/>
      <c r="AC501" s="1"/>
      <c r="AD501" s="47">
        <f>[2]Plan1!$A577</f>
        <v>53693</v>
      </c>
      <c r="AE501" s="34" t="str">
        <f>[2]Plan1!$C577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30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4"/>
      <c r="BX501" s="1"/>
      <c r="BY501" s="1"/>
      <c r="BZ501" s="1"/>
      <c r="CA501" s="1"/>
      <c r="CB501" s="1"/>
      <c r="CC501" s="1"/>
      <c r="CD501" s="1"/>
      <c r="CE501" s="1"/>
      <c r="CF501" s="1"/>
      <c r="CG501" s="2"/>
      <c r="CH501" s="1"/>
      <c r="CI501" s="1"/>
      <c r="CJ501" s="1"/>
      <c r="CK501" s="1"/>
      <c r="CL501" s="1"/>
      <c r="CM501" s="1"/>
    </row>
    <row r="502" spans="1:91" x14ac:dyDescent="0.2">
      <c r="A502" s="105">
        <f t="shared" si="196"/>
        <v>43515</v>
      </c>
      <c r="B502" s="5">
        <f t="shared" si="185"/>
        <v>1068.53239672</v>
      </c>
      <c r="C502" s="5">
        <f t="shared" si="197"/>
        <v>1000</v>
      </c>
      <c r="D502" s="64">
        <f t="shared" si="198"/>
        <v>5116.93</v>
      </c>
      <c r="E502" s="11">
        <f>IF(K502=1,VLOOKUP(A502,[1]Plan1!$AY$80:$BA$314,3),E501)</f>
        <v>5138.93</v>
      </c>
      <c r="F502" s="72">
        <f t="shared" si="199"/>
        <v>43512</v>
      </c>
      <c r="G502" s="9">
        <f t="shared" si="186"/>
        <v>4.2994529923214841E-3</v>
      </c>
      <c r="H502" s="72">
        <f t="shared" si="200"/>
        <v>43539</v>
      </c>
      <c r="I502" s="72">
        <f t="shared" si="187"/>
        <v>43539</v>
      </c>
      <c r="J502" s="1">
        <f t="shared" si="201"/>
        <v>18</v>
      </c>
      <c r="K502" s="1">
        <f t="shared" si="207"/>
        <v>2</v>
      </c>
      <c r="L502" s="5">
        <f t="shared" si="188"/>
        <v>1.0004767999999999</v>
      </c>
      <c r="M502" s="12">
        <f t="shared" si="208"/>
        <v>1.00319961</v>
      </c>
      <c r="N502" s="12">
        <f t="shared" si="204"/>
        <v>1.0514262968683497</v>
      </c>
      <c r="O502" s="5">
        <f t="shared" si="206"/>
        <v>1.0519276099999999</v>
      </c>
      <c r="P502" s="5">
        <f t="shared" si="189"/>
        <v>1051.92761</v>
      </c>
      <c r="Q502" s="10">
        <f t="shared" si="190"/>
        <v>0</v>
      </c>
      <c r="R502" s="39">
        <f t="shared" si="191"/>
        <v>0</v>
      </c>
      <c r="S502" s="5">
        <f t="shared" si="192"/>
        <v>0</v>
      </c>
      <c r="T502" s="6">
        <f t="shared" si="202"/>
        <v>4.641E-2</v>
      </c>
      <c r="U502" s="10">
        <f t="shared" si="205"/>
        <v>87</v>
      </c>
      <c r="V502" s="10">
        <v>252</v>
      </c>
      <c r="W502" s="12">
        <f t="shared" si="193"/>
        <v>1.0157851040000001</v>
      </c>
      <c r="X502" s="5">
        <f t="shared" si="194"/>
        <v>16.60478672</v>
      </c>
      <c r="Y502" s="11">
        <f t="shared" si="195"/>
        <v>0</v>
      </c>
      <c r="Z502" s="2" t="s">
        <v>68</v>
      </c>
      <c r="AA502" s="72">
        <f t="shared" si="203"/>
        <v>43753</v>
      </c>
      <c r="AB502" s="2"/>
      <c r="AC502" s="1"/>
      <c r="AD502" s="47">
        <f>[2]Plan1!$A578</f>
        <v>53748</v>
      </c>
      <c r="AE502" s="34" t="str">
        <f>[2]Plan1!$C578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30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4"/>
      <c r="BX502" s="1"/>
      <c r="BY502" s="1"/>
      <c r="BZ502" s="1"/>
      <c r="CA502" s="1"/>
      <c r="CB502" s="1"/>
      <c r="CC502" s="1"/>
      <c r="CD502" s="1"/>
      <c r="CE502" s="1"/>
      <c r="CF502" s="1"/>
      <c r="CG502" s="2"/>
      <c r="CH502" s="1"/>
      <c r="CI502" s="1"/>
      <c r="CJ502" s="1"/>
      <c r="CK502" s="1"/>
      <c r="CL502" s="1"/>
      <c r="CM502" s="1"/>
    </row>
    <row r="503" spans="1:91" x14ac:dyDescent="0.2">
      <c r="A503" s="105">
        <f t="shared" si="196"/>
        <v>43516</v>
      </c>
      <c r="B503" s="5">
        <f t="shared" si="185"/>
        <v>1068.9795363200001</v>
      </c>
      <c r="C503" s="5">
        <f t="shared" si="197"/>
        <v>1000</v>
      </c>
      <c r="D503" s="64">
        <f t="shared" si="198"/>
        <v>5116.93</v>
      </c>
      <c r="E503" s="11">
        <f>IF(K503=1,VLOOKUP(A503,[1]Plan1!$AY$80:$BA$314,3),E502)</f>
        <v>5138.93</v>
      </c>
      <c r="F503" s="72">
        <f t="shared" si="199"/>
        <v>43512</v>
      </c>
      <c r="G503" s="9">
        <f t="shared" si="186"/>
        <v>4.2994529923214841E-3</v>
      </c>
      <c r="H503" s="72">
        <f t="shared" si="200"/>
        <v>43539</v>
      </c>
      <c r="I503" s="72">
        <f t="shared" si="187"/>
        <v>43539</v>
      </c>
      <c r="J503" s="1">
        <f t="shared" si="201"/>
        <v>18</v>
      </c>
      <c r="K503" s="1">
        <f t="shared" si="207"/>
        <v>3</v>
      </c>
      <c r="L503" s="5">
        <f t="shared" si="188"/>
        <v>1.00071529</v>
      </c>
      <c r="M503" s="12">
        <f t="shared" si="208"/>
        <v>1.00319961</v>
      </c>
      <c r="N503" s="12">
        <f t="shared" si="204"/>
        <v>1.0514262968683497</v>
      </c>
      <c r="O503" s="5">
        <f t="shared" si="206"/>
        <v>1.05217837</v>
      </c>
      <c r="P503" s="5">
        <f t="shared" si="189"/>
        <v>1052.1783700000001</v>
      </c>
      <c r="Q503" s="10">
        <f t="shared" si="190"/>
        <v>0</v>
      </c>
      <c r="R503" s="39">
        <f t="shared" si="191"/>
        <v>0</v>
      </c>
      <c r="S503" s="5">
        <f t="shared" si="192"/>
        <v>0</v>
      </c>
      <c r="T503" s="6">
        <f t="shared" si="202"/>
        <v>4.641E-2</v>
      </c>
      <c r="U503" s="10">
        <f t="shared" si="205"/>
        <v>88</v>
      </c>
      <c r="V503" s="10">
        <v>252</v>
      </c>
      <c r="W503" s="12">
        <f t="shared" si="193"/>
        <v>1.0159679829999999</v>
      </c>
      <c r="X503" s="5">
        <f t="shared" si="194"/>
        <v>16.80116632</v>
      </c>
      <c r="Y503" s="11">
        <f t="shared" si="195"/>
        <v>0</v>
      </c>
      <c r="Z503" s="2" t="s">
        <v>68</v>
      </c>
      <c r="AA503" s="72">
        <f t="shared" si="203"/>
        <v>43753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30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4"/>
      <c r="BX503" s="1"/>
      <c r="BY503" s="1"/>
      <c r="BZ503" s="1"/>
      <c r="CA503" s="1"/>
      <c r="CB503" s="1"/>
      <c r="CC503" s="1"/>
      <c r="CD503" s="1"/>
      <c r="CE503" s="1"/>
      <c r="CF503" s="1"/>
      <c r="CG503" s="2"/>
      <c r="CH503" s="1"/>
      <c r="CI503" s="1"/>
      <c r="CJ503" s="1"/>
      <c r="CK503" s="1"/>
      <c r="CL503" s="1"/>
      <c r="CM503" s="1"/>
    </row>
    <row r="504" spans="1:91" x14ac:dyDescent="0.2">
      <c r="A504" s="105">
        <f t="shared" si="196"/>
        <v>43517</v>
      </c>
      <c r="B504" s="5">
        <f t="shared" si="185"/>
        <v>1069.4268531800001</v>
      </c>
      <c r="C504" s="5">
        <f t="shared" si="197"/>
        <v>1000</v>
      </c>
      <c r="D504" s="64">
        <f t="shared" si="198"/>
        <v>5116.93</v>
      </c>
      <c r="E504" s="11">
        <f>IF(K504=1,VLOOKUP(A504,[1]Plan1!$AY$80:$BA$314,3),E503)</f>
        <v>5138.93</v>
      </c>
      <c r="F504" s="72">
        <f t="shared" si="199"/>
        <v>43512</v>
      </c>
      <c r="G504" s="9">
        <f t="shared" si="186"/>
        <v>4.2994529923214841E-3</v>
      </c>
      <c r="H504" s="72">
        <f t="shared" si="200"/>
        <v>43539</v>
      </c>
      <c r="I504" s="72">
        <f t="shared" si="187"/>
        <v>43539</v>
      </c>
      <c r="J504" s="1">
        <f t="shared" si="201"/>
        <v>18</v>
      </c>
      <c r="K504" s="1">
        <f t="shared" si="207"/>
        <v>4</v>
      </c>
      <c r="L504" s="5">
        <f t="shared" si="188"/>
        <v>1.00095384</v>
      </c>
      <c r="M504" s="12">
        <f t="shared" si="208"/>
        <v>1.00319961</v>
      </c>
      <c r="N504" s="12">
        <f t="shared" si="204"/>
        <v>1.0514262968683497</v>
      </c>
      <c r="O504" s="5">
        <f t="shared" si="206"/>
        <v>1.0524291800000001</v>
      </c>
      <c r="P504" s="5">
        <f t="shared" si="189"/>
        <v>1052.4291800000001</v>
      </c>
      <c r="Q504" s="10">
        <f t="shared" si="190"/>
        <v>0</v>
      </c>
      <c r="R504" s="39">
        <f t="shared" si="191"/>
        <v>0</v>
      </c>
      <c r="S504" s="5">
        <f t="shared" si="192"/>
        <v>0</v>
      </c>
      <c r="T504" s="6">
        <f t="shared" si="202"/>
        <v>4.641E-2</v>
      </c>
      <c r="U504" s="10">
        <f t="shared" si="205"/>
        <v>89</v>
      </c>
      <c r="V504" s="10">
        <v>252</v>
      </c>
      <c r="W504" s="12">
        <f t="shared" si="193"/>
        <v>1.016150895</v>
      </c>
      <c r="X504" s="5">
        <f t="shared" si="194"/>
        <v>16.99767318</v>
      </c>
      <c r="Y504" s="11">
        <f t="shared" si="195"/>
        <v>0</v>
      </c>
      <c r="Z504" s="2" t="s">
        <v>68</v>
      </c>
      <c r="AA504" s="72">
        <f t="shared" si="203"/>
        <v>43753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30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4"/>
      <c r="BX504" s="1"/>
      <c r="BY504" s="1"/>
      <c r="BZ504" s="1"/>
      <c r="CA504" s="1"/>
      <c r="CB504" s="1"/>
      <c r="CC504" s="1"/>
      <c r="CD504" s="1"/>
      <c r="CE504" s="1"/>
      <c r="CF504" s="1"/>
      <c r="CG504" s="2"/>
      <c r="CH504" s="1"/>
      <c r="CI504" s="1"/>
      <c r="CJ504" s="1"/>
      <c r="CK504" s="1"/>
      <c r="CL504" s="1"/>
      <c r="CM504" s="1"/>
    </row>
    <row r="505" spans="1:91" x14ac:dyDescent="0.2">
      <c r="A505" s="105">
        <f t="shared" si="196"/>
        <v>43518</v>
      </c>
      <c r="B505" s="5">
        <f t="shared" si="185"/>
        <v>1069.8743574999999</v>
      </c>
      <c r="C505" s="5">
        <f t="shared" si="197"/>
        <v>1000</v>
      </c>
      <c r="D505" s="64">
        <f t="shared" si="198"/>
        <v>5116.93</v>
      </c>
      <c r="E505" s="11">
        <f>IF(K505=1,VLOOKUP(A505,[1]Plan1!$AY$80:$BA$314,3),E504)</f>
        <v>5138.93</v>
      </c>
      <c r="F505" s="72">
        <f t="shared" si="199"/>
        <v>43512</v>
      </c>
      <c r="G505" s="9">
        <f t="shared" si="186"/>
        <v>4.2994529923214841E-3</v>
      </c>
      <c r="H505" s="72">
        <f t="shared" si="200"/>
        <v>43539</v>
      </c>
      <c r="I505" s="72">
        <f t="shared" si="187"/>
        <v>43539</v>
      </c>
      <c r="J505" s="1">
        <f t="shared" si="201"/>
        <v>18</v>
      </c>
      <c r="K505" s="1">
        <f t="shared" si="207"/>
        <v>5</v>
      </c>
      <c r="L505" s="5">
        <f t="shared" si="188"/>
        <v>1.0011924400000001</v>
      </c>
      <c r="M505" s="12">
        <f t="shared" si="208"/>
        <v>1.00319961</v>
      </c>
      <c r="N505" s="12">
        <f t="shared" si="204"/>
        <v>1.0514262968683497</v>
      </c>
      <c r="O505" s="5">
        <f t="shared" si="206"/>
        <v>1.05268005</v>
      </c>
      <c r="P505" s="5">
        <f t="shared" si="189"/>
        <v>1052.6800499999999</v>
      </c>
      <c r="Q505" s="10">
        <f t="shared" si="190"/>
        <v>0</v>
      </c>
      <c r="R505" s="39">
        <f t="shared" si="191"/>
        <v>0</v>
      </c>
      <c r="S505" s="5">
        <f t="shared" si="192"/>
        <v>0</v>
      </c>
      <c r="T505" s="6">
        <f t="shared" si="202"/>
        <v>4.641E-2</v>
      </c>
      <c r="U505" s="10">
        <f t="shared" si="205"/>
        <v>90</v>
      </c>
      <c r="V505" s="10">
        <v>252</v>
      </c>
      <c r="W505" s="12">
        <f t="shared" si="193"/>
        <v>1.0163338399999999</v>
      </c>
      <c r="X505" s="5">
        <f t="shared" si="194"/>
        <v>17.194307500000001</v>
      </c>
      <c r="Y505" s="11">
        <f t="shared" si="195"/>
        <v>0</v>
      </c>
      <c r="Z505" s="2" t="s">
        <v>68</v>
      </c>
      <c r="AA505" s="72">
        <f t="shared" si="203"/>
        <v>43753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30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4"/>
      <c r="BX505" s="1"/>
      <c r="BY505" s="1"/>
      <c r="BZ505" s="1"/>
      <c r="CA505" s="1"/>
      <c r="CB505" s="1"/>
      <c r="CC505" s="1"/>
      <c r="CD505" s="1"/>
      <c r="CE505" s="1"/>
      <c r="CF505" s="1"/>
      <c r="CG505" s="2"/>
      <c r="CH505" s="1"/>
      <c r="CI505" s="1"/>
      <c r="CJ505" s="1"/>
      <c r="CK505" s="1"/>
      <c r="CL505" s="1"/>
      <c r="CM505" s="1"/>
    </row>
    <row r="506" spans="1:91" x14ac:dyDescent="0.2">
      <c r="A506" s="105">
        <f t="shared" si="196"/>
        <v>43519</v>
      </c>
      <c r="B506" s="5">
        <f t="shared" si="185"/>
        <v>1070.32205952</v>
      </c>
      <c r="C506" s="5">
        <f t="shared" si="197"/>
        <v>1000</v>
      </c>
      <c r="D506" s="64">
        <f t="shared" si="198"/>
        <v>5116.93</v>
      </c>
      <c r="E506" s="11">
        <f>IF(K506=1,VLOOKUP(A506,[1]Plan1!$AY$80:$BA$314,3),E505)</f>
        <v>5138.93</v>
      </c>
      <c r="F506" s="72">
        <f t="shared" si="199"/>
        <v>43512</v>
      </c>
      <c r="G506" s="9">
        <f t="shared" si="186"/>
        <v>4.2994529923214841E-3</v>
      </c>
      <c r="H506" s="72">
        <f t="shared" si="200"/>
        <v>43539</v>
      </c>
      <c r="I506" s="72">
        <f t="shared" si="187"/>
        <v>43539</v>
      </c>
      <c r="J506" s="1">
        <f t="shared" si="201"/>
        <v>18</v>
      </c>
      <c r="K506" s="1">
        <f t="shared" si="207"/>
        <v>6</v>
      </c>
      <c r="L506" s="5">
        <f t="shared" si="188"/>
        <v>1.0014311</v>
      </c>
      <c r="M506" s="12">
        <f t="shared" si="208"/>
        <v>1.00319961</v>
      </c>
      <c r="N506" s="12">
        <f t="shared" si="204"/>
        <v>1.0514262968683497</v>
      </c>
      <c r="O506" s="5">
        <f t="shared" si="206"/>
        <v>1.0529309899999999</v>
      </c>
      <c r="P506" s="5">
        <f t="shared" si="189"/>
        <v>1052.9309900000001</v>
      </c>
      <c r="Q506" s="10">
        <f t="shared" si="190"/>
        <v>0</v>
      </c>
      <c r="R506" s="39">
        <f t="shared" si="191"/>
        <v>0</v>
      </c>
      <c r="S506" s="5">
        <f t="shared" si="192"/>
        <v>0</v>
      </c>
      <c r="T506" s="6">
        <f t="shared" si="202"/>
        <v>4.641E-2</v>
      </c>
      <c r="U506" s="10">
        <f t="shared" si="205"/>
        <v>91</v>
      </c>
      <c r="V506" s="10">
        <v>252</v>
      </c>
      <c r="W506" s="12">
        <f t="shared" si="193"/>
        <v>1.0165168179999999</v>
      </c>
      <c r="X506" s="5">
        <f t="shared" si="194"/>
        <v>17.391069519999999</v>
      </c>
      <c r="Y506" s="11">
        <f t="shared" si="195"/>
        <v>0</v>
      </c>
      <c r="Z506" s="2" t="s">
        <v>68</v>
      </c>
      <c r="AA506" s="72">
        <f t="shared" si="203"/>
        <v>43753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30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4"/>
      <c r="BX506" s="1"/>
      <c r="BY506" s="1"/>
      <c r="BZ506" s="1"/>
      <c r="CA506" s="1"/>
      <c r="CB506" s="1"/>
      <c r="CC506" s="1"/>
      <c r="CD506" s="1"/>
      <c r="CE506" s="1"/>
      <c r="CF506" s="1"/>
      <c r="CG506" s="2"/>
      <c r="CH506" s="1"/>
      <c r="CI506" s="1"/>
      <c r="CJ506" s="1"/>
      <c r="CK506" s="1"/>
      <c r="CL506" s="1"/>
      <c r="CM506" s="1"/>
    </row>
    <row r="507" spans="1:91" x14ac:dyDescent="0.2">
      <c r="A507" s="105">
        <f t="shared" si="196"/>
        <v>43520</v>
      </c>
      <c r="B507" s="5">
        <f t="shared" si="185"/>
        <v>1070.32205952</v>
      </c>
      <c r="C507" s="5">
        <f t="shared" si="197"/>
        <v>1000</v>
      </c>
      <c r="D507" s="64">
        <f t="shared" si="198"/>
        <v>5116.93</v>
      </c>
      <c r="E507" s="11">
        <f>IF(K507=1,VLOOKUP(A507,[1]Plan1!$AY$80:$BA$314,3),E506)</f>
        <v>5138.93</v>
      </c>
      <c r="F507" s="72">
        <f t="shared" si="199"/>
        <v>43512</v>
      </c>
      <c r="G507" s="9">
        <f t="shared" si="186"/>
        <v>4.2994529923214841E-3</v>
      </c>
      <c r="H507" s="72">
        <f t="shared" si="200"/>
        <v>43539</v>
      </c>
      <c r="I507" s="72">
        <f t="shared" si="187"/>
        <v>43539</v>
      </c>
      <c r="J507" s="1">
        <f t="shared" si="201"/>
        <v>18</v>
      </c>
      <c r="K507" s="1">
        <f t="shared" si="207"/>
        <v>6</v>
      </c>
      <c r="L507" s="5">
        <f t="shared" si="188"/>
        <v>1.0014311</v>
      </c>
      <c r="M507" s="12">
        <f t="shared" si="208"/>
        <v>1.00319961</v>
      </c>
      <c r="N507" s="12">
        <f t="shared" si="204"/>
        <v>1.0514262968683497</v>
      </c>
      <c r="O507" s="5">
        <f t="shared" si="206"/>
        <v>1.0529309899999999</v>
      </c>
      <c r="P507" s="5">
        <f t="shared" si="189"/>
        <v>1052.9309900000001</v>
      </c>
      <c r="Q507" s="10">
        <f t="shared" si="190"/>
        <v>0</v>
      </c>
      <c r="R507" s="39">
        <f t="shared" si="191"/>
        <v>0</v>
      </c>
      <c r="S507" s="5">
        <f t="shared" si="192"/>
        <v>0</v>
      </c>
      <c r="T507" s="6">
        <f t="shared" si="202"/>
        <v>4.641E-2</v>
      </c>
      <c r="U507" s="10">
        <f t="shared" si="205"/>
        <v>91</v>
      </c>
      <c r="V507" s="10">
        <v>252</v>
      </c>
      <c r="W507" s="12">
        <f t="shared" si="193"/>
        <v>1.0165168179999999</v>
      </c>
      <c r="X507" s="5">
        <f t="shared" si="194"/>
        <v>17.391069519999999</v>
      </c>
      <c r="Y507" s="11">
        <f t="shared" si="195"/>
        <v>0</v>
      </c>
      <c r="Z507" s="2" t="s">
        <v>68</v>
      </c>
      <c r="AA507" s="72">
        <f t="shared" si="203"/>
        <v>43753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30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4"/>
      <c r="BX507" s="1"/>
      <c r="BY507" s="1"/>
      <c r="BZ507" s="1"/>
      <c r="CA507" s="1"/>
      <c r="CB507" s="1"/>
      <c r="CC507" s="1"/>
      <c r="CD507" s="1"/>
      <c r="CE507" s="1"/>
      <c r="CF507" s="1"/>
      <c r="CG507" s="2"/>
      <c r="CH507" s="1"/>
      <c r="CI507" s="1"/>
      <c r="CJ507" s="1"/>
      <c r="CK507" s="1"/>
      <c r="CL507" s="1"/>
      <c r="CM507" s="1"/>
    </row>
    <row r="508" spans="1:91" x14ac:dyDescent="0.2">
      <c r="A508" s="105">
        <f t="shared" si="196"/>
        <v>43521</v>
      </c>
      <c r="B508" s="5">
        <f t="shared" si="185"/>
        <v>1070.32205952</v>
      </c>
      <c r="C508" s="5">
        <f t="shared" si="197"/>
        <v>1000</v>
      </c>
      <c r="D508" s="64">
        <f t="shared" si="198"/>
        <v>5116.93</v>
      </c>
      <c r="E508" s="11">
        <f>IF(K508=1,VLOOKUP(A508,[1]Plan1!$AY$80:$BA$314,3),E507)</f>
        <v>5138.93</v>
      </c>
      <c r="F508" s="72">
        <f t="shared" si="199"/>
        <v>43512</v>
      </c>
      <c r="G508" s="9">
        <f t="shared" si="186"/>
        <v>4.2994529923214841E-3</v>
      </c>
      <c r="H508" s="72">
        <f t="shared" si="200"/>
        <v>43539</v>
      </c>
      <c r="I508" s="72">
        <f t="shared" si="187"/>
        <v>43539</v>
      </c>
      <c r="J508" s="1">
        <f t="shared" si="201"/>
        <v>18</v>
      </c>
      <c r="K508" s="1">
        <f t="shared" si="207"/>
        <v>6</v>
      </c>
      <c r="L508" s="5">
        <f t="shared" si="188"/>
        <v>1.0014311</v>
      </c>
      <c r="M508" s="12">
        <f t="shared" si="208"/>
        <v>1.00319961</v>
      </c>
      <c r="N508" s="12">
        <f t="shared" si="204"/>
        <v>1.0514262968683497</v>
      </c>
      <c r="O508" s="5">
        <f t="shared" si="206"/>
        <v>1.0529309899999999</v>
      </c>
      <c r="P508" s="5">
        <f t="shared" si="189"/>
        <v>1052.9309900000001</v>
      </c>
      <c r="Q508" s="10">
        <f t="shared" si="190"/>
        <v>0</v>
      </c>
      <c r="R508" s="39">
        <f t="shared" si="191"/>
        <v>0</v>
      </c>
      <c r="S508" s="5">
        <f t="shared" si="192"/>
        <v>0</v>
      </c>
      <c r="T508" s="6">
        <f t="shared" si="202"/>
        <v>4.641E-2</v>
      </c>
      <c r="U508" s="10">
        <f t="shared" si="205"/>
        <v>91</v>
      </c>
      <c r="V508" s="10">
        <v>252</v>
      </c>
      <c r="W508" s="12">
        <f t="shared" si="193"/>
        <v>1.0165168179999999</v>
      </c>
      <c r="X508" s="5">
        <f t="shared" si="194"/>
        <v>17.391069519999999</v>
      </c>
      <c r="Y508" s="11">
        <f t="shared" si="195"/>
        <v>0</v>
      </c>
      <c r="Z508" s="2" t="s">
        <v>68</v>
      </c>
      <c r="AA508" s="72">
        <f t="shared" si="203"/>
        <v>43753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30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4"/>
      <c r="BX508" s="1"/>
      <c r="BY508" s="1"/>
      <c r="BZ508" s="1"/>
      <c r="CA508" s="1"/>
      <c r="CB508" s="1"/>
      <c r="CC508" s="1"/>
      <c r="CD508" s="1"/>
      <c r="CE508" s="1"/>
      <c r="CF508" s="1"/>
      <c r="CG508" s="2"/>
      <c r="CH508" s="1"/>
      <c r="CI508" s="1"/>
      <c r="CJ508" s="1"/>
      <c r="CK508" s="1"/>
      <c r="CL508" s="1"/>
      <c r="CM508" s="1"/>
    </row>
    <row r="509" spans="1:91" x14ac:dyDescent="0.2">
      <c r="A509" s="105">
        <f t="shared" si="196"/>
        <v>43522</v>
      </c>
      <c r="B509" s="5">
        <f t="shared" si="185"/>
        <v>1070.7699288000001</v>
      </c>
      <c r="C509" s="5">
        <f t="shared" si="197"/>
        <v>1000</v>
      </c>
      <c r="D509" s="64">
        <f t="shared" si="198"/>
        <v>5116.93</v>
      </c>
      <c r="E509" s="11">
        <f>IF(K509=1,VLOOKUP(A509,[1]Plan1!$AY$80:$BA$314,3),E508)</f>
        <v>5138.93</v>
      </c>
      <c r="F509" s="72">
        <f t="shared" si="199"/>
        <v>43512</v>
      </c>
      <c r="G509" s="9">
        <f t="shared" si="186"/>
        <v>4.2994529923214841E-3</v>
      </c>
      <c r="H509" s="72">
        <f t="shared" si="200"/>
        <v>43539</v>
      </c>
      <c r="I509" s="72">
        <f t="shared" si="187"/>
        <v>43539</v>
      </c>
      <c r="J509" s="1">
        <f t="shared" si="201"/>
        <v>18</v>
      </c>
      <c r="K509" s="1">
        <f t="shared" si="207"/>
        <v>7</v>
      </c>
      <c r="L509" s="5">
        <f t="shared" si="188"/>
        <v>1.0016698100000001</v>
      </c>
      <c r="M509" s="12">
        <f t="shared" si="208"/>
        <v>1.00319961</v>
      </c>
      <c r="N509" s="12">
        <f t="shared" si="204"/>
        <v>1.0514262968683497</v>
      </c>
      <c r="O509" s="5">
        <f t="shared" si="206"/>
        <v>1.05318197</v>
      </c>
      <c r="P509" s="5">
        <f t="shared" si="189"/>
        <v>1053.1819700000001</v>
      </c>
      <c r="Q509" s="10">
        <f t="shared" si="190"/>
        <v>0</v>
      </c>
      <c r="R509" s="39">
        <f t="shared" si="191"/>
        <v>0</v>
      </c>
      <c r="S509" s="5">
        <f t="shared" si="192"/>
        <v>0</v>
      </c>
      <c r="T509" s="6">
        <f t="shared" si="202"/>
        <v>4.641E-2</v>
      </c>
      <c r="U509" s="10">
        <f t="shared" si="205"/>
        <v>92</v>
      </c>
      <c r="V509" s="10">
        <v>252</v>
      </c>
      <c r="W509" s="12">
        <f t="shared" si="193"/>
        <v>1.016699829</v>
      </c>
      <c r="X509" s="5">
        <f t="shared" si="194"/>
        <v>17.587958799999999</v>
      </c>
      <c r="Y509" s="11">
        <f t="shared" si="195"/>
        <v>0</v>
      </c>
      <c r="Z509" s="2" t="s">
        <v>68</v>
      </c>
      <c r="AA509" s="72">
        <f t="shared" si="203"/>
        <v>43753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30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4"/>
      <c r="BX509" s="1"/>
      <c r="BY509" s="1"/>
      <c r="BZ509" s="1"/>
      <c r="CA509" s="1"/>
      <c r="CB509" s="1"/>
      <c r="CC509" s="1"/>
      <c r="CD509" s="1"/>
      <c r="CE509" s="1"/>
      <c r="CF509" s="1"/>
      <c r="CG509" s="2"/>
      <c r="CH509" s="1"/>
      <c r="CI509" s="1"/>
      <c r="CJ509" s="1"/>
      <c r="CK509" s="1"/>
      <c r="CL509" s="1"/>
      <c r="CM509" s="1"/>
    </row>
    <row r="510" spans="1:91" x14ac:dyDescent="0.2">
      <c r="A510" s="105">
        <f t="shared" si="196"/>
        <v>43523</v>
      </c>
      <c r="B510" s="5">
        <f t="shared" si="185"/>
        <v>1071.2180049999999</v>
      </c>
      <c r="C510" s="5">
        <f t="shared" si="197"/>
        <v>1000</v>
      </c>
      <c r="D510" s="64">
        <f t="shared" si="198"/>
        <v>5116.93</v>
      </c>
      <c r="E510" s="11">
        <f>IF(K510=1,VLOOKUP(A510,[1]Plan1!$AY$80:$BA$314,3),E509)</f>
        <v>5138.93</v>
      </c>
      <c r="F510" s="72">
        <f t="shared" si="199"/>
        <v>43512</v>
      </c>
      <c r="G510" s="9">
        <f t="shared" si="186"/>
        <v>4.2994529923214841E-3</v>
      </c>
      <c r="H510" s="72">
        <f t="shared" si="200"/>
        <v>43539</v>
      </c>
      <c r="I510" s="72">
        <f t="shared" si="187"/>
        <v>43539</v>
      </c>
      <c r="J510" s="1">
        <f t="shared" si="201"/>
        <v>18</v>
      </c>
      <c r="K510" s="1">
        <f t="shared" si="207"/>
        <v>8</v>
      </c>
      <c r="L510" s="5">
        <f t="shared" si="188"/>
        <v>1.00190859</v>
      </c>
      <c r="M510" s="12">
        <f t="shared" si="208"/>
        <v>1.00319961</v>
      </c>
      <c r="N510" s="12">
        <f t="shared" si="204"/>
        <v>1.0514262968683497</v>
      </c>
      <c r="O510" s="5">
        <f t="shared" si="206"/>
        <v>1.0534330300000001</v>
      </c>
      <c r="P510" s="5">
        <f t="shared" si="189"/>
        <v>1053.4330299999999</v>
      </c>
      <c r="Q510" s="10">
        <f t="shared" si="190"/>
        <v>0</v>
      </c>
      <c r="R510" s="39">
        <f t="shared" si="191"/>
        <v>0</v>
      </c>
      <c r="S510" s="5">
        <f t="shared" si="192"/>
        <v>0</v>
      </c>
      <c r="T510" s="6">
        <f t="shared" si="202"/>
        <v>4.641E-2</v>
      </c>
      <c r="U510" s="10">
        <f t="shared" si="205"/>
        <v>93</v>
      </c>
      <c r="V510" s="10">
        <v>252</v>
      </c>
      <c r="W510" s="12">
        <f t="shared" si="193"/>
        <v>1.016882872</v>
      </c>
      <c r="X510" s="5">
        <f t="shared" si="194"/>
        <v>17.784974999999999</v>
      </c>
      <c r="Y510" s="11">
        <f t="shared" si="195"/>
        <v>0</v>
      </c>
      <c r="Z510" s="2" t="s">
        <v>68</v>
      </c>
      <c r="AA510" s="72">
        <f t="shared" si="203"/>
        <v>43753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30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4"/>
      <c r="BX510" s="1"/>
      <c r="BY510" s="1"/>
      <c r="BZ510" s="1"/>
      <c r="CA510" s="1"/>
      <c r="CB510" s="1"/>
      <c r="CC510" s="1"/>
      <c r="CD510" s="1"/>
      <c r="CE510" s="1"/>
      <c r="CF510" s="1"/>
      <c r="CG510" s="2"/>
      <c r="CH510" s="1"/>
      <c r="CI510" s="1"/>
      <c r="CJ510" s="1"/>
      <c r="CK510" s="1"/>
      <c r="CL510" s="1"/>
      <c r="CM510" s="1"/>
    </row>
    <row r="511" spans="1:91" x14ac:dyDescent="0.2">
      <c r="A511" s="105">
        <f t="shared" si="196"/>
        <v>43524</v>
      </c>
      <c r="B511" s="5">
        <f t="shared" si="185"/>
        <v>1071.6662699600001</v>
      </c>
      <c r="C511" s="5">
        <f t="shared" si="197"/>
        <v>1000</v>
      </c>
      <c r="D511" s="64">
        <f t="shared" si="198"/>
        <v>5116.93</v>
      </c>
      <c r="E511" s="11">
        <f>IF(K511=1,VLOOKUP(A511,[1]Plan1!$AY$80:$BA$314,3),E510)</f>
        <v>5138.93</v>
      </c>
      <c r="F511" s="72">
        <f t="shared" si="199"/>
        <v>43512</v>
      </c>
      <c r="G511" s="9">
        <f t="shared" si="186"/>
        <v>4.2994529923214841E-3</v>
      </c>
      <c r="H511" s="72">
        <f t="shared" si="200"/>
        <v>43539</v>
      </c>
      <c r="I511" s="72">
        <f t="shared" si="187"/>
        <v>43539</v>
      </c>
      <c r="J511" s="1">
        <f t="shared" si="201"/>
        <v>18</v>
      </c>
      <c r="K511" s="1">
        <f t="shared" si="207"/>
        <v>9</v>
      </c>
      <c r="L511" s="5">
        <f t="shared" si="188"/>
        <v>1.00214742</v>
      </c>
      <c r="M511" s="12">
        <f t="shared" si="208"/>
        <v>1.00319961</v>
      </c>
      <c r="N511" s="12">
        <f t="shared" si="204"/>
        <v>1.0514262968683497</v>
      </c>
      <c r="O511" s="5">
        <f t="shared" si="206"/>
        <v>1.05368415</v>
      </c>
      <c r="P511" s="5">
        <f t="shared" si="189"/>
        <v>1053.68415</v>
      </c>
      <c r="Q511" s="10">
        <f t="shared" si="190"/>
        <v>0</v>
      </c>
      <c r="R511" s="39">
        <f t="shared" si="191"/>
        <v>0</v>
      </c>
      <c r="S511" s="5">
        <f t="shared" si="192"/>
        <v>0</v>
      </c>
      <c r="T511" s="6">
        <f t="shared" si="202"/>
        <v>4.641E-2</v>
      </c>
      <c r="U511" s="10">
        <f t="shared" si="205"/>
        <v>94</v>
      </c>
      <c r="V511" s="10">
        <v>252</v>
      </c>
      <c r="W511" s="12">
        <f t="shared" si="193"/>
        <v>1.017065949</v>
      </c>
      <c r="X511" s="5">
        <f t="shared" si="194"/>
        <v>17.982119959999999</v>
      </c>
      <c r="Y511" s="11">
        <f t="shared" si="195"/>
        <v>0</v>
      </c>
      <c r="Z511" s="2" t="s">
        <v>68</v>
      </c>
      <c r="AA511" s="72">
        <f t="shared" si="203"/>
        <v>43753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30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4"/>
      <c r="BX511" s="1"/>
      <c r="BY511" s="1"/>
      <c r="BZ511" s="1"/>
      <c r="CA511" s="1"/>
      <c r="CB511" s="1"/>
      <c r="CC511" s="1"/>
      <c r="CD511" s="1"/>
      <c r="CE511" s="1"/>
      <c r="CF511" s="1"/>
      <c r="CG511" s="2"/>
      <c r="CH511" s="1"/>
      <c r="CI511" s="1"/>
      <c r="CJ511" s="1"/>
      <c r="CK511" s="1"/>
      <c r="CL511" s="1"/>
      <c r="CM511" s="1"/>
    </row>
    <row r="512" spans="1:91" x14ac:dyDescent="0.2">
      <c r="A512" s="105">
        <f t="shared" si="196"/>
        <v>43525</v>
      </c>
      <c r="B512" s="5">
        <f t="shared" si="185"/>
        <v>1072.1147012900001</v>
      </c>
      <c r="C512" s="5">
        <f t="shared" si="197"/>
        <v>1000</v>
      </c>
      <c r="D512" s="64">
        <f t="shared" si="198"/>
        <v>5116.93</v>
      </c>
      <c r="E512" s="11">
        <f>IF(K512=1,VLOOKUP(A512,[1]Plan1!$AY$80:$BA$314,3),E511)</f>
        <v>5138.93</v>
      </c>
      <c r="F512" s="72">
        <f t="shared" si="199"/>
        <v>43512</v>
      </c>
      <c r="G512" s="9">
        <f t="shared" si="186"/>
        <v>4.2994529923214841E-3</v>
      </c>
      <c r="H512" s="72">
        <f t="shared" si="200"/>
        <v>43539</v>
      </c>
      <c r="I512" s="72">
        <f t="shared" si="187"/>
        <v>43539</v>
      </c>
      <c r="J512" s="1">
        <f t="shared" si="201"/>
        <v>18</v>
      </c>
      <c r="K512" s="1">
        <f t="shared" si="207"/>
        <v>10</v>
      </c>
      <c r="L512" s="5">
        <f t="shared" si="188"/>
        <v>1.0023863</v>
      </c>
      <c r="M512" s="12">
        <f t="shared" si="208"/>
        <v>1.00319961</v>
      </c>
      <c r="N512" s="12">
        <f t="shared" si="204"/>
        <v>1.0514262968683497</v>
      </c>
      <c r="O512" s="5">
        <f t="shared" si="206"/>
        <v>1.05393531</v>
      </c>
      <c r="P512" s="5">
        <f t="shared" si="189"/>
        <v>1053.9353100000001</v>
      </c>
      <c r="Q512" s="10">
        <f t="shared" si="190"/>
        <v>0</v>
      </c>
      <c r="R512" s="39">
        <f t="shared" si="191"/>
        <v>0</v>
      </c>
      <c r="S512" s="5">
        <f t="shared" si="192"/>
        <v>0</v>
      </c>
      <c r="T512" s="6">
        <f t="shared" si="202"/>
        <v>4.641E-2</v>
      </c>
      <c r="U512" s="10">
        <f t="shared" si="205"/>
        <v>95</v>
      </c>
      <c r="V512" s="10">
        <v>252</v>
      </c>
      <c r="W512" s="12">
        <f t="shared" si="193"/>
        <v>1.017249058</v>
      </c>
      <c r="X512" s="5">
        <f t="shared" si="194"/>
        <v>18.179391290000002</v>
      </c>
      <c r="Y512" s="11">
        <f t="shared" si="195"/>
        <v>0</v>
      </c>
      <c r="Z512" s="2" t="s">
        <v>68</v>
      </c>
      <c r="AA512" s="72">
        <f t="shared" si="203"/>
        <v>43753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30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4"/>
      <c r="BX512" s="1"/>
      <c r="BY512" s="1"/>
      <c r="BZ512" s="1"/>
      <c r="CA512" s="1"/>
      <c r="CB512" s="1"/>
      <c r="CC512" s="1"/>
      <c r="CD512" s="1"/>
      <c r="CE512" s="1"/>
      <c r="CF512" s="1"/>
      <c r="CG512" s="2"/>
      <c r="CH512" s="1"/>
      <c r="CI512" s="1"/>
      <c r="CJ512" s="1"/>
      <c r="CK512" s="1"/>
      <c r="CL512" s="1"/>
      <c r="CM512" s="1"/>
    </row>
    <row r="513" spans="1:91" x14ac:dyDescent="0.2">
      <c r="A513" s="105">
        <f t="shared" si="196"/>
        <v>43526</v>
      </c>
      <c r="B513" s="5">
        <f t="shared" si="185"/>
        <v>1072.5633418299999</v>
      </c>
      <c r="C513" s="5">
        <f t="shared" si="197"/>
        <v>1000</v>
      </c>
      <c r="D513" s="64">
        <f t="shared" si="198"/>
        <v>5116.93</v>
      </c>
      <c r="E513" s="11">
        <f>IF(K513=1,VLOOKUP(A513,[1]Plan1!$AY$80:$BA$314,3),E512)</f>
        <v>5138.93</v>
      </c>
      <c r="F513" s="72">
        <f t="shared" si="199"/>
        <v>43512</v>
      </c>
      <c r="G513" s="9">
        <f t="shared" si="186"/>
        <v>4.2994529923214841E-3</v>
      </c>
      <c r="H513" s="72">
        <f t="shared" si="200"/>
        <v>43539</v>
      </c>
      <c r="I513" s="72">
        <f t="shared" si="187"/>
        <v>43539</v>
      </c>
      <c r="J513" s="1">
        <f t="shared" si="201"/>
        <v>18</v>
      </c>
      <c r="K513" s="1">
        <f t="shared" si="207"/>
        <v>11</v>
      </c>
      <c r="L513" s="5">
        <f t="shared" si="188"/>
        <v>1.0026252499999999</v>
      </c>
      <c r="M513" s="12">
        <f t="shared" si="208"/>
        <v>1.00319961</v>
      </c>
      <c r="N513" s="12">
        <f t="shared" si="204"/>
        <v>1.0514262968683497</v>
      </c>
      <c r="O513" s="5">
        <f t="shared" si="206"/>
        <v>1.0541865500000001</v>
      </c>
      <c r="P513" s="5">
        <f t="shared" si="189"/>
        <v>1054.1865499999999</v>
      </c>
      <c r="Q513" s="10">
        <f t="shared" si="190"/>
        <v>0</v>
      </c>
      <c r="R513" s="39">
        <f t="shared" si="191"/>
        <v>0</v>
      </c>
      <c r="S513" s="5">
        <f t="shared" si="192"/>
        <v>0</v>
      </c>
      <c r="T513" s="6">
        <f t="shared" si="202"/>
        <v>4.641E-2</v>
      </c>
      <c r="U513" s="10">
        <f t="shared" si="205"/>
        <v>96</v>
      </c>
      <c r="V513" s="10">
        <v>252</v>
      </c>
      <c r="W513" s="12">
        <f t="shared" si="193"/>
        <v>1.0174322010000001</v>
      </c>
      <c r="X513" s="5">
        <f t="shared" si="194"/>
        <v>18.376791829999998</v>
      </c>
      <c r="Y513" s="11">
        <f t="shared" si="195"/>
        <v>0</v>
      </c>
      <c r="Z513" s="2" t="s">
        <v>68</v>
      </c>
      <c r="AA513" s="72">
        <f t="shared" si="203"/>
        <v>43753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30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4"/>
      <c r="BX513" s="1"/>
      <c r="BY513" s="1"/>
      <c r="BZ513" s="1"/>
      <c r="CA513" s="1"/>
      <c r="CB513" s="1"/>
      <c r="CC513" s="1"/>
      <c r="CD513" s="1"/>
      <c r="CE513" s="1"/>
      <c r="CF513" s="1"/>
      <c r="CG513" s="2"/>
      <c r="CH513" s="1"/>
      <c r="CI513" s="1"/>
      <c r="CJ513" s="1"/>
      <c r="CK513" s="1"/>
      <c r="CL513" s="1"/>
      <c r="CM513" s="1"/>
    </row>
    <row r="514" spans="1:91" x14ac:dyDescent="0.2">
      <c r="A514" s="105">
        <f t="shared" si="196"/>
        <v>43527</v>
      </c>
      <c r="B514" s="5">
        <f t="shared" si="185"/>
        <v>1072.5633418299999</v>
      </c>
      <c r="C514" s="5">
        <f t="shared" si="197"/>
        <v>1000</v>
      </c>
      <c r="D514" s="64">
        <f t="shared" si="198"/>
        <v>5116.93</v>
      </c>
      <c r="E514" s="11">
        <f>IF(K514=1,VLOOKUP(A514,[1]Plan1!$AY$80:$BA$314,3),E513)</f>
        <v>5138.93</v>
      </c>
      <c r="F514" s="72">
        <f t="shared" si="199"/>
        <v>43512</v>
      </c>
      <c r="G514" s="9">
        <f t="shared" si="186"/>
        <v>4.2994529923214841E-3</v>
      </c>
      <c r="H514" s="72">
        <f t="shared" si="200"/>
        <v>43539</v>
      </c>
      <c r="I514" s="72">
        <f t="shared" si="187"/>
        <v>43539</v>
      </c>
      <c r="J514" s="1">
        <f t="shared" si="201"/>
        <v>18</v>
      </c>
      <c r="K514" s="1">
        <f t="shared" si="207"/>
        <v>11</v>
      </c>
      <c r="L514" s="5">
        <f t="shared" si="188"/>
        <v>1.0026252499999999</v>
      </c>
      <c r="M514" s="12">
        <f t="shared" si="208"/>
        <v>1.00319961</v>
      </c>
      <c r="N514" s="12">
        <f t="shared" si="204"/>
        <v>1.0514262968683497</v>
      </c>
      <c r="O514" s="5">
        <f t="shared" si="206"/>
        <v>1.0541865500000001</v>
      </c>
      <c r="P514" s="5">
        <f t="shared" si="189"/>
        <v>1054.1865499999999</v>
      </c>
      <c r="Q514" s="10">
        <f t="shared" si="190"/>
        <v>0</v>
      </c>
      <c r="R514" s="39">
        <f t="shared" si="191"/>
        <v>0</v>
      </c>
      <c r="S514" s="5">
        <f t="shared" si="192"/>
        <v>0</v>
      </c>
      <c r="T514" s="6">
        <f t="shared" si="202"/>
        <v>4.641E-2</v>
      </c>
      <c r="U514" s="10">
        <f t="shared" si="205"/>
        <v>96</v>
      </c>
      <c r="V514" s="10">
        <v>252</v>
      </c>
      <c r="W514" s="12">
        <f t="shared" si="193"/>
        <v>1.0174322010000001</v>
      </c>
      <c r="X514" s="5">
        <f t="shared" si="194"/>
        <v>18.376791829999998</v>
      </c>
      <c r="Y514" s="11">
        <f t="shared" si="195"/>
        <v>0</v>
      </c>
      <c r="Z514" s="2" t="s">
        <v>68</v>
      </c>
      <c r="AA514" s="72">
        <f t="shared" si="203"/>
        <v>43753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30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4"/>
      <c r="BX514" s="1"/>
      <c r="BY514" s="1"/>
      <c r="BZ514" s="1"/>
      <c r="CA514" s="1"/>
      <c r="CB514" s="1"/>
      <c r="CC514" s="1"/>
      <c r="CD514" s="1"/>
      <c r="CE514" s="1"/>
      <c r="CF514" s="1"/>
      <c r="CG514" s="2"/>
      <c r="CH514" s="1"/>
      <c r="CI514" s="1"/>
      <c r="CJ514" s="1"/>
      <c r="CK514" s="1"/>
      <c r="CL514" s="1"/>
      <c r="CM514" s="1"/>
    </row>
    <row r="515" spans="1:91" x14ac:dyDescent="0.2">
      <c r="A515" s="105">
        <f t="shared" si="196"/>
        <v>43528</v>
      </c>
      <c r="B515" s="5">
        <f t="shared" si="185"/>
        <v>1072.5633418299999</v>
      </c>
      <c r="C515" s="5">
        <f t="shared" si="197"/>
        <v>1000</v>
      </c>
      <c r="D515" s="64">
        <f t="shared" si="198"/>
        <v>5116.93</v>
      </c>
      <c r="E515" s="11">
        <f>IF(K515=1,VLOOKUP(A515,[1]Plan1!$AY$80:$BA$314,3),E514)</f>
        <v>5138.93</v>
      </c>
      <c r="F515" s="72">
        <f t="shared" si="199"/>
        <v>43512</v>
      </c>
      <c r="G515" s="9">
        <f t="shared" si="186"/>
        <v>4.2994529923214841E-3</v>
      </c>
      <c r="H515" s="72">
        <f t="shared" si="200"/>
        <v>43539</v>
      </c>
      <c r="I515" s="72">
        <f t="shared" si="187"/>
        <v>43539</v>
      </c>
      <c r="J515" s="1">
        <f t="shared" si="201"/>
        <v>18</v>
      </c>
      <c r="K515" s="1">
        <f t="shared" si="207"/>
        <v>11</v>
      </c>
      <c r="L515" s="5">
        <f t="shared" si="188"/>
        <v>1.0026252499999999</v>
      </c>
      <c r="M515" s="12">
        <f t="shared" si="208"/>
        <v>1.00319961</v>
      </c>
      <c r="N515" s="12">
        <f t="shared" si="204"/>
        <v>1.0514262968683497</v>
      </c>
      <c r="O515" s="5">
        <f t="shared" si="206"/>
        <v>1.0541865500000001</v>
      </c>
      <c r="P515" s="5">
        <f t="shared" si="189"/>
        <v>1054.1865499999999</v>
      </c>
      <c r="Q515" s="10">
        <f t="shared" si="190"/>
        <v>0</v>
      </c>
      <c r="R515" s="39">
        <f t="shared" si="191"/>
        <v>0</v>
      </c>
      <c r="S515" s="5">
        <f t="shared" si="192"/>
        <v>0</v>
      </c>
      <c r="T515" s="6">
        <f t="shared" si="202"/>
        <v>4.641E-2</v>
      </c>
      <c r="U515" s="10">
        <f t="shared" si="205"/>
        <v>96</v>
      </c>
      <c r="V515" s="10">
        <v>252</v>
      </c>
      <c r="W515" s="12">
        <f t="shared" si="193"/>
        <v>1.0174322010000001</v>
      </c>
      <c r="X515" s="5">
        <f t="shared" si="194"/>
        <v>18.376791829999998</v>
      </c>
      <c r="Y515" s="11">
        <f t="shared" si="195"/>
        <v>0</v>
      </c>
      <c r="Z515" s="2" t="s">
        <v>68</v>
      </c>
      <c r="AA515" s="72">
        <f t="shared" si="203"/>
        <v>43753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30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4"/>
      <c r="BX515" s="1"/>
      <c r="BY515" s="1"/>
      <c r="BZ515" s="1"/>
      <c r="CA515" s="1"/>
      <c r="CB515" s="1"/>
      <c r="CC515" s="1"/>
      <c r="CD515" s="1"/>
      <c r="CE515" s="1"/>
      <c r="CF515" s="1"/>
      <c r="CG515" s="2"/>
      <c r="CH515" s="1"/>
      <c r="CI515" s="1"/>
      <c r="CJ515" s="1"/>
      <c r="CK515" s="1"/>
      <c r="CL515" s="1"/>
      <c r="CM515" s="1"/>
    </row>
    <row r="516" spans="1:91" x14ac:dyDescent="0.2">
      <c r="A516" s="105">
        <f t="shared" si="196"/>
        <v>43529</v>
      </c>
      <c r="B516" s="5">
        <f t="shared" si="185"/>
        <v>1072.5633418299999</v>
      </c>
      <c r="C516" s="5">
        <f t="shared" si="197"/>
        <v>1000</v>
      </c>
      <c r="D516" s="64">
        <f t="shared" si="198"/>
        <v>5116.93</v>
      </c>
      <c r="E516" s="11">
        <f>IF(K516=1,VLOOKUP(A516,[1]Plan1!$AY$80:$BA$314,3),E515)</f>
        <v>5138.93</v>
      </c>
      <c r="F516" s="72">
        <f t="shared" si="199"/>
        <v>43512</v>
      </c>
      <c r="G516" s="9">
        <f t="shared" si="186"/>
        <v>4.2994529923214841E-3</v>
      </c>
      <c r="H516" s="72">
        <f t="shared" si="200"/>
        <v>43539</v>
      </c>
      <c r="I516" s="72">
        <f t="shared" si="187"/>
        <v>43539</v>
      </c>
      <c r="J516" s="1">
        <f t="shared" si="201"/>
        <v>18</v>
      </c>
      <c r="K516" s="1">
        <f t="shared" si="207"/>
        <v>11</v>
      </c>
      <c r="L516" s="5">
        <f t="shared" si="188"/>
        <v>1.0026252499999999</v>
      </c>
      <c r="M516" s="12">
        <f t="shared" si="208"/>
        <v>1.00319961</v>
      </c>
      <c r="N516" s="12">
        <f t="shared" si="204"/>
        <v>1.0514262968683497</v>
      </c>
      <c r="O516" s="5">
        <f t="shared" si="206"/>
        <v>1.0541865500000001</v>
      </c>
      <c r="P516" s="5">
        <f t="shared" si="189"/>
        <v>1054.1865499999999</v>
      </c>
      <c r="Q516" s="10">
        <f t="shared" si="190"/>
        <v>0</v>
      </c>
      <c r="R516" s="39">
        <f t="shared" si="191"/>
        <v>0</v>
      </c>
      <c r="S516" s="5">
        <f t="shared" si="192"/>
        <v>0</v>
      </c>
      <c r="T516" s="6">
        <f t="shared" si="202"/>
        <v>4.641E-2</v>
      </c>
      <c r="U516" s="10">
        <f t="shared" si="205"/>
        <v>96</v>
      </c>
      <c r="V516" s="10">
        <v>252</v>
      </c>
      <c r="W516" s="12">
        <f t="shared" si="193"/>
        <v>1.0174322010000001</v>
      </c>
      <c r="X516" s="5">
        <f t="shared" si="194"/>
        <v>18.376791829999998</v>
      </c>
      <c r="Y516" s="11">
        <f t="shared" si="195"/>
        <v>0</v>
      </c>
      <c r="Z516" s="2" t="s">
        <v>68</v>
      </c>
      <c r="AA516" s="72">
        <f t="shared" si="203"/>
        <v>43753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30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4"/>
      <c r="BX516" s="1"/>
      <c r="BY516" s="1"/>
      <c r="BZ516" s="1"/>
      <c r="CA516" s="1"/>
      <c r="CB516" s="1"/>
      <c r="CC516" s="1"/>
      <c r="CD516" s="1"/>
      <c r="CE516" s="1"/>
      <c r="CF516" s="1"/>
      <c r="CG516" s="2"/>
      <c r="CH516" s="1"/>
      <c r="CI516" s="1"/>
      <c r="CJ516" s="1"/>
      <c r="CK516" s="1"/>
      <c r="CL516" s="1"/>
      <c r="CM516" s="1"/>
    </row>
    <row r="517" spans="1:91" x14ac:dyDescent="0.2">
      <c r="A517" s="105">
        <f t="shared" si="196"/>
        <v>43530</v>
      </c>
      <c r="B517" s="5">
        <f t="shared" si="185"/>
        <v>1072.5633418299999</v>
      </c>
      <c r="C517" s="5">
        <f t="shared" si="197"/>
        <v>1000</v>
      </c>
      <c r="D517" s="64">
        <f t="shared" si="198"/>
        <v>5116.93</v>
      </c>
      <c r="E517" s="11">
        <f>IF(K517=1,VLOOKUP(A517,[1]Plan1!$AY$80:$BA$314,3),E516)</f>
        <v>5138.93</v>
      </c>
      <c r="F517" s="72">
        <f t="shared" si="199"/>
        <v>43512</v>
      </c>
      <c r="G517" s="9">
        <f t="shared" si="186"/>
        <v>4.2994529923214841E-3</v>
      </c>
      <c r="H517" s="72">
        <f t="shared" si="200"/>
        <v>43539</v>
      </c>
      <c r="I517" s="72">
        <f t="shared" si="187"/>
        <v>43539</v>
      </c>
      <c r="J517" s="1">
        <f t="shared" si="201"/>
        <v>18</v>
      </c>
      <c r="K517" s="1">
        <f t="shared" si="207"/>
        <v>11</v>
      </c>
      <c r="L517" s="5">
        <f t="shared" si="188"/>
        <v>1.0026252499999999</v>
      </c>
      <c r="M517" s="12">
        <f t="shared" si="208"/>
        <v>1.00319961</v>
      </c>
      <c r="N517" s="12">
        <f t="shared" si="204"/>
        <v>1.0514262968683497</v>
      </c>
      <c r="O517" s="5">
        <f t="shared" si="206"/>
        <v>1.0541865500000001</v>
      </c>
      <c r="P517" s="5">
        <f t="shared" si="189"/>
        <v>1054.1865499999999</v>
      </c>
      <c r="Q517" s="10">
        <f t="shared" si="190"/>
        <v>0</v>
      </c>
      <c r="R517" s="39">
        <f t="shared" si="191"/>
        <v>0</v>
      </c>
      <c r="S517" s="5">
        <f t="shared" si="192"/>
        <v>0</v>
      </c>
      <c r="T517" s="6">
        <f t="shared" si="202"/>
        <v>4.641E-2</v>
      </c>
      <c r="U517" s="10">
        <f t="shared" si="205"/>
        <v>96</v>
      </c>
      <c r="V517" s="10">
        <v>252</v>
      </c>
      <c r="W517" s="12">
        <f t="shared" si="193"/>
        <v>1.0174322010000001</v>
      </c>
      <c r="X517" s="5">
        <f t="shared" si="194"/>
        <v>18.376791829999998</v>
      </c>
      <c r="Y517" s="11">
        <f t="shared" si="195"/>
        <v>0</v>
      </c>
      <c r="Z517" s="2" t="s">
        <v>68</v>
      </c>
      <c r="AA517" s="72">
        <f t="shared" si="203"/>
        <v>43753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30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4"/>
      <c r="BX517" s="1"/>
      <c r="BY517" s="1"/>
      <c r="BZ517" s="1"/>
      <c r="CA517" s="1"/>
      <c r="CB517" s="1"/>
      <c r="CC517" s="1"/>
      <c r="CD517" s="1"/>
      <c r="CE517" s="1"/>
      <c r="CF517" s="1"/>
      <c r="CG517" s="2"/>
      <c r="CH517" s="1"/>
      <c r="CI517" s="1"/>
      <c r="CJ517" s="1"/>
      <c r="CK517" s="1"/>
      <c r="CL517" s="1"/>
      <c r="CM517" s="1"/>
    </row>
    <row r="518" spans="1:91" x14ac:dyDescent="0.2">
      <c r="A518" s="105">
        <f t="shared" si="196"/>
        <v>43531</v>
      </c>
      <c r="B518" s="5">
        <f t="shared" si="185"/>
        <v>1073.0121590200001</v>
      </c>
      <c r="C518" s="5">
        <f t="shared" si="197"/>
        <v>1000</v>
      </c>
      <c r="D518" s="64">
        <f t="shared" si="198"/>
        <v>5116.93</v>
      </c>
      <c r="E518" s="11">
        <f>IF(K518=1,VLOOKUP(A518,[1]Plan1!$AY$80:$BA$314,3),E517)</f>
        <v>5138.93</v>
      </c>
      <c r="F518" s="72">
        <f t="shared" si="199"/>
        <v>43512</v>
      </c>
      <c r="G518" s="9">
        <f t="shared" si="186"/>
        <v>4.2994529923214841E-3</v>
      </c>
      <c r="H518" s="72">
        <f t="shared" si="200"/>
        <v>43539</v>
      </c>
      <c r="I518" s="72">
        <f t="shared" si="187"/>
        <v>43539</v>
      </c>
      <c r="J518" s="1">
        <f t="shared" si="201"/>
        <v>18</v>
      </c>
      <c r="K518" s="1">
        <f t="shared" si="207"/>
        <v>12</v>
      </c>
      <c r="L518" s="5">
        <f t="shared" si="188"/>
        <v>1.00286425</v>
      </c>
      <c r="M518" s="12">
        <f t="shared" si="208"/>
        <v>1.00319961</v>
      </c>
      <c r="N518" s="12">
        <f t="shared" si="204"/>
        <v>1.0514262968683497</v>
      </c>
      <c r="O518" s="5">
        <f t="shared" si="206"/>
        <v>1.0544378400000001</v>
      </c>
      <c r="P518" s="5">
        <f t="shared" si="189"/>
        <v>1054.4378400000001</v>
      </c>
      <c r="Q518" s="10">
        <f t="shared" si="190"/>
        <v>0</v>
      </c>
      <c r="R518" s="39">
        <f t="shared" si="191"/>
        <v>0</v>
      </c>
      <c r="S518" s="5">
        <f t="shared" si="192"/>
        <v>0</v>
      </c>
      <c r="T518" s="6">
        <f t="shared" si="202"/>
        <v>4.641E-2</v>
      </c>
      <c r="U518" s="10">
        <f t="shared" si="205"/>
        <v>97</v>
      </c>
      <c r="V518" s="10">
        <v>252</v>
      </c>
      <c r="W518" s="12">
        <f t="shared" si="193"/>
        <v>1.017615376</v>
      </c>
      <c r="X518" s="5">
        <f t="shared" si="194"/>
        <v>18.574319020000001</v>
      </c>
      <c r="Y518" s="11">
        <f t="shared" si="195"/>
        <v>0</v>
      </c>
      <c r="Z518" s="2" t="s">
        <v>68</v>
      </c>
      <c r="AA518" s="72">
        <f t="shared" si="203"/>
        <v>43753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30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4"/>
      <c r="BX518" s="1"/>
      <c r="BY518" s="1"/>
      <c r="BZ518" s="1"/>
      <c r="CA518" s="1"/>
      <c r="CB518" s="1"/>
      <c r="CC518" s="1"/>
      <c r="CD518" s="1"/>
      <c r="CE518" s="1"/>
      <c r="CF518" s="1"/>
      <c r="CG518" s="2"/>
      <c r="CH518" s="1"/>
      <c r="CI518" s="1"/>
      <c r="CJ518" s="1"/>
      <c r="CK518" s="1"/>
      <c r="CL518" s="1"/>
      <c r="CM518" s="1"/>
    </row>
    <row r="519" spans="1:91" x14ac:dyDescent="0.2">
      <c r="A519" s="105">
        <f t="shared" si="196"/>
        <v>43532</v>
      </c>
      <c r="B519" s="5">
        <f t="shared" si="185"/>
        <v>1073.4611550100001</v>
      </c>
      <c r="C519" s="5">
        <f t="shared" si="197"/>
        <v>1000</v>
      </c>
      <c r="D519" s="64">
        <f t="shared" si="198"/>
        <v>5116.93</v>
      </c>
      <c r="E519" s="11">
        <f>IF(K519=1,VLOOKUP(A519,[1]Plan1!$AY$80:$BA$314,3),E518)</f>
        <v>5138.93</v>
      </c>
      <c r="F519" s="72">
        <f t="shared" si="199"/>
        <v>43512</v>
      </c>
      <c r="G519" s="9">
        <f t="shared" si="186"/>
        <v>4.2994529923214841E-3</v>
      </c>
      <c r="H519" s="72">
        <f t="shared" si="200"/>
        <v>43539</v>
      </c>
      <c r="I519" s="72">
        <f t="shared" si="187"/>
        <v>43539</v>
      </c>
      <c r="J519" s="1">
        <f t="shared" si="201"/>
        <v>18</v>
      </c>
      <c r="K519" s="1">
        <f t="shared" si="207"/>
        <v>13</v>
      </c>
      <c r="L519" s="5">
        <f t="shared" si="188"/>
        <v>1.0031033</v>
      </c>
      <c r="M519" s="12">
        <f t="shared" si="208"/>
        <v>1.00319961</v>
      </c>
      <c r="N519" s="12">
        <f t="shared" si="204"/>
        <v>1.0514262968683497</v>
      </c>
      <c r="O519" s="5">
        <f t="shared" si="206"/>
        <v>1.05468918</v>
      </c>
      <c r="P519" s="5">
        <f t="shared" si="189"/>
        <v>1054.6891800000001</v>
      </c>
      <c r="Q519" s="10">
        <f t="shared" si="190"/>
        <v>0</v>
      </c>
      <c r="R519" s="39">
        <f t="shared" si="191"/>
        <v>0</v>
      </c>
      <c r="S519" s="5">
        <f t="shared" si="192"/>
        <v>0</v>
      </c>
      <c r="T519" s="6">
        <f t="shared" si="202"/>
        <v>4.641E-2</v>
      </c>
      <c r="U519" s="10">
        <f t="shared" si="205"/>
        <v>98</v>
      </c>
      <c r="V519" s="10">
        <v>252</v>
      </c>
      <c r="W519" s="12">
        <f t="shared" si="193"/>
        <v>1.017798585</v>
      </c>
      <c r="X519" s="5">
        <f t="shared" si="194"/>
        <v>18.771975009999998</v>
      </c>
      <c r="Y519" s="11">
        <f t="shared" si="195"/>
        <v>0</v>
      </c>
      <c r="Z519" s="2" t="s">
        <v>68</v>
      </c>
      <c r="AA519" s="72">
        <f t="shared" si="203"/>
        <v>43753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30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4"/>
      <c r="BX519" s="1"/>
      <c r="BY519" s="1"/>
      <c r="BZ519" s="1"/>
      <c r="CA519" s="1"/>
      <c r="CB519" s="1"/>
      <c r="CC519" s="1"/>
      <c r="CD519" s="1"/>
      <c r="CE519" s="1"/>
      <c r="CF519" s="1"/>
      <c r="CG519" s="2"/>
      <c r="CH519" s="1"/>
      <c r="CI519" s="1"/>
      <c r="CJ519" s="1"/>
      <c r="CK519" s="1"/>
      <c r="CL519" s="1"/>
      <c r="CM519" s="1"/>
    </row>
    <row r="520" spans="1:91" x14ac:dyDescent="0.2">
      <c r="A520" s="105">
        <f t="shared" si="196"/>
        <v>43533</v>
      </c>
      <c r="B520" s="5">
        <f t="shared" si="185"/>
        <v>1073.9103582999999</v>
      </c>
      <c r="C520" s="5">
        <f t="shared" si="197"/>
        <v>1000</v>
      </c>
      <c r="D520" s="64">
        <f t="shared" si="198"/>
        <v>5116.93</v>
      </c>
      <c r="E520" s="11">
        <f>IF(K520=1,VLOOKUP(A520,[1]Plan1!$AY$80:$BA$314,3),E519)</f>
        <v>5138.93</v>
      </c>
      <c r="F520" s="72">
        <f t="shared" si="199"/>
        <v>43512</v>
      </c>
      <c r="G520" s="9">
        <f t="shared" si="186"/>
        <v>4.2994529923214841E-3</v>
      </c>
      <c r="H520" s="72">
        <f t="shared" si="200"/>
        <v>43539</v>
      </c>
      <c r="I520" s="72">
        <f t="shared" si="187"/>
        <v>43539</v>
      </c>
      <c r="J520" s="1">
        <f t="shared" si="201"/>
        <v>18</v>
      </c>
      <c r="K520" s="1">
        <f t="shared" si="207"/>
        <v>14</v>
      </c>
      <c r="L520" s="5">
        <f t="shared" si="188"/>
        <v>1.0033424200000001</v>
      </c>
      <c r="M520" s="12">
        <f t="shared" si="208"/>
        <v>1.00319961</v>
      </c>
      <c r="N520" s="12">
        <f t="shared" si="204"/>
        <v>1.0514262968683497</v>
      </c>
      <c r="O520" s="5">
        <f t="shared" si="206"/>
        <v>1.0549405999999999</v>
      </c>
      <c r="P520" s="5">
        <f t="shared" si="189"/>
        <v>1054.9405999999999</v>
      </c>
      <c r="Q520" s="10">
        <f t="shared" si="190"/>
        <v>0</v>
      </c>
      <c r="R520" s="39">
        <f t="shared" si="191"/>
        <v>0</v>
      </c>
      <c r="S520" s="5">
        <f t="shared" si="192"/>
        <v>0</v>
      </c>
      <c r="T520" s="6">
        <f t="shared" si="202"/>
        <v>4.641E-2</v>
      </c>
      <c r="U520" s="10">
        <f t="shared" si="205"/>
        <v>99</v>
      </c>
      <c r="V520" s="10">
        <v>252</v>
      </c>
      <c r="W520" s="12">
        <f t="shared" si="193"/>
        <v>1.017981826</v>
      </c>
      <c r="X520" s="5">
        <f t="shared" si="194"/>
        <v>18.969758299999999</v>
      </c>
      <c r="Y520" s="11">
        <f t="shared" si="195"/>
        <v>0</v>
      </c>
      <c r="Z520" s="2" t="s">
        <v>68</v>
      </c>
      <c r="AA520" s="72">
        <f t="shared" si="203"/>
        <v>43753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30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4"/>
      <c r="BX520" s="1"/>
      <c r="BY520" s="1"/>
      <c r="BZ520" s="1"/>
      <c r="CA520" s="1"/>
      <c r="CB520" s="1"/>
      <c r="CC520" s="1"/>
      <c r="CD520" s="1"/>
      <c r="CE520" s="1"/>
      <c r="CF520" s="1"/>
      <c r="CG520" s="2"/>
      <c r="CH520" s="1"/>
      <c r="CI520" s="1"/>
      <c r="CJ520" s="1"/>
      <c r="CK520" s="1"/>
      <c r="CL520" s="1"/>
      <c r="CM520" s="1"/>
    </row>
    <row r="521" spans="1:91" x14ac:dyDescent="0.2">
      <c r="A521" s="105">
        <f t="shared" si="196"/>
        <v>43534</v>
      </c>
      <c r="B521" s="5">
        <f t="shared" si="185"/>
        <v>1073.9103582999999</v>
      </c>
      <c r="C521" s="5">
        <f t="shared" si="197"/>
        <v>1000</v>
      </c>
      <c r="D521" s="64">
        <f t="shared" si="198"/>
        <v>5116.93</v>
      </c>
      <c r="E521" s="11">
        <f>IF(K521=1,VLOOKUP(A521,[1]Plan1!$AY$80:$BA$314,3),E520)</f>
        <v>5138.93</v>
      </c>
      <c r="F521" s="72">
        <f t="shared" si="199"/>
        <v>43512</v>
      </c>
      <c r="G521" s="9">
        <f t="shared" si="186"/>
        <v>4.2994529923214841E-3</v>
      </c>
      <c r="H521" s="72">
        <f t="shared" si="200"/>
        <v>43539</v>
      </c>
      <c r="I521" s="72">
        <f t="shared" si="187"/>
        <v>43539</v>
      </c>
      <c r="J521" s="1">
        <f t="shared" si="201"/>
        <v>18</v>
      </c>
      <c r="K521" s="1">
        <f t="shared" si="207"/>
        <v>14</v>
      </c>
      <c r="L521" s="5">
        <f t="shared" si="188"/>
        <v>1.0033424200000001</v>
      </c>
      <c r="M521" s="12">
        <f t="shared" si="208"/>
        <v>1.00319961</v>
      </c>
      <c r="N521" s="12">
        <f t="shared" si="204"/>
        <v>1.0514262968683497</v>
      </c>
      <c r="O521" s="5">
        <f t="shared" si="206"/>
        <v>1.0549405999999999</v>
      </c>
      <c r="P521" s="5">
        <f t="shared" si="189"/>
        <v>1054.9405999999999</v>
      </c>
      <c r="Q521" s="10">
        <f t="shared" si="190"/>
        <v>0</v>
      </c>
      <c r="R521" s="39">
        <f t="shared" si="191"/>
        <v>0</v>
      </c>
      <c r="S521" s="5">
        <f t="shared" si="192"/>
        <v>0</v>
      </c>
      <c r="T521" s="6">
        <f t="shared" si="202"/>
        <v>4.641E-2</v>
      </c>
      <c r="U521" s="10">
        <f t="shared" si="205"/>
        <v>99</v>
      </c>
      <c r="V521" s="10">
        <v>252</v>
      </c>
      <c r="W521" s="12">
        <f t="shared" si="193"/>
        <v>1.017981826</v>
      </c>
      <c r="X521" s="5">
        <f t="shared" si="194"/>
        <v>18.969758299999999</v>
      </c>
      <c r="Y521" s="11">
        <f t="shared" si="195"/>
        <v>0</v>
      </c>
      <c r="Z521" s="2" t="s">
        <v>68</v>
      </c>
      <c r="AA521" s="72">
        <f t="shared" si="203"/>
        <v>43753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30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4"/>
      <c r="BX521" s="1"/>
      <c r="BY521" s="1"/>
      <c r="BZ521" s="1"/>
      <c r="CA521" s="1"/>
      <c r="CB521" s="1"/>
      <c r="CC521" s="1"/>
      <c r="CD521" s="1"/>
      <c r="CE521" s="1"/>
      <c r="CF521" s="1"/>
      <c r="CG521" s="2"/>
      <c r="CH521" s="1"/>
      <c r="CI521" s="1"/>
      <c r="CJ521" s="1"/>
      <c r="CK521" s="1"/>
      <c r="CL521" s="1"/>
      <c r="CM521" s="1"/>
    </row>
    <row r="522" spans="1:91" x14ac:dyDescent="0.2">
      <c r="A522" s="105">
        <f t="shared" si="196"/>
        <v>43535</v>
      </c>
      <c r="B522" s="5">
        <f t="shared" ref="B522:B585" si="209">(P522+X522)</f>
        <v>1073.9103582999999</v>
      </c>
      <c r="C522" s="5">
        <f t="shared" si="197"/>
        <v>1000</v>
      </c>
      <c r="D522" s="64">
        <f t="shared" si="198"/>
        <v>5116.93</v>
      </c>
      <c r="E522" s="11">
        <f>IF(K522=1,VLOOKUP(A522,[1]Plan1!$AY$80:$BA$314,3),E521)</f>
        <v>5138.93</v>
      </c>
      <c r="F522" s="72">
        <f t="shared" si="199"/>
        <v>43512</v>
      </c>
      <c r="G522" s="9">
        <f t="shared" ref="G522:G585" si="210">(E522/D522)-1</f>
        <v>4.2994529923214841E-3</v>
      </c>
      <c r="H522" s="72">
        <f t="shared" si="200"/>
        <v>43539</v>
      </c>
      <c r="I522" s="72">
        <f t="shared" ref="I522:I585" si="211">IF(A522&gt;I521,H522,I521)</f>
        <v>43539</v>
      </c>
      <c r="J522" s="1">
        <f t="shared" si="201"/>
        <v>18</v>
      </c>
      <c r="K522" s="1">
        <f t="shared" si="207"/>
        <v>14</v>
      </c>
      <c r="L522" s="5">
        <f t="shared" ref="L522:L585" si="212">TRUNC((E522/D522)^TRUNC((K522/J522),9),8)</f>
        <v>1.0033424200000001</v>
      </c>
      <c r="M522" s="12">
        <f t="shared" si="208"/>
        <v>1.00319961</v>
      </c>
      <c r="N522" s="12">
        <f t="shared" si="204"/>
        <v>1.0514262968683497</v>
      </c>
      <c r="O522" s="5">
        <f t="shared" si="206"/>
        <v>1.0549405999999999</v>
      </c>
      <c r="P522" s="5">
        <f t="shared" ref="P522:P585" si="213">TRUNC(C522*O522,8)</f>
        <v>1054.9405999999999</v>
      </c>
      <c r="Q522" s="10">
        <f t="shared" ref="Q522:Q585" si="214">IF(VLOOKUP(A522,AD$10:AK$114,8)=VLOOKUP(A521,AD$10:AK$114,8),0,VLOOKUP(A522,AD$10:AK$114,8))</f>
        <v>0</v>
      </c>
      <c r="R522" s="39">
        <f t="shared" ref="R522:R585" si="215">IF(Q522&gt;0,VLOOKUP($A522,$AD$10:$AI$114,6),0)</f>
        <v>0</v>
      </c>
      <c r="S522" s="5">
        <f t="shared" ref="S522:S585" si="216">IF(R522&gt;0,TRUNC(R522*P522,8),0)</f>
        <v>0</v>
      </c>
      <c r="T522" s="6">
        <f t="shared" si="202"/>
        <v>4.641E-2</v>
      </c>
      <c r="U522" s="10">
        <f t="shared" si="205"/>
        <v>99</v>
      </c>
      <c r="V522" s="10">
        <v>252</v>
      </c>
      <c r="W522" s="12">
        <f t="shared" ref="W522:W585" si="217">ROUND((1+T522)^TRUNC((U522/V522),9),9)</f>
        <v>1.017981826</v>
      </c>
      <c r="X522" s="5">
        <f t="shared" ref="X522:X585" si="218">TRUNC((P522*(W522-1)),8)</f>
        <v>18.969758299999999</v>
      </c>
      <c r="Y522" s="11">
        <f t="shared" ref="Y522:Y585" si="219">IF(Q522&gt;0,S522+X522,0)</f>
        <v>0</v>
      </c>
      <c r="Z522" s="2" t="s">
        <v>68</v>
      </c>
      <c r="AA522" s="72">
        <f t="shared" si="203"/>
        <v>43753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30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4"/>
      <c r="BX522" s="1"/>
      <c r="BY522" s="1"/>
      <c r="BZ522" s="1"/>
      <c r="CA522" s="1"/>
      <c r="CB522" s="1"/>
      <c r="CC522" s="1"/>
      <c r="CD522" s="1"/>
      <c r="CE522" s="1"/>
      <c r="CF522" s="1"/>
      <c r="CG522" s="2"/>
      <c r="CH522" s="1"/>
      <c r="CI522" s="1"/>
      <c r="CJ522" s="1"/>
      <c r="CK522" s="1"/>
      <c r="CL522" s="1"/>
      <c r="CM522" s="1"/>
    </row>
    <row r="523" spans="1:91" x14ac:dyDescent="0.2">
      <c r="A523" s="105">
        <f t="shared" ref="A523:A586" si="220">(A522+1)</f>
        <v>43536</v>
      </c>
      <c r="B523" s="5">
        <f t="shared" si="209"/>
        <v>1074.3597405200001</v>
      </c>
      <c r="C523" s="5">
        <f t="shared" ref="C523:C586" si="221">TRUNC(IF(Q522&gt;0,VLOOKUP(A522,$AD$12:$AE$114,2),C522),8)</f>
        <v>1000</v>
      </c>
      <c r="D523" s="64">
        <f t="shared" ref="D523:D586" si="222">IF(E523=E522,D522,E522)</f>
        <v>5116.93</v>
      </c>
      <c r="E523" s="11">
        <f>IF(K523=1,VLOOKUP(A523,[1]Plan1!$AY$80:$BA$314,3),E522)</f>
        <v>5138.93</v>
      </c>
      <c r="F523" s="72">
        <f t="shared" ref="F523:F586" si="223">IF(D523=D522,F522,A523)</f>
        <v>43512</v>
      </c>
      <c r="G523" s="9">
        <f t="shared" si="210"/>
        <v>4.2994529923214841E-3</v>
      </c>
      <c r="H523" s="72">
        <f t="shared" ref="H523:H586" si="224">IF(DAY(A523)=15,VLOOKUP(A523,AH$118:AM$450,4),H522)</f>
        <v>43539</v>
      </c>
      <c r="I523" s="72">
        <f t="shared" si="211"/>
        <v>43539</v>
      </c>
      <c r="J523" s="1">
        <f t="shared" ref="J523:J586" si="225">IF(I523=I522,J522,NETWORKDAYS(I522,I523,$AD$118:$AD$502)-1)</f>
        <v>18</v>
      </c>
      <c r="K523" s="1">
        <f t="shared" si="207"/>
        <v>15</v>
      </c>
      <c r="L523" s="5">
        <f t="shared" si="212"/>
        <v>1.00358159</v>
      </c>
      <c r="M523" s="12">
        <f t="shared" si="208"/>
        <v>1.00319961</v>
      </c>
      <c r="N523" s="12">
        <f t="shared" si="204"/>
        <v>1.0514262968683497</v>
      </c>
      <c r="O523" s="5">
        <f t="shared" si="206"/>
        <v>1.0551920699999999</v>
      </c>
      <c r="P523" s="5">
        <f t="shared" si="213"/>
        <v>1055.1920700000001</v>
      </c>
      <c r="Q523" s="10">
        <f t="shared" si="214"/>
        <v>0</v>
      </c>
      <c r="R523" s="39">
        <f t="shared" si="215"/>
        <v>0</v>
      </c>
      <c r="S523" s="5">
        <f t="shared" si="216"/>
        <v>0</v>
      </c>
      <c r="T523" s="6">
        <f t="shared" ref="T523:T586" si="226">(T522)</f>
        <v>4.641E-2</v>
      </c>
      <c r="U523" s="10">
        <f t="shared" si="205"/>
        <v>100</v>
      </c>
      <c r="V523" s="10">
        <v>252</v>
      </c>
      <c r="W523" s="12">
        <f t="shared" si="217"/>
        <v>1.0181651009999999</v>
      </c>
      <c r="X523" s="5">
        <f t="shared" si="218"/>
        <v>19.167670520000001</v>
      </c>
      <c r="Y523" s="11">
        <f t="shared" si="219"/>
        <v>0</v>
      </c>
      <c r="Z523" s="2" t="s">
        <v>68</v>
      </c>
      <c r="AA523" s="72">
        <f t="shared" ref="AA523:AA586" si="227">IF(Q522&gt;0,VLOOKUP(A522,$AD$10:$AL$114,9),AA522)</f>
        <v>43753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30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4"/>
      <c r="BX523" s="1"/>
      <c r="BY523" s="1"/>
      <c r="BZ523" s="1"/>
      <c r="CA523" s="1"/>
      <c r="CB523" s="1"/>
      <c r="CC523" s="1"/>
      <c r="CD523" s="1"/>
      <c r="CE523" s="1"/>
      <c r="CF523" s="1"/>
      <c r="CG523" s="2"/>
      <c r="CH523" s="1"/>
      <c r="CI523" s="1"/>
      <c r="CJ523" s="1"/>
      <c r="CK523" s="1"/>
      <c r="CL523" s="1"/>
      <c r="CM523" s="1"/>
    </row>
    <row r="524" spans="1:91" x14ac:dyDescent="0.2">
      <c r="A524" s="105">
        <f t="shared" si="220"/>
        <v>43537</v>
      </c>
      <c r="B524" s="5">
        <f t="shared" si="209"/>
        <v>1074.80930979</v>
      </c>
      <c r="C524" s="5">
        <f t="shared" si="221"/>
        <v>1000</v>
      </c>
      <c r="D524" s="64">
        <f t="shared" si="222"/>
        <v>5116.93</v>
      </c>
      <c r="E524" s="11">
        <f>IF(K524=1,VLOOKUP(A524,[1]Plan1!$AY$80:$BA$314,3),E523)</f>
        <v>5138.93</v>
      </c>
      <c r="F524" s="72">
        <f t="shared" si="223"/>
        <v>43512</v>
      </c>
      <c r="G524" s="9">
        <f t="shared" si="210"/>
        <v>4.2994529923214841E-3</v>
      </c>
      <c r="H524" s="72">
        <f t="shared" si="224"/>
        <v>43539</v>
      </c>
      <c r="I524" s="72">
        <f t="shared" si="211"/>
        <v>43539</v>
      </c>
      <c r="J524" s="1">
        <f t="shared" si="225"/>
        <v>18</v>
      </c>
      <c r="K524" s="1">
        <f t="shared" si="207"/>
        <v>16</v>
      </c>
      <c r="L524" s="5">
        <f t="shared" si="212"/>
        <v>1.0038208200000001</v>
      </c>
      <c r="M524" s="12">
        <f t="shared" si="208"/>
        <v>1.00319961</v>
      </c>
      <c r="N524" s="12">
        <f t="shared" si="204"/>
        <v>1.0514262968683497</v>
      </c>
      <c r="O524" s="5">
        <f t="shared" si="206"/>
        <v>1.0554436</v>
      </c>
      <c r="P524" s="5">
        <f t="shared" si="213"/>
        <v>1055.4436000000001</v>
      </c>
      <c r="Q524" s="10">
        <f t="shared" si="214"/>
        <v>0</v>
      </c>
      <c r="R524" s="39">
        <f t="shared" si="215"/>
        <v>0</v>
      </c>
      <c r="S524" s="5">
        <f t="shared" si="216"/>
        <v>0</v>
      </c>
      <c r="T524" s="6">
        <f t="shared" si="226"/>
        <v>4.641E-2</v>
      </c>
      <c r="U524" s="10">
        <f t="shared" si="205"/>
        <v>101</v>
      </c>
      <c r="V524" s="10">
        <v>252</v>
      </c>
      <c r="W524" s="12">
        <f t="shared" si="217"/>
        <v>1.018348408</v>
      </c>
      <c r="X524" s="5">
        <f t="shared" si="218"/>
        <v>19.36570979</v>
      </c>
      <c r="Y524" s="11">
        <f t="shared" si="219"/>
        <v>0</v>
      </c>
      <c r="Z524" s="2" t="s">
        <v>68</v>
      </c>
      <c r="AA524" s="72">
        <f t="shared" si="227"/>
        <v>43753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30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4"/>
      <c r="BX524" s="1"/>
      <c r="BY524" s="1"/>
      <c r="BZ524" s="1"/>
      <c r="CA524" s="1"/>
      <c r="CB524" s="1"/>
      <c r="CC524" s="1"/>
      <c r="CD524" s="1"/>
      <c r="CE524" s="1"/>
      <c r="CF524" s="1"/>
      <c r="CG524" s="2"/>
      <c r="CH524" s="1"/>
      <c r="CI524" s="1"/>
      <c r="CJ524" s="1"/>
      <c r="CK524" s="1"/>
      <c r="CL524" s="1"/>
      <c r="CM524" s="1"/>
    </row>
    <row r="525" spans="1:91" x14ac:dyDescent="0.2">
      <c r="A525" s="105">
        <f t="shared" si="220"/>
        <v>43538</v>
      </c>
      <c r="B525" s="5">
        <f t="shared" si="209"/>
        <v>1075.2590784600002</v>
      </c>
      <c r="C525" s="5">
        <f t="shared" si="221"/>
        <v>1000</v>
      </c>
      <c r="D525" s="64">
        <f t="shared" si="222"/>
        <v>5116.93</v>
      </c>
      <c r="E525" s="11">
        <f>IF(K525=1,VLOOKUP(A525,[1]Plan1!$AY$80:$BA$314,3),E524)</f>
        <v>5138.93</v>
      </c>
      <c r="F525" s="72">
        <f t="shared" si="223"/>
        <v>43512</v>
      </c>
      <c r="G525" s="9">
        <f t="shared" si="210"/>
        <v>4.2994529923214841E-3</v>
      </c>
      <c r="H525" s="72">
        <f t="shared" si="224"/>
        <v>43539</v>
      </c>
      <c r="I525" s="72">
        <f t="shared" si="211"/>
        <v>43539</v>
      </c>
      <c r="J525" s="1">
        <f t="shared" si="225"/>
        <v>18</v>
      </c>
      <c r="K525" s="1">
        <f t="shared" si="207"/>
        <v>17</v>
      </c>
      <c r="L525" s="5">
        <f t="shared" si="212"/>
        <v>1.00406011</v>
      </c>
      <c r="M525" s="12">
        <f t="shared" si="208"/>
        <v>1.00319961</v>
      </c>
      <c r="N525" s="12">
        <f t="shared" si="204"/>
        <v>1.0514262968683497</v>
      </c>
      <c r="O525" s="5">
        <f t="shared" si="206"/>
        <v>1.0556951999999999</v>
      </c>
      <c r="P525" s="5">
        <f t="shared" si="213"/>
        <v>1055.6952000000001</v>
      </c>
      <c r="Q525" s="10">
        <f t="shared" si="214"/>
        <v>0</v>
      </c>
      <c r="R525" s="39">
        <f t="shared" si="215"/>
        <v>0</v>
      </c>
      <c r="S525" s="5">
        <f t="shared" si="216"/>
        <v>0</v>
      </c>
      <c r="T525" s="6">
        <f t="shared" si="226"/>
        <v>4.641E-2</v>
      </c>
      <c r="U525" s="10">
        <f t="shared" si="205"/>
        <v>102</v>
      </c>
      <c r="V525" s="10">
        <v>252</v>
      </c>
      <c r="W525" s="12">
        <f t="shared" si="217"/>
        <v>1.0185317490000001</v>
      </c>
      <c r="X525" s="5">
        <f t="shared" si="218"/>
        <v>19.563878460000002</v>
      </c>
      <c r="Y525" s="11">
        <f t="shared" si="219"/>
        <v>0</v>
      </c>
      <c r="Z525" s="2" t="s">
        <v>68</v>
      </c>
      <c r="AA525" s="72">
        <f t="shared" si="227"/>
        <v>43753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30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4"/>
      <c r="BX525" s="1"/>
      <c r="BY525" s="1"/>
      <c r="BZ525" s="1"/>
      <c r="CA525" s="1"/>
      <c r="CB525" s="1"/>
      <c r="CC525" s="1"/>
      <c r="CD525" s="1"/>
      <c r="CE525" s="1"/>
      <c r="CF525" s="1"/>
      <c r="CG525" s="2"/>
      <c r="CH525" s="1"/>
      <c r="CI525" s="1"/>
      <c r="CJ525" s="1"/>
      <c r="CK525" s="1"/>
      <c r="CL525" s="1"/>
      <c r="CM525" s="1"/>
    </row>
    <row r="526" spans="1:91" x14ac:dyDescent="0.2">
      <c r="A526" s="105">
        <f t="shared" si="220"/>
        <v>43539</v>
      </c>
      <c r="B526" s="5">
        <f t="shared" si="209"/>
        <v>1075.7090241200001</v>
      </c>
      <c r="C526" s="5">
        <f t="shared" si="221"/>
        <v>1000</v>
      </c>
      <c r="D526" s="64">
        <f t="shared" si="222"/>
        <v>5116.93</v>
      </c>
      <c r="E526" s="11">
        <f>IF(K526=1,VLOOKUP(A526,[1]Plan1!$AY$80:$BA$314,3),E525)</f>
        <v>5138.93</v>
      </c>
      <c r="F526" s="72">
        <f t="shared" si="223"/>
        <v>43512</v>
      </c>
      <c r="G526" s="9">
        <f t="shared" si="210"/>
        <v>4.2994529923214841E-3</v>
      </c>
      <c r="H526" s="72">
        <f t="shared" si="224"/>
        <v>43570</v>
      </c>
      <c r="I526" s="72">
        <f t="shared" si="211"/>
        <v>43539</v>
      </c>
      <c r="J526" s="1">
        <f t="shared" si="225"/>
        <v>18</v>
      </c>
      <c r="K526" s="1">
        <f t="shared" si="207"/>
        <v>18</v>
      </c>
      <c r="L526" s="5">
        <f t="shared" si="212"/>
        <v>1.00429945</v>
      </c>
      <c r="M526" s="12">
        <f t="shared" si="208"/>
        <v>1.00319961</v>
      </c>
      <c r="N526" s="12">
        <f t="shared" si="204"/>
        <v>1.0514262968683497</v>
      </c>
      <c r="O526" s="5">
        <f t="shared" si="206"/>
        <v>1.05594685</v>
      </c>
      <c r="P526" s="5">
        <f t="shared" si="213"/>
        <v>1055.94685</v>
      </c>
      <c r="Q526" s="10">
        <f t="shared" si="214"/>
        <v>0</v>
      </c>
      <c r="R526" s="39">
        <f t="shared" si="215"/>
        <v>0</v>
      </c>
      <c r="S526" s="5">
        <f t="shared" si="216"/>
        <v>0</v>
      </c>
      <c r="T526" s="6">
        <f t="shared" si="226"/>
        <v>4.641E-2</v>
      </c>
      <c r="U526" s="10">
        <f t="shared" si="205"/>
        <v>103</v>
      </c>
      <c r="V526" s="10">
        <v>252</v>
      </c>
      <c r="W526" s="12">
        <f t="shared" si="217"/>
        <v>1.0187151219999999</v>
      </c>
      <c r="X526" s="5">
        <f t="shared" si="218"/>
        <v>19.762174120000001</v>
      </c>
      <c r="Y526" s="11">
        <f t="shared" si="219"/>
        <v>0</v>
      </c>
      <c r="Z526" s="2" t="s">
        <v>68</v>
      </c>
      <c r="AA526" s="72">
        <f t="shared" si="227"/>
        <v>43753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30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4"/>
      <c r="BX526" s="1"/>
      <c r="BY526" s="1"/>
      <c r="BZ526" s="1"/>
      <c r="CA526" s="1"/>
      <c r="CB526" s="1"/>
      <c r="CC526" s="1"/>
      <c r="CD526" s="1"/>
      <c r="CE526" s="1"/>
      <c r="CF526" s="1"/>
      <c r="CG526" s="2"/>
      <c r="CH526" s="1"/>
      <c r="CI526" s="1"/>
      <c r="CJ526" s="1"/>
      <c r="CK526" s="1"/>
      <c r="CL526" s="1"/>
      <c r="CM526" s="1"/>
    </row>
    <row r="527" spans="1:91" x14ac:dyDescent="0.2">
      <c r="A527" s="105">
        <f t="shared" si="220"/>
        <v>43540</v>
      </c>
      <c r="B527" s="5">
        <f t="shared" si="209"/>
        <v>1076.28555347</v>
      </c>
      <c r="C527" s="5">
        <f t="shared" si="221"/>
        <v>1000</v>
      </c>
      <c r="D527" s="64">
        <f t="shared" si="222"/>
        <v>5138.93</v>
      </c>
      <c r="E527" s="11">
        <f>IF(K527=1,VLOOKUP(A527,[1]Plan1!$AY$80:$BA$314,3),E526)</f>
        <v>5177.47</v>
      </c>
      <c r="F527" s="72">
        <f t="shared" si="223"/>
        <v>43540</v>
      </c>
      <c r="G527" s="9">
        <f t="shared" si="210"/>
        <v>7.4996156787503487E-3</v>
      </c>
      <c r="H527" s="72">
        <f t="shared" si="224"/>
        <v>43570</v>
      </c>
      <c r="I527" s="72">
        <f t="shared" si="211"/>
        <v>43570</v>
      </c>
      <c r="J527" s="1">
        <f t="shared" si="225"/>
        <v>21</v>
      </c>
      <c r="K527" s="1">
        <f t="shared" si="207"/>
        <v>1</v>
      </c>
      <c r="L527" s="5">
        <f t="shared" si="212"/>
        <v>1.00035585</v>
      </c>
      <c r="M527" s="12">
        <f t="shared" si="208"/>
        <v>1.00429945</v>
      </c>
      <c r="N527" s="12">
        <f t="shared" si="204"/>
        <v>1.0559468516604202</v>
      </c>
      <c r="O527" s="5">
        <f t="shared" si="206"/>
        <v>1.0563226100000001</v>
      </c>
      <c r="P527" s="5">
        <f t="shared" si="213"/>
        <v>1056.3226099999999</v>
      </c>
      <c r="Q527" s="10">
        <f t="shared" si="214"/>
        <v>0</v>
      </c>
      <c r="R527" s="39">
        <f t="shared" si="215"/>
        <v>0</v>
      </c>
      <c r="S527" s="5">
        <f t="shared" si="216"/>
        <v>0</v>
      </c>
      <c r="T527" s="6">
        <f t="shared" si="226"/>
        <v>4.641E-2</v>
      </c>
      <c r="U527" s="10">
        <f t="shared" si="205"/>
        <v>104</v>
      </c>
      <c r="V527" s="10">
        <v>252</v>
      </c>
      <c r="W527" s="12">
        <f t="shared" si="217"/>
        <v>1.0188985290000001</v>
      </c>
      <c r="X527" s="5">
        <f t="shared" si="218"/>
        <v>19.962943469999999</v>
      </c>
      <c r="Y527" s="11">
        <f t="shared" si="219"/>
        <v>0</v>
      </c>
      <c r="Z527" s="2" t="s">
        <v>68</v>
      </c>
      <c r="AA527" s="72">
        <f t="shared" si="227"/>
        <v>43753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30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4"/>
      <c r="BX527" s="1"/>
      <c r="BY527" s="1"/>
      <c r="BZ527" s="1"/>
      <c r="CA527" s="1"/>
      <c r="CB527" s="1"/>
      <c r="CC527" s="1"/>
      <c r="CD527" s="1"/>
      <c r="CE527" s="1"/>
      <c r="CF527" s="1"/>
      <c r="CG527" s="2"/>
      <c r="CH527" s="1"/>
      <c r="CI527" s="1"/>
      <c r="CJ527" s="1"/>
      <c r="CK527" s="1"/>
      <c r="CL527" s="1"/>
      <c r="CM527" s="1"/>
    </row>
    <row r="528" spans="1:91" x14ac:dyDescent="0.2">
      <c r="A528" s="105">
        <f t="shared" si="220"/>
        <v>43541</v>
      </c>
      <c r="B528" s="5">
        <f t="shared" si="209"/>
        <v>1076.28555347</v>
      </c>
      <c r="C528" s="5">
        <f t="shared" si="221"/>
        <v>1000</v>
      </c>
      <c r="D528" s="64">
        <f t="shared" si="222"/>
        <v>5138.93</v>
      </c>
      <c r="E528" s="11">
        <f>IF(K528=1,VLOOKUP(A528,[1]Plan1!$AY$80:$BA$314,3),E527)</f>
        <v>5177.47</v>
      </c>
      <c r="F528" s="72">
        <f t="shared" si="223"/>
        <v>43540</v>
      </c>
      <c r="G528" s="9">
        <f t="shared" si="210"/>
        <v>7.4996156787503487E-3</v>
      </c>
      <c r="H528" s="72">
        <f t="shared" si="224"/>
        <v>43570</v>
      </c>
      <c r="I528" s="72">
        <f t="shared" si="211"/>
        <v>43570</v>
      </c>
      <c r="J528" s="1">
        <f t="shared" si="225"/>
        <v>21</v>
      </c>
      <c r="K528" s="1">
        <f t="shared" si="207"/>
        <v>1</v>
      </c>
      <c r="L528" s="5">
        <f t="shared" si="212"/>
        <v>1.00035585</v>
      </c>
      <c r="M528" s="12">
        <f t="shared" si="208"/>
        <v>1.00429945</v>
      </c>
      <c r="N528" s="12">
        <f t="shared" si="204"/>
        <v>1.0559468516604202</v>
      </c>
      <c r="O528" s="5">
        <f t="shared" si="206"/>
        <v>1.0563226100000001</v>
      </c>
      <c r="P528" s="5">
        <f t="shared" si="213"/>
        <v>1056.3226099999999</v>
      </c>
      <c r="Q528" s="10">
        <f t="shared" si="214"/>
        <v>0</v>
      </c>
      <c r="R528" s="39">
        <f t="shared" si="215"/>
        <v>0</v>
      </c>
      <c r="S528" s="5">
        <f t="shared" si="216"/>
        <v>0</v>
      </c>
      <c r="T528" s="6">
        <f t="shared" si="226"/>
        <v>4.641E-2</v>
      </c>
      <c r="U528" s="10">
        <f t="shared" si="205"/>
        <v>104</v>
      </c>
      <c r="V528" s="10">
        <v>252</v>
      </c>
      <c r="W528" s="12">
        <f t="shared" si="217"/>
        <v>1.0188985290000001</v>
      </c>
      <c r="X528" s="5">
        <f t="shared" si="218"/>
        <v>19.962943469999999</v>
      </c>
      <c r="Y528" s="11">
        <f t="shared" si="219"/>
        <v>0</v>
      </c>
      <c r="Z528" s="2" t="s">
        <v>68</v>
      </c>
      <c r="AA528" s="72">
        <f t="shared" si="227"/>
        <v>43753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30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4"/>
      <c r="BX528" s="1"/>
      <c r="BY528" s="1"/>
      <c r="BZ528" s="1"/>
      <c r="CA528" s="1"/>
      <c r="CB528" s="1"/>
      <c r="CC528" s="1"/>
      <c r="CD528" s="1"/>
      <c r="CE528" s="1"/>
      <c r="CF528" s="1"/>
      <c r="CG528" s="2"/>
      <c r="CH528" s="1"/>
      <c r="CI528" s="1"/>
      <c r="CJ528" s="1"/>
      <c r="CK528" s="1"/>
      <c r="CL528" s="1"/>
      <c r="CM528" s="1"/>
    </row>
    <row r="529" spans="1:91" x14ac:dyDescent="0.2">
      <c r="A529" s="105">
        <f t="shared" si="220"/>
        <v>43542</v>
      </c>
      <c r="B529" s="5">
        <f t="shared" si="209"/>
        <v>1076.28555347</v>
      </c>
      <c r="C529" s="5">
        <f t="shared" si="221"/>
        <v>1000</v>
      </c>
      <c r="D529" s="64">
        <f t="shared" si="222"/>
        <v>5138.93</v>
      </c>
      <c r="E529" s="11">
        <f>IF(K529=1,VLOOKUP(A529,[1]Plan1!$AY$80:$BA$314,3),E528)</f>
        <v>5177.47</v>
      </c>
      <c r="F529" s="72">
        <f t="shared" si="223"/>
        <v>43540</v>
      </c>
      <c r="G529" s="9">
        <f t="shared" si="210"/>
        <v>7.4996156787503487E-3</v>
      </c>
      <c r="H529" s="72">
        <f t="shared" si="224"/>
        <v>43570</v>
      </c>
      <c r="I529" s="72">
        <f t="shared" si="211"/>
        <v>43570</v>
      </c>
      <c r="J529" s="1">
        <f t="shared" si="225"/>
        <v>21</v>
      </c>
      <c r="K529" s="1">
        <f t="shared" si="207"/>
        <v>1</v>
      </c>
      <c r="L529" s="5">
        <f t="shared" si="212"/>
        <v>1.00035585</v>
      </c>
      <c r="M529" s="12">
        <f t="shared" si="208"/>
        <v>1.00429945</v>
      </c>
      <c r="N529" s="12">
        <f t="shared" si="204"/>
        <v>1.0559468516604202</v>
      </c>
      <c r="O529" s="5">
        <f t="shared" si="206"/>
        <v>1.0563226100000001</v>
      </c>
      <c r="P529" s="5">
        <f t="shared" si="213"/>
        <v>1056.3226099999999</v>
      </c>
      <c r="Q529" s="10">
        <f t="shared" si="214"/>
        <v>0</v>
      </c>
      <c r="R529" s="39">
        <f t="shared" si="215"/>
        <v>0</v>
      </c>
      <c r="S529" s="5">
        <f t="shared" si="216"/>
        <v>0</v>
      </c>
      <c r="T529" s="6">
        <f t="shared" si="226"/>
        <v>4.641E-2</v>
      </c>
      <c r="U529" s="10">
        <f t="shared" si="205"/>
        <v>104</v>
      </c>
      <c r="V529" s="10">
        <v>252</v>
      </c>
      <c r="W529" s="12">
        <f t="shared" si="217"/>
        <v>1.0188985290000001</v>
      </c>
      <c r="X529" s="5">
        <f t="shared" si="218"/>
        <v>19.962943469999999</v>
      </c>
      <c r="Y529" s="11">
        <f t="shared" si="219"/>
        <v>0</v>
      </c>
      <c r="Z529" s="2" t="s">
        <v>68</v>
      </c>
      <c r="AA529" s="72">
        <f t="shared" si="227"/>
        <v>43753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30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4"/>
      <c r="BX529" s="1"/>
      <c r="BY529" s="1"/>
      <c r="BZ529" s="1"/>
      <c r="CA529" s="1"/>
      <c r="CB529" s="1"/>
      <c r="CC529" s="1"/>
      <c r="CD529" s="1"/>
      <c r="CE529" s="1"/>
      <c r="CF529" s="1"/>
      <c r="CG529" s="2"/>
      <c r="CH529" s="1"/>
      <c r="CI529" s="1"/>
      <c r="CJ529" s="1"/>
      <c r="CK529" s="1"/>
      <c r="CL529" s="1"/>
      <c r="CM529" s="1"/>
    </row>
    <row r="530" spans="1:91" x14ac:dyDescent="0.2">
      <c r="A530" s="105">
        <f t="shared" si="220"/>
        <v>43543</v>
      </c>
      <c r="B530" s="5">
        <f t="shared" si="209"/>
        <v>1076.8623869599999</v>
      </c>
      <c r="C530" s="5">
        <f t="shared" si="221"/>
        <v>1000</v>
      </c>
      <c r="D530" s="64">
        <f t="shared" si="222"/>
        <v>5138.93</v>
      </c>
      <c r="E530" s="11">
        <f>IF(K530=1,VLOOKUP(A530,[1]Plan1!$AY$80:$BA$314,3),E529)</f>
        <v>5177.47</v>
      </c>
      <c r="F530" s="72">
        <f t="shared" si="223"/>
        <v>43540</v>
      </c>
      <c r="G530" s="9">
        <f t="shared" si="210"/>
        <v>7.4996156787503487E-3</v>
      </c>
      <c r="H530" s="72">
        <f t="shared" si="224"/>
        <v>43570</v>
      </c>
      <c r="I530" s="72">
        <f t="shared" si="211"/>
        <v>43570</v>
      </c>
      <c r="J530" s="1">
        <f t="shared" si="225"/>
        <v>21</v>
      </c>
      <c r="K530" s="1">
        <f t="shared" si="207"/>
        <v>2</v>
      </c>
      <c r="L530" s="5">
        <f t="shared" si="212"/>
        <v>1.00071183</v>
      </c>
      <c r="M530" s="12">
        <f t="shared" si="208"/>
        <v>1.00429945</v>
      </c>
      <c r="N530" s="12">
        <f t="shared" si="204"/>
        <v>1.0559468516604202</v>
      </c>
      <c r="O530" s="5">
        <f t="shared" si="206"/>
        <v>1.0566985</v>
      </c>
      <c r="P530" s="5">
        <f t="shared" si="213"/>
        <v>1056.6985</v>
      </c>
      <c r="Q530" s="10">
        <f t="shared" si="214"/>
        <v>0</v>
      </c>
      <c r="R530" s="39">
        <f t="shared" si="215"/>
        <v>0</v>
      </c>
      <c r="S530" s="5">
        <f t="shared" si="216"/>
        <v>0</v>
      </c>
      <c r="T530" s="6">
        <f t="shared" si="226"/>
        <v>4.641E-2</v>
      </c>
      <c r="U530" s="10">
        <f t="shared" si="205"/>
        <v>105</v>
      </c>
      <c r="V530" s="10">
        <v>252</v>
      </c>
      <c r="W530" s="12">
        <f t="shared" si="217"/>
        <v>1.0190819680000001</v>
      </c>
      <c r="X530" s="5">
        <f t="shared" si="218"/>
        <v>20.163886959999999</v>
      </c>
      <c r="Y530" s="11">
        <f t="shared" si="219"/>
        <v>0</v>
      </c>
      <c r="Z530" s="2" t="s">
        <v>68</v>
      </c>
      <c r="AA530" s="72">
        <f t="shared" si="227"/>
        <v>43753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30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4"/>
      <c r="BX530" s="1"/>
      <c r="BY530" s="1"/>
      <c r="BZ530" s="1"/>
      <c r="CA530" s="1"/>
      <c r="CB530" s="1"/>
      <c r="CC530" s="1"/>
      <c r="CD530" s="1"/>
      <c r="CE530" s="1"/>
      <c r="CF530" s="1"/>
      <c r="CG530" s="2"/>
      <c r="CH530" s="1"/>
      <c r="CI530" s="1"/>
      <c r="CJ530" s="1"/>
      <c r="CK530" s="1"/>
      <c r="CL530" s="1"/>
      <c r="CM530" s="1"/>
    </row>
    <row r="531" spans="1:91" x14ac:dyDescent="0.2">
      <c r="A531" s="105">
        <f t="shared" si="220"/>
        <v>43544</v>
      </c>
      <c r="B531" s="5">
        <f t="shared" si="209"/>
        <v>1077.4395369900001</v>
      </c>
      <c r="C531" s="5">
        <f t="shared" si="221"/>
        <v>1000</v>
      </c>
      <c r="D531" s="64">
        <f t="shared" si="222"/>
        <v>5138.93</v>
      </c>
      <c r="E531" s="11">
        <f>IF(K531=1,VLOOKUP(A531,[1]Plan1!$AY$80:$BA$314,3),E530)</f>
        <v>5177.47</v>
      </c>
      <c r="F531" s="72">
        <f t="shared" si="223"/>
        <v>43540</v>
      </c>
      <c r="G531" s="9">
        <f t="shared" si="210"/>
        <v>7.4996156787503487E-3</v>
      </c>
      <c r="H531" s="72">
        <f t="shared" si="224"/>
        <v>43570</v>
      </c>
      <c r="I531" s="72">
        <f t="shared" si="211"/>
        <v>43570</v>
      </c>
      <c r="J531" s="1">
        <f t="shared" si="225"/>
        <v>21</v>
      </c>
      <c r="K531" s="1">
        <f t="shared" si="207"/>
        <v>3</v>
      </c>
      <c r="L531" s="5">
        <f t="shared" si="212"/>
        <v>1.00106794</v>
      </c>
      <c r="M531" s="12">
        <f t="shared" si="208"/>
        <v>1.00429945</v>
      </c>
      <c r="N531" s="12">
        <f t="shared" si="204"/>
        <v>1.0559468516604202</v>
      </c>
      <c r="O531" s="5">
        <f t="shared" si="206"/>
        <v>1.05707453</v>
      </c>
      <c r="P531" s="5">
        <f t="shared" si="213"/>
        <v>1057.0745300000001</v>
      </c>
      <c r="Q531" s="10">
        <f t="shared" si="214"/>
        <v>0</v>
      </c>
      <c r="R531" s="39">
        <f t="shared" si="215"/>
        <v>0</v>
      </c>
      <c r="S531" s="5">
        <f t="shared" si="216"/>
        <v>0</v>
      </c>
      <c r="T531" s="6">
        <f t="shared" si="226"/>
        <v>4.641E-2</v>
      </c>
      <c r="U531" s="10">
        <f t="shared" si="205"/>
        <v>106</v>
      </c>
      <c r="V531" s="10">
        <v>252</v>
      </c>
      <c r="W531" s="12">
        <f t="shared" si="217"/>
        <v>1.0192654409999999</v>
      </c>
      <c r="X531" s="5">
        <f t="shared" si="218"/>
        <v>20.365006990000001</v>
      </c>
      <c r="Y531" s="11">
        <f t="shared" si="219"/>
        <v>0</v>
      </c>
      <c r="Z531" s="2" t="s">
        <v>68</v>
      </c>
      <c r="AA531" s="72">
        <f t="shared" si="227"/>
        <v>43753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30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4"/>
      <c r="BX531" s="1"/>
      <c r="BY531" s="1"/>
      <c r="BZ531" s="1"/>
      <c r="CA531" s="1"/>
      <c r="CB531" s="1"/>
      <c r="CC531" s="1"/>
      <c r="CD531" s="1"/>
      <c r="CE531" s="1"/>
      <c r="CF531" s="1"/>
      <c r="CG531" s="2"/>
      <c r="CH531" s="1"/>
      <c r="CI531" s="1"/>
      <c r="CJ531" s="1"/>
      <c r="CK531" s="1"/>
      <c r="CL531" s="1"/>
      <c r="CM531" s="1"/>
    </row>
    <row r="532" spans="1:91" x14ac:dyDescent="0.2">
      <c r="A532" s="105">
        <f t="shared" si="220"/>
        <v>43545</v>
      </c>
      <c r="B532" s="5">
        <f t="shared" si="209"/>
        <v>1078.0170117500002</v>
      </c>
      <c r="C532" s="5">
        <f t="shared" si="221"/>
        <v>1000</v>
      </c>
      <c r="D532" s="64">
        <f t="shared" si="222"/>
        <v>5138.93</v>
      </c>
      <c r="E532" s="11">
        <f>IF(K532=1,VLOOKUP(A532,[1]Plan1!$AY$80:$BA$314,3),E531)</f>
        <v>5177.47</v>
      </c>
      <c r="F532" s="72">
        <f t="shared" si="223"/>
        <v>43540</v>
      </c>
      <c r="G532" s="9">
        <f t="shared" si="210"/>
        <v>7.4996156787503487E-3</v>
      </c>
      <c r="H532" s="72">
        <f t="shared" si="224"/>
        <v>43570</v>
      </c>
      <c r="I532" s="72">
        <f t="shared" si="211"/>
        <v>43570</v>
      </c>
      <c r="J532" s="1">
        <f t="shared" si="225"/>
        <v>21</v>
      </c>
      <c r="K532" s="1">
        <f t="shared" si="207"/>
        <v>4</v>
      </c>
      <c r="L532" s="5">
        <f t="shared" si="212"/>
        <v>1.0014241800000001</v>
      </c>
      <c r="M532" s="12">
        <f t="shared" si="208"/>
        <v>1.00429945</v>
      </c>
      <c r="N532" s="12">
        <f t="shared" si="204"/>
        <v>1.0559468516604202</v>
      </c>
      <c r="O532" s="5">
        <f t="shared" si="206"/>
        <v>1.0574507099999999</v>
      </c>
      <c r="P532" s="5">
        <f t="shared" si="213"/>
        <v>1057.4507100000001</v>
      </c>
      <c r="Q532" s="10">
        <f t="shared" si="214"/>
        <v>0</v>
      </c>
      <c r="R532" s="39">
        <f t="shared" si="215"/>
        <v>0</v>
      </c>
      <c r="S532" s="5">
        <f t="shared" si="216"/>
        <v>0</v>
      </c>
      <c r="T532" s="6">
        <f t="shared" si="226"/>
        <v>4.641E-2</v>
      </c>
      <c r="U532" s="10">
        <f t="shared" si="205"/>
        <v>107</v>
      </c>
      <c r="V532" s="10">
        <v>252</v>
      </c>
      <c r="W532" s="12">
        <f t="shared" si="217"/>
        <v>1.019448946</v>
      </c>
      <c r="X532" s="5">
        <f t="shared" si="218"/>
        <v>20.566301750000001</v>
      </c>
      <c r="Y532" s="11">
        <f t="shared" si="219"/>
        <v>0</v>
      </c>
      <c r="Z532" s="2" t="s">
        <v>68</v>
      </c>
      <c r="AA532" s="72">
        <f t="shared" si="227"/>
        <v>43753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30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4"/>
      <c r="BX532" s="1"/>
      <c r="BY532" s="1"/>
      <c r="BZ532" s="1"/>
      <c r="CA532" s="1"/>
      <c r="CB532" s="1"/>
      <c r="CC532" s="1"/>
      <c r="CD532" s="1"/>
      <c r="CE532" s="1"/>
      <c r="CF532" s="1"/>
      <c r="CG532" s="2"/>
      <c r="CH532" s="1"/>
      <c r="CI532" s="1"/>
      <c r="CJ532" s="1"/>
      <c r="CK532" s="1"/>
      <c r="CL532" s="1"/>
      <c r="CM532" s="1"/>
    </row>
    <row r="533" spans="1:91" x14ac:dyDescent="0.2">
      <c r="A533" s="105">
        <f t="shared" si="220"/>
        <v>43546</v>
      </c>
      <c r="B533" s="5">
        <f t="shared" si="209"/>
        <v>1078.5947727099999</v>
      </c>
      <c r="C533" s="5">
        <f t="shared" si="221"/>
        <v>1000</v>
      </c>
      <c r="D533" s="64">
        <f t="shared" si="222"/>
        <v>5138.93</v>
      </c>
      <c r="E533" s="11">
        <f>IF(K533=1,VLOOKUP(A533,[1]Plan1!$AY$80:$BA$314,3),E532)</f>
        <v>5177.47</v>
      </c>
      <c r="F533" s="72">
        <f t="shared" si="223"/>
        <v>43540</v>
      </c>
      <c r="G533" s="9">
        <f t="shared" si="210"/>
        <v>7.4996156787503487E-3</v>
      </c>
      <c r="H533" s="72">
        <f t="shared" si="224"/>
        <v>43570</v>
      </c>
      <c r="I533" s="72">
        <f t="shared" si="211"/>
        <v>43570</v>
      </c>
      <c r="J533" s="1">
        <f t="shared" si="225"/>
        <v>21</v>
      </c>
      <c r="K533" s="1">
        <f t="shared" si="207"/>
        <v>5</v>
      </c>
      <c r="L533" s="5">
        <f t="shared" si="212"/>
        <v>1.0017805399999999</v>
      </c>
      <c r="M533" s="12">
        <f t="shared" si="208"/>
        <v>1.00429945</v>
      </c>
      <c r="N533" s="12">
        <f t="shared" si="204"/>
        <v>1.0559468516604202</v>
      </c>
      <c r="O533" s="5">
        <f t="shared" si="206"/>
        <v>1.0578270000000001</v>
      </c>
      <c r="P533" s="5">
        <f t="shared" si="213"/>
        <v>1057.827</v>
      </c>
      <c r="Q533" s="10">
        <f t="shared" si="214"/>
        <v>0</v>
      </c>
      <c r="R533" s="39">
        <f t="shared" si="215"/>
        <v>0</v>
      </c>
      <c r="S533" s="5">
        <f t="shared" si="216"/>
        <v>0</v>
      </c>
      <c r="T533" s="6">
        <f t="shared" si="226"/>
        <v>4.641E-2</v>
      </c>
      <c r="U533" s="10">
        <f t="shared" si="205"/>
        <v>108</v>
      </c>
      <c r="V533" s="10">
        <v>252</v>
      </c>
      <c r="W533" s="12">
        <f t="shared" si="217"/>
        <v>1.019632485</v>
      </c>
      <c r="X533" s="5">
        <f t="shared" si="218"/>
        <v>20.767772709999999</v>
      </c>
      <c r="Y533" s="11">
        <f t="shared" si="219"/>
        <v>0</v>
      </c>
      <c r="Z533" s="2" t="s">
        <v>68</v>
      </c>
      <c r="AA533" s="72">
        <f t="shared" si="227"/>
        <v>43753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30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4"/>
      <c r="BX533" s="1"/>
      <c r="BY533" s="1"/>
      <c r="BZ533" s="1"/>
      <c r="CA533" s="1"/>
      <c r="CB533" s="1"/>
      <c r="CC533" s="1"/>
      <c r="CD533" s="1"/>
      <c r="CE533" s="1"/>
      <c r="CF533" s="1"/>
      <c r="CG533" s="2"/>
      <c r="CH533" s="1"/>
      <c r="CI533" s="1"/>
      <c r="CJ533" s="1"/>
      <c r="CK533" s="1"/>
      <c r="CL533" s="1"/>
      <c r="CM533" s="1"/>
    </row>
    <row r="534" spans="1:91" x14ac:dyDescent="0.2">
      <c r="A534" s="105">
        <f t="shared" si="220"/>
        <v>43547</v>
      </c>
      <c r="B534" s="5">
        <f t="shared" si="209"/>
        <v>1079.1728596800001</v>
      </c>
      <c r="C534" s="5">
        <f t="shared" si="221"/>
        <v>1000</v>
      </c>
      <c r="D534" s="64">
        <f t="shared" si="222"/>
        <v>5138.93</v>
      </c>
      <c r="E534" s="11">
        <f>IF(K534=1,VLOOKUP(A534,[1]Plan1!$AY$80:$BA$314,3),E533)</f>
        <v>5177.47</v>
      </c>
      <c r="F534" s="72">
        <f t="shared" si="223"/>
        <v>43540</v>
      </c>
      <c r="G534" s="9">
        <f t="shared" si="210"/>
        <v>7.4996156787503487E-3</v>
      </c>
      <c r="H534" s="72">
        <f t="shared" si="224"/>
        <v>43570</v>
      </c>
      <c r="I534" s="72">
        <f t="shared" si="211"/>
        <v>43570</v>
      </c>
      <c r="J534" s="1">
        <f t="shared" si="225"/>
        <v>21</v>
      </c>
      <c r="K534" s="1">
        <f t="shared" si="207"/>
        <v>6</v>
      </c>
      <c r="L534" s="5">
        <f t="shared" si="212"/>
        <v>1.0021370300000001</v>
      </c>
      <c r="M534" s="12">
        <f t="shared" si="208"/>
        <v>1.00429945</v>
      </c>
      <c r="N534" s="12">
        <f t="shared" si="204"/>
        <v>1.0559468516604202</v>
      </c>
      <c r="O534" s="5">
        <f t="shared" si="206"/>
        <v>1.05820344</v>
      </c>
      <c r="P534" s="5">
        <f t="shared" si="213"/>
        <v>1058.20344</v>
      </c>
      <c r="Q534" s="10">
        <f t="shared" si="214"/>
        <v>0</v>
      </c>
      <c r="R534" s="39">
        <f t="shared" si="215"/>
        <v>0</v>
      </c>
      <c r="S534" s="5">
        <f t="shared" si="216"/>
        <v>0</v>
      </c>
      <c r="T534" s="6">
        <f t="shared" si="226"/>
        <v>4.641E-2</v>
      </c>
      <c r="U534" s="10">
        <f t="shared" si="205"/>
        <v>109</v>
      </c>
      <c r="V534" s="10">
        <v>252</v>
      </c>
      <c r="W534" s="12">
        <f t="shared" si="217"/>
        <v>1.0198160570000001</v>
      </c>
      <c r="X534" s="5">
        <f t="shared" si="218"/>
        <v>20.969419680000001</v>
      </c>
      <c r="Y534" s="11">
        <f t="shared" si="219"/>
        <v>0</v>
      </c>
      <c r="Z534" s="2" t="s">
        <v>68</v>
      </c>
      <c r="AA534" s="72">
        <f t="shared" si="227"/>
        <v>43753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30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4"/>
      <c r="BX534" s="1"/>
      <c r="BY534" s="1"/>
      <c r="BZ534" s="1"/>
      <c r="CA534" s="1"/>
      <c r="CB534" s="1"/>
      <c r="CC534" s="1"/>
      <c r="CD534" s="1"/>
      <c r="CE534" s="1"/>
      <c r="CF534" s="1"/>
      <c r="CG534" s="2"/>
      <c r="CH534" s="1"/>
      <c r="CI534" s="1"/>
      <c r="CJ534" s="1"/>
      <c r="CK534" s="1"/>
      <c r="CL534" s="1"/>
      <c r="CM534" s="1"/>
    </row>
    <row r="535" spans="1:91" x14ac:dyDescent="0.2">
      <c r="A535" s="105">
        <f t="shared" si="220"/>
        <v>43548</v>
      </c>
      <c r="B535" s="5">
        <f t="shared" si="209"/>
        <v>1079.1728596800001</v>
      </c>
      <c r="C535" s="5">
        <f t="shared" si="221"/>
        <v>1000</v>
      </c>
      <c r="D535" s="64">
        <f t="shared" si="222"/>
        <v>5138.93</v>
      </c>
      <c r="E535" s="11">
        <f>IF(K535=1,VLOOKUP(A535,[1]Plan1!$AY$80:$BA$314,3),E534)</f>
        <v>5177.47</v>
      </c>
      <c r="F535" s="72">
        <f t="shared" si="223"/>
        <v>43540</v>
      </c>
      <c r="G535" s="9">
        <f t="shared" si="210"/>
        <v>7.4996156787503487E-3</v>
      </c>
      <c r="H535" s="72">
        <f t="shared" si="224"/>
        <v>43570</v>
      </c>
      <c r="I535" s="72">
        <f t="shared" si="211"/>
        <v>43570</v>
      </c>
      <c r="J535" s="1">
        <f t="shared" si="225"/>
        <v>21</v>
      </c>
      <c r="K535" s="1">
        <f t="shared" si="207"/>
        <v>6</v>
      </c>
      <c r="L535" s="5">
        <f t="shared" si="212"/>
        <v>1.0021370300000001</v>
      </c>
      <c r="M535" s="12">
        <f t="shared" si="208"/>
        <v>1.00429945</v>
      </c>
      <c r="N535" s="12">
        <f t="shared" si="204"/>
        <v>1.0559468516604202</v>
      </c>
      <c r="O535" s="5">
        <f t="shared" si="206"/>
        <v>1.05820344</v>
      </c>
      <c r="P535" s="5">
        <f t="shared" si="213"/>
        <v>1058.20344</v>
      </c>
      <c r="Q535" s="10">
        <f t="shared" si="214"/>
        <v>0</v>
      </c>
      <c r="R535" s="39">
        <f t="shared" si="215"/>
        <v>0</v>
      </c>
      <c r="S535" s="5">
        <f t="shared" si="216"/>
        <v>0</v>
      </c>
      <c r="T535" s="6">
        <f t="shared" si="226"/>
        <v>4.641E-2</v>
      </c>
      <c r="U535" s="10">
        <f t="shared" si="205"/>
        <v>109</v>
      </c>
      <c r="V535" s="10">
        <v>252</v>
      </c>
      <c r="W535" s="12">
        <f t="shared" si="217"/>
        <v>1.0198160570000001</v>
      </c>
      <c r="X535" s="5">
        <f t="shared" si="218"/>
        <v>20.969419680000001</v>
      </c>
      <c r="Y535" s="11">
        <f t="shared" si="219"/>
        <v>0</v>
      </c>
      <c r="Z535" s="2" t="s">
        <v>68</v>
      </c>
      <c r="AA535" s="72">
        <f t="shared" si="227"/>
        <v>43753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30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4"/>
      <c r="BX535" s="1"/>
      <c r="BY535" s="1"/>
      <c r="BZ535" s="1"/>
      <c r="CA535" s="1"/>
      <c r="CB535" s="1"/>
      <c r="CC535" s="1"/>
      <c r="CD535" s="1"/>
      <c r="CE535" s="1"/>
      <c r="CF535" s="1"/>
      <c r="CG535" s="2"/>
      <c r="CH535" s="1"/>
      <c r="CI535" s="1"/>
      <c r="CJ535" s="1"/>
      <c r="CK535" s="1"/>
      <c r="CL535" s="1"/>
      <c r="CM535" s="1"/>
    </row>
    <row r="536" spans="1:91" x14ac:dyDescent="0.2">
      <c r="A536" s="105">
        <f t="shared" si="220"/>
        <v>43549</v>
      </c>
      <c r="B536" s="5">
        <f t="shared" si="209"/>
        <v>1079.1728596800001</v>
      </c>
      <c r="C536" s="5">
        <f t="shared" si="221"/>
        <v>1000</v>
      </c>
      <c r="D536" s="64">
        <f t="shared" si="222"/>
        <v>5138.93</v>
      </c>
      <c r="E536" s="11">
        <f>IF(K536=1,VLOOKUP(A536,[1]Plan1!$AY$80:$BA$314,3),E535)</f>
        <v>5177.47</v>
      </c>
      <c r="F536" s="72">
        <f t="shared" si="223"/>
        <v>43540</v>
      </c>
      <c r="G536" s="9">
        <f t="shared" si="210"/>
        <v>7.4996156787503487E-3</v>
      </c>
      <c r="H536" s="72">
        <f t="shared" si="224"/>
        <v>43570</v>
      </c>
      <c r="I536" s="72">
        <f t="shared" si="211"/>
        <v>43570</v>
      </c>
      <c r="J536" s="1">
        <f t="shared" si="225"/>
        <v>21</v>
      </c>
      <c r="K536" s="1">
        <f t="shared" si="207"/>
        <v>6</v>
      </c>
      <c r="L536" s="5">
        <f t="shared" si="212"/>
        <v>1.0021370300000001</v>
      </c>
      <c r="M536" s="12">
        <f t="shared" si="208"/>
        <v>1.00429945</v>
      </c>
      <c r="N536" s="12">
        <f t="shared" si="204"/>
        <v>1.0559468516604202</v>
      </c>
      <c r="O536" s="5">
        <f t="shared" si="206"/>
        <v>1.05820344</v>
      </c>
      <c r="P536" s="5">
        <f t="shared" si="213"/>
        <v>1058.20344</v>
      </c>
      <c r="Q536" s="10">
        <f t="shared" si="214"/>
        <v>0</v>
      </c>
      <c r="R536" s="39">
        <f t="shared" si="215"/>
        <v>0</v>
      </c>
      <c r="S536" s="5">
        <f t="shared" si="216"/>
        <v>0</v>
      </c>
      <c r="T536" s="6">
        <f t="shared" si="226"/>
        <v>4.641E-2</v>
      </c>
      <c r="U536" s="10">
        <f t="shared" si="205"/>
        <v>109</v>
      </c>
      <c r="V536" s="10">
        <v>252</v>
      </c>
      <c r="W536" s="12">
        <f t="shared" si="217"/>
        <v>1.0198160570000001</v>
      </c>
      <c r="X536" s="5">
        <f t="shared" si="218"/>
        <v>20.969419680000001</v>
      </c>
      <c r="Y536" s="11">
        <f t="shared" si="219"/>
        <v>0</v>
      </c>
      <c r="Z536" s="2" t="s">
        <v>68</v>
      </c>
      <c r="AA536" s="72">
        <f t="shared" si="227"/>
        <v>43753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30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4"/>
      <c r="BX536" s="1"/>
      <c r="BY536" s="1"/>
      <c r="BZ536" s="1"/>
      <c r="CA536" s="1"/>
      <c r="CB536" s="1"/>
      <c r="CC536" s="1"/>
      <c r="CD536" s="1"/>
      <c r="CE536" s="1"/>
      <c r="CF536" s="1"/>
      <c r="CG536" s="2"/>
      <c r="CH536" s="1"/>
      <c r="CI536" s="1"/>
      <c r="CJ536" s="1"/>
      <c r="CK536" s="1"/>
      <c r="CL536" s="1"/>
      <c r="CM536" s="1"/>
    </row>
    <row r="537" spans="1:91" x14ac:dyDescent="0.2">
      <c r="A537" s="105">
        <f t="shared" si="220"/>
        <v>43550</v>
      </c>
      <c r="B537" s="5">
        <f t="shared" si="209"/>
        <v>1079.7512411399998</v>
      </c>
      <c r="C537" s="5">
        <f t="shared" si="221"/>
        <v>1000</v>
      </c>
      <c r="D537" s="64">
        <f t="shared" si="222"/>
        <v>5138.93</v>
      </c>
      <c r="E537" s="11">
        <f>IF(K537=1,VLOOKUP(A537,[1]Plan1!$AY$80:$BA$314,3),E536)</f>
        <v>5177.47</v>
      </c>
      <c r="F537" s="72">
        <f t="shared" si="223"/>
        <v>43540</v>
      </c>
      <c r="G537" s="9">
        <f t="shared" si="210"/>
        <v>7.4996156787503487E-3</v>
      </c>
      <c r="H537" s="72">
        <f t="shared" si="224"/>
        <v>43570</v>
      </c>
      <c r="I537" s="72">
        <f t="shared" si="211"/>
        <v>43570</v>
      </c>
      <c r="J537" s="1">
        <f t="shared" si="225"/>
        <v>21</v>
      </c>
      <c r="K537" s="1">
        <f t="shared" si="207"/>
        <v>7</v>
      </c>
      <c r="L537" s="5">
        <f t="shared" si="212"/>
        <v>1.00249364</v>
      </c>
      <c r="M537" s="12">
        <f t="shared" si="208"/>
        <v>1.00429945</v>
      </c>
      <c r="N537" s="12">
        <f t="shared" si="204"/>
        <v>1.0559468516604202</v>
      </c>
      <c r="O537" s="5">
        <f t="shared" si="206"/>
        <v>1.0585800000000001</v>
      </c>
      <c r="P537" s="5">
        <f t="shared" si="213"/>
        <v>1058.58</v>
      </c>
      <c r="Q537" s="10">
        <f t="shared" si="214"/>
        <v>0</v>
      </c>
      <c r="R537" s="39">
        <f t="shared" si="215"/>
        <v>0</v>
      </c>
      <c r="S537" s="5">
        <f t="shared" si="216"/>
        <v>0</v>
      </c>
      <c r="T537" s="6">
        <f t="shared" si="226"/>
        <v>4.641E-2</v>
      </c>
      <c r="U537" s="10">
        <f t="shared" si="205"/>
        <v>110</v>
      </c>
      <c r="V537" s="10">
        <v>252</v>
      </c>
      <c r="W537" s="12">
        <f t="shared" si="217"/>
        <v>1.0199996609999999</v>
      </c>
      <c r="X537" s="5">
        <f t="shared" si="218"/>
        <v>21.171241139999999</v>
      </c>
      <c r="Y537" s="11">
        <f t="shared" si="219"/>
        <v>0</v>
      </c>
      <c r="Z537" s="2" t="s">
        <v>68</v>
      </c>
      <c r="AA537" s="72">
        <f t="shared" si="227"/>
        <v>43753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30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4"/>
      <c r="BX537" s="1"/>
      <c r="BY537" s="1"/>
      <c r="BZ537" s="1"/>
      <c r="CA537" s="1"/>
      <c r="CB537" s="1"/>
      <c r="CC537" s="1"/>
      <c r="CD537" s="1"/>
      <c r="CE537" s="1"/>
      <c r="CF537" s="1"/>
      <c r="CG537" s="2"/>
      <c r="CH537" s="1"/>
      <c r="CI537" s="1"/>
      <c r="CJ537" s="1"/>
      <c r="CK537" s="1"/>
      <c r="CL537" s="1"/>
      <c r="CM537" s="1"/>
    </row>
    <row r="538" spans="1:91" x14ac:dyDescent="0.2">
      <c r="A538" s="105">
        <f t="shared" si="220"/>
        <v>43551</v>
      </c>
      <c r="B538" s="5">
        <f t="shared" si="209"/>
        <v>1080.3299499</v>
      </c>
      <c r="C538" s="5">
        <f t="shared" si="221"/>
        <v>1000</v>
      </c>
      <c r="D538" s="64">
        <f t="shared" si="222"/>
        <v>5138.93</v>
      </c>
      <c r="E538" s="11">
        <f>IF(K538=1,VLOOKUP(A538,[1]Plan1!$AY$80:$BA$314,3),E537)</f>
        <v>5177.47</v>
      </c>
      <c r="F538" s="72">
        <f t="shared" si="223"/>
        <v>43540</v>
      </c>
      <c r="G538" s="9">
        <f t="shared" si="210"/>
        <v>7.4996156787503487E-3</v>
      </c>
      <c r="H538" s="72">
        <f t="shared" si="224"/>
        <v>43570</v>
      </c>
      <c r="I538" s="72">
        <f t="shared" si="211"/>
        <v>43570</v>
      </c>
      <c r="J538" s="1">
        <f t="shared" si="225"/>
        <v>21</v>
      </c>
      <c r="K538" s="1">
        <f t="shared" si="207"/>
        <v>8</v>
      </c>
      <c r="L538" s="5">
        <f t="shared" si="212"/>
        <v>1.0028503900000001</v>
      </c>
      <c r="M538" s="12">
        <f t="shared" si="208"/>
        <v>1.00429945</v>
      </c>
      <c r="N538" s="12">
        <f t="shared" si="204"/>
        <v>1.0559468516604202</v>
      </c>
      <c r="O538" s="5">
        <f t="shared" si="206"/>
        <v>1.0589567099999999</v>
      </c>
      <c r="P538" s="5">
        <f t="shared" si="213"/>
        <v>1058.9567099999999</v>
      </c>
      <c r="Q538" s="10">
        <f t="shared" si="214"/>
        <v>0</v>
      </c>
      <c r="R538" s="39">
        <f t="shared" si="215"/>
        <v>0</v>
      </c>
      <c r="S538" s="5">
        <f t="shared" si="216"/>
        <v>0</v>
      </c>
      <c r="T538" s="6">
        <f t="shared" si="226"/>
        <v>4.641E-2</v>
      </c>
      <c r="U538" s="10">
        <f t="shared" si="205"/>
        <v>111</v>
      </c>
      <c r="V538" s="10">
        <v>252</v>
      </c>
      <c r="W538" s="12">
        <f t="shared" si="217"/>
        <v>1.0201832989999999</v>
      </c>
      <c r="X538" s="5">
        <f t="shared" si="218"/>
        <v>21.373239900000002</v>
      </c>
      <c r="Y538" s="11">
        <f t="shared" si="219"/>
        <v>0</v>
      </c>
      <c r="Z538" s="2" t="s">
        <v>68</v>
      </c>
      <c r="AA538" s="72">
        <f t="shared" si="227"/>
        <v>43753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30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4"/>
      <c r="BX538" s="1"/>
      <c r="BY538" s="1"/>
      <c r="BZ538" s="1"/>
      <c r="CA538" s="1"/>
      <c r="CB538" s="1"/>
      <c r="CC538" s="1"/>
      <c r="CD538" s="1"/>
      <c r="CE538" s="1"/>
      <c r="CF538" s="1"/>
      <c r="CG538" s="2"/>
      <c r="CH538" s="1"/>
      <c r="CI538" s="1"/>
      <c r="CJ538" s="1"/>
      <c r="CK538" s="1"/>
      <c r="CL538" s="1"/>
      <c r="CM538" s="1"/>
    </row>
    <row r="539" spans="1:91" x14ac:dyDescent="0.2">
      <c r="A539" s="105">
        <f t="shared" si="220"/>
        <v>43552</v>
      </c>
      <c r="B539" s="5">
        <f t="shared" si="209"/>
        <v>1080.9089544200001</v>
      </c>
      <c r="C539" s="5">
        <f t="shared" si="221"/>
        <v>1000</v>
      </c>
      <c r="D539" s="64">
        <f t="shared" si="222"/>
        <v>5138.93</v>
      </c>
      <c r="E539" s="11">
        <f>IF(K539=1,VLOOKUP(A539,[1]Plan1!$AY$80:$BA$314,3),E538)</f>
        <v>5177.47</v>
      </c>
      <c r="F539" s="72">
        <f t="shared" si="223"/>
        <v>43540</v>
      </c>
      <c r="G539" s="9">
        <f t="shared" si="210"/>
        <v>7.4996156787503487E-3</v>
      </c>
      <c r="H539" s="72">
        <f t="shared" si="224"/>
        <v>43570</v>
      </c>
      <c r="I539" s="72">
        <f t="shared" si="211"/>
        <v>43570</v>
      </c>
      <c r="J539" s="1">
        <f t="shared" si="225"/>
        <v>21</v>
      </c>
      <c r="K539" s="1">
        <f t="shared" si="207"/>
        <v>9</v>
      </c>
      <c r="L539" s="5">
        <f t="shared" si="212"/>
        <v>1.0032072599999999</v>
      </c>
      <c r="M539" s="12">
        <f t="shared" si="208"/>
        <v>1.00429945</v>
      </c>
      <c r="N539" s="12">
        <f t="shared" si="204"/>
        <v>1.0559468516604202</v>
      </c>
      <c r="O539" s="5">
        <f t="shared" si="206"/>
        <v>1.0593335399999999</v>
      </c>
      <c r="P539" s="5">
        <f t="shared" si="213"/>
        <v>1059.3335400000001</v>
      </c>
      <c r="Q539" s="10">
        <f t="shared" si="214"/>
        <v>0</v>
      </c>
      <c r="R539" s="39">
        <f t="shared" si="215"/>
        <v>0</v>
      </c>
      <c r="S539" s="5">
        <f t="shared" si="216"/>
        <v>0</v>
      </c>
      <c r="T539" s="6">
        <f t="shared" si="226"/>
        <v>4.641E-2</v>
      </c>
      <c r="U539" s="10">
        <f t="shared" si="205"/>
        <v>112</v>
      </c>
      <c r="V539" s="10">
        <v>252</v>
      </c>
      <c r="W539" s="12">
        <f t="shared" si="217"/>
        <v>1.02036697</v>
      </c>
      <c r="X539" s="5">
        <f t="shared" si="218"/>
        <v>21.575414420000001</v>
      </c>
      <c r="Y539" s="11">
        <f t="shared" si="219"/>
        <v>0</v>
      </c>
      <c r="Z539" s="2" t="s">
        <v>68</v>
      </c>
      <c r="AA539" s="72">
        <f t="shared" si="227"/>
        <v>43753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30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4"/>
      <c r="BX539" s="1"/>
      <c r="BY539" s="1"/>
      <c r="BZ539" s="1"/>
      <c r="CA539" s="1"/>
      <c r="CB539" s="1"/>
      <c r="CC539" s="1"/>
      <c r="CD539" s="1"/>
      <c r="CE539" s="1"/>
      <c r="CF539" s="1"/>
      <c r="CG539" s="2"/>
      <c r="CH539" s="1"/>
      <c r="CI539" s="1"/>
      <c r="CJ539" s="1"/>
      <c r="CK539" s="1"/>
      <c r="CL539" s="1"/>
      <c r="CM539" s="1"/>
    </row>
    <row r="540" spans="1:91" x14ac:dyDescent="0.2">
      <c r="A540" s="105">
        <f t="shared" si="220"/>
        <v>43553</v>
      </c>
      <c r="B540" s="5">
        <f t="shared" si="209"/>
        <v>1081.4882752200001</v>
      </c>
      <c r="C540" s="5">
        <f t="shared" si="221"/>
        <v>1000</v>
      </c>
      <c r="D540" s="64">
        <f t="shared" si="222"/>
        <v>5138.93</v>
      </c>
      <c r="E540" s="11">
        <f>IF(K540=1,VLOOKUP(A540,[1]Plan1!$AY$80:$BA$314,3),E539)</f>
        <v>5177.47</v>
      </c>
      <c r="F540" s="72">
        <f t="shared" si="223"/>
        <v>43540</v>
      </c>
      <c r="G540" s="9">
        <f t="shared" si="210"/>
        <v>7.4996156787503487E-3</v>
      </c>
      <c r="H540" s="72">
        <f t="shared" si="224"/>
        <v>43570</v>
      </c>
      <c r="I540" s="72">
        <f t="shared" si="211"/>
        <v>43570</v>
      </c>
      <c r="J540" s="1">
        <f t="shared" si="225"/>
        <v>21</v>
      </c>
      <c r="K540" s="1">
        <f t="shared" si="207"/>
        <v>10</v>
      </c>
      <c r="L540" s="5">
        <f t="shared" si="212"/>
        <v>1.0035642499999999</v>
      </c>
      <c r="M540" s="12">
        <f t="shared" si="208"/>
        <v>1.00429945</v>
      </c>
      <c r="N540" s="12">
        <f t="shared" si="204"/>
        <v>1.0559468516604202</v>
      </c>
      <c r="O540" s="5">
        <f t="shared" si="206"/>
        <v>1.0597105099999999</v>
      </c>
      <c r="P540" s="5">
        <f t="shared" si="213"/>
        <v>1059.7105100000001</v>
      </c>
      <c r="Q540" s="10">
        <f t="shared" si="214"/>
        <v>0</v>
      </c>
      <c r="R540" s="39">
        <f t="shared" si="215"/>
        <v>0</v>
      </c>
      <c r="S540" s="5">
        <f t="shared" si="216"/>
        <v>0</v>
      </c>
      <c r="T540" s="6">
        <f t="shared" si="226"/>
        <v>4.641E-2</v>
      </c>
      <c r="U540" s="10">
        <f t="shared" si="205"/>
        <v>113</v>
      </c>
      <c r="V540" s="10">
        <v>252</v>
      </c>
      <c r="W540" s="12">
        <f t="shared" si="217"/>
        <v>1.0205506740000001</v>
      </c>
      <c r="X540" s="5">
        <f t="shared" si="218"/>
        <v>21.777765219999999</v>
      </c>
      <c r="Y540" s="11">
        <f t="shared" si="219"/>
        <v>0</v>
      </c>
      <c r="Z540" s="2" t="s">
        <v>68</v>
      </c>
      <c r="AA540" s="72">
        <f t="shared" si="227"/>
        <v>43753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30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4"/>
      <c r="BX540" s="1"/>
      <c r="BY540" s="1"/>
      <c r="BZ540" s="1"/>
      <c r="CA540" s="1"/>
      <c r="CB540" s="1"/>
      <c r="CC540" s="1"/>
      <c r="CD540" s="1"/>
      <c r="CE540" s="1"/>
      <c r="CF540" s="1"/>
      <c r="CG540" s="2"/>
      <c r="CH540" s="1"/>
      <c r="CI540" s="1"/>
      <c r="CJ540" s="1"/>
      <c r="CK540" s="1"/>
      <c r="CL540" s="1"/>
      <c r="CM540" s="1"/>
    </row>
    <row r="541" spans="1:91" x14ac:dyDescent="0.2">
      <c r="A541" s="105">
        <f t="shared" si="220"/>
        <v>43554</v>
      </c>
      <c r="B541" s="5">
        <f t="shared" si="209"/>
        <v>1082.0679124000001</v>
      </c>
      <c r="C541" s="5">
        <f t="shared" si="221"/>
        <v>1000</v>
      </c>
      <c r="D541" s="64">
        <f t="shared" si="222"/>
        <v>5138.93</v>
      </c>
      <c r="E541" s="11">
        <f>IF(K541=1,VLOOKUP(A541,[1]Plan1!$AY$80:$BA$314,3),E540)</f>
        <v>5177.47</v>
      </c>
      <c r="F541" s="72">
        <f t="shared" si="223"/>
        <v>43540</v>
      </c>
      <c r="G541" s="9">
        <f t="shared" si="210"/>
        <v>7.4996156787503487E-3</v>
      </c>
      <c r="H541" s="72">
        <f t="shared" si="224"/>
        <v>43570</v>
      </c>
      <c r="I541" s="72">
        <f t="shared" si="211"/>
        <v>43570</v>
      </c>
      <c r="J541" s="1">
        <f t="shared" si="225"/>
        <v>21</v>
      </c>
      <c r="K541" s="1">
        <f t="shared" si="207"/>
        <v>11</v>
      </c>
      <c r="L541" s="5">
        <f t="shared" si="212"/>
        <v>1.00392138</v>
      </c>
      <c r="M541" s="12">
        <f t="shared" si="208"/>
        <v>1.00429945</v>
      </c>
      <c r="N541" s="12">
        <f t="shared" si="204"/>
        <v>1.0559468516604202</v>
      </c>
      <c r="O541" s="5">
        <f t="shared" si="206"/>
        <v>1.06008762</v>
      </c>
      <c r="P541" s="5">
        <f t="shared" si="213"/>
        <v>1060.08762</v>
      </c>
      <c r="Q541" s="10">
        <f t="shared" si="214"/>
        <v>0</v>
      </c>
      <c r="R541" s="39">
        <f t="shared" si="215"/>
        <v>0</v>
      </c>
      <c r="S541" s="5">
        <f t="shared" si="216"/>
        <v>0</v>
      </c>
      <c r="T541" s="6">
        <f t="shared" si="226"/>
        <v>4.641E-2</v>
      </c>
      <c r="U541" s="10">
        <f t="shared" si="205"/>
        <v>114</v>
      </c>
      <c r="V541" s="10">
        <v>252</v>
      </c>
      <c r="W541" s="12">
        <f t="shared" si="217"/>
        <v>1.0207344110000001</v>
      </c>
      <c r="X541" s="5">
        <f t="shared" si="218"/>
        <v>21.9802924</v>
      </c>
      <c r="Y541" s="11">
        <f t="shared" si="219"/>
        <v>0</v>
      </c>
      <c r="Z541" s="2" t="s">
        <v>68</v>
      </c>
      <c r="AA541" s="72">
        <f t="shared" si="227"/>
        <v>43753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30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4"/>
      <c r="BX541" s="1"/>
      <c r="BY541" s="1"/>
      <c r="BZ541" s="1"/>
      <c r="CA541" s="1"/>
      <c r="CB541" s="1"/>
      <c r="CC541" s="1"/>
      <c r="CD541" s="1"/>
      <c r="CE541" s="1"/>
      <c r="CF541" s="1"/>
      <c r="CG541" s="2"/>
      <c r="CH541" s="1"/>
      <c r="CI541" s="1"/>
      <c r="CJ541" s="1"/>
      <c r="CK541" s="1"/>
      <c r="CL541" s="1"/>
      <c r="CM541" s="1"/>
    </row>
    <row r="542" spans="1:91" x14ac:dyDescent="0.2">
      <c r="A542" s="105">
        <f t="shared" si="220"/>
        <v>43555</v>
      </c>
      <c r="B542" s="5">
        <f t="shared" si="209"/>
        <v>1082.0679124000001</v>
      </c>
      <c r="C542" s="5">
        <f t="shared" si="221"/>
        <v>1000</v>
      </c>
      <c r="D542" s="64">
        <f t="shared" si="222"/>
        <v>5138.93</v>
      </c>
      <c r="E542" s="11">
        <f>IF(K542=1,VLOOKUP(A542,[1]Plan1!$AY$80:$BA$314,3),E541)</f>
        <v>5177.47</v>
      </c>
      <c r="F542" s="72">
        <f t="shared" si="223"/>
        <v>43540</v>
      </c>
      <c r="G542" s="9">
        <f t="shared" si="210"/>
        <v>7.4996156787503487E-3</v>
      </c>
      <c r="H542" s="72">
        <f t="shared" si="224"/>
        <v>43570</v>
      </c>
      <c r="I542" s="72">
        <f t="shared" si="211"/>
        <v>43570</v>
      </c>
      <c r="J542" s="1">
        <f t="shared" si="225"/>
        <v>21</v>
      </c>
      <c r="K542" s="1">
        <f t="shared" si="207"/>
        <v>11</v>
      </c>
      <c r="L542" s="5">
        <f t="shared" si="212"/>
        <v>1.00392138</v>
      </c>
      <c r="M542" s="12">
        <f t="shared" si="208"/>
        <v>1.00429945</v>
      </c>
      <c r="N542" s="12">
        <f t="shared" si="204"/>
        <v>1.0559468516604202</v>
      </c>
      <c r="O542" s="5">
        <f t="shared" si="206"/>
        <v>1.06008762</v>
      </c>
      <c r="P542" s="5">
        <f t="shared" si="213"/>
        <v>1060.08762</v>
      </c>
      <c r="Q542" s="10">
        <f t="shared" si="214"/>
        <v>0</v>
      </c>
      <c r="R542" s="39">
        <f t="shared" si="215"/>
        <v>0</v>
      </c>
      <c r="S542" s="5">
        <f t="shared" si="216"/>
        <v>0</v>
      </c>
      <c r="T542" s="6">
        <f t="shared" si="226"/>
        <v>4.641E-2</v>
      </c>
      <c r="U542" s="10">
        <f t="shared" si="205"/>
        <v>114</v>
      </c>
      <c r="V542" s="10">
        <v>252</v>
      </c>
      <c r="W542" s="12">
        <f t="shared" si="217"/>
        <v>1.0207344110000001</v>
      </c>
      <c r="X542" s="5">
        <f t="shared" si="218"/>
        <v>21.9802924</v>
      </c>
      <c r="Y542" s="11">
        <f t="shared" si="219"/>
        <v>0</v>
      </c>
      <c r="Z542" s="2" t="s">
        <v>68</v>
      </c>
      <c r="AA542" s="72">
        <f t="shared" si="227"/>
        <v>43753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30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4"/>
      <c r="BX542" s="1"/>
      <c r="BY542" s="1"/>
      <c r="BZ542" s="1"/>
      <c r="CA542" s="1"/>
      <c r="CB542" s="1"/>
      <c r="CC542" s="1"/>
      <c r="CD542" s="1"/>
      <c r="CE542" s="1"/>
      <c r="CF542" s="1"/>
      <c r="CG542" s="2"/>
      <c r="CH542" s="1"/>
      <c r="CI542" s="1"/>
      <c r="CJ542" s="1"/>
      <c r="CK542" s="1"/>
      <c r="CL542" s="1"/>
      <c r="CM542" s="1"/>
    </row>
    <row r="543" spans="1:91" x14ac:dyDescent="0.2">
      <c r="A543" s="105">
        <f t="shared" si="220"/>
        <v>43556</v>
      </c>
      <c r="B543" s="5">
        <f t="shared" si="209"/>
        <v>1082.0679124000001</v>
      </c>
      <c r="C543" s="5">
        <f t="shared" si="221"/>
        <v>1000</v>
      </c>
      <c r="D543" s="64">
        <f t="shared" si="222"/>
        <v>5138.93</v>
      </c>
      <c r="E543" s="11">
        <f>IF(K543=1,VLOOKUP(A543,[1]Plan1!$AY$80:$BA$314,3),E542)</f>
        <v>5177.47</v>
      </c>
      <c r="F543" s="72">
        <f t="shared" si="223"/>
        <v>43540</v>
      </c>
      <c r="G543" s="9">
        <f t="shared" si="210"/>
        <v>7.4996156787503487E-3</v>
      </c>
      <c r="H543" s="72">
        <f t="shared" si="224"/>
        <v>43570</v>
      </c>
      <c r="I543" s="72">
        <f t="shared" si="211"/>
        <v>43570</v>
      </c>
      <c r="J543" s="1">
        <f t="shared" si="225"/>
        <v>21</v>
      </c>
      <c r="K543" s="1">
        <f t="shared" si="207"/>
        <v>11</v>
      </c>
      <c r="L543" s="5">
        <f t="shared" si="212"/>
        <v>1.00392138</v>
      </c>
      <c r="M543" s="12">
        <f t="shared" si="208"/>
        <v>1.00429945</v>
      </c>
      <c r="N543" s="12">
        <f t="shared" ref="N543:N606" si="228">IF(I543&gt;I542,N542*M543,N542)</f>
        <v>1.0559468516604202</v>
      </c>
      <c r="O543" s="5">
        <f t="shared" si="206"/>
        <v>1.06008762</v>
      </c>
      <c r="P543" s="5">
        <f t="shared" si="213"/>
        <v>1060.08762</v>
      </c>
      <c r="Q543" s="10">
        <f t="shared" si="214"/>
        <v>0</v>
      </c>
      <c r="R543" s="39">
        <f t="shared" si="215"/>
        <v>0</v>
      </c>
      <c r="S543" s="5">
        <f t="shared" si="216"/>
        <v>0</v>
      </c>
      <c r="T543" s="6">
        <f t="shared" si="226"/>
        <v>4.641E-2</v>
      </c>
      <c r="U543" s="10">
        <f t="shared" si="205"/>
        <v>114</v>
      </c>
      <c r="V543" s="10">
        <v>252</v>
      </c>
      <c r="W543" s="12">
        <f t="shared" si="217"/>
        <v>1.0207344110000001</v>
      </c>
      <c r="X543" s="5">
        <f t="shared" si="218"/>
        <v>21.9802924</v>
      </c>
      <c r="Y543" s="11">
        <f t="shared" si="219"/>
        <v>0</v>
      </c>
      <c r="Z543" s="2" t="s">
        <v>68</v>
      </c>
      <c r="AA543" s="72">
        <f t="shared" si="227"/>
        <v>43753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30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4"/>
      <c r="BX543" s="1"/>
      <c r="BY543" s="1"/>
      <c r="BZ543" s="1"/>
      <c r="CA543" s="1"/>
      <c r="CB543" s="1"/>
      <c r="CC543" s="1"/>
      <c r="CD543" s="1"/>
      <c r="CE543" s="1"/>
      <c r="CF543" s="1"/>
      <c r="CG543" s="2"/>
      <c r="CH543" s="1"/>
      <c r="CI543" s="1"/>
      <c r="CJ543" s="1"/>
      <c r="CK543" s="1"/>
      <c r="CL543" s="1"/>
      <c r="CM543" s="1"/>
    </row>
    <row r="544" spans="1:91" x14ac:dyDescent="0.2">
      <c r="A544" s="105">
        <f t="shared" si="220"/>
        <v>43557</v>
      </c>
      <c r="B544" s="5">
        <f t="shared" si="209"/>
        <v>1082.6478456700002</v>
      </c>
      <c r="C544" s="5">
        <f t="shared" si="221"/>
        <v>1000</v>
      </c>
      <c r="D544" s="64">
        <f t="shared" si="222"/>
        <v>5138.93</v>
      </c>
      <c r="E544" s="11">
        <f>IF(K544=1,VLOOKUP(A544,[1]Plan1!$AY$80:$BA$314,3),E543)</f>
        <v>5177.47</v>
      </c>
      <c r="F544" s="72">
        <f t="shared" si="223"/>
        <v>43540</v>
      </c>
      <c r="G544" s="9">
        <f t="shared" si="210"/>
        <v>7.4996156787503487E-3</v>
      </c>
      <c r="H544" s="72">
        <f t="shared" si="224"/>
        <v>43570</v>
      </c>
      <c r="I544" s="72">
        <f t="shared" si="211"/>
        <v>43570</v>
      </c>
      <c r="J544" s="1">
        <f t="shared" si="225"/>
        <v>21</v>
      </c>
      <c r="K544" s="1">
        <f t="shared" si="207"/>
        <v>12</v>
      </c>
      <c r="L544" s="5">
        <f t="shared" si="212"/>
        <v>1.0042786299999999</v>
      </c>
      <c r="M544" s="12">
        <f t="shared" si="208"/>
        <v>1.00429945</v>
      </c>
      <c r="N544" s="12">
        <f t="shared" si="228"/>
        <v>1.0559468516604202</v>
      </c>
      <c r="O544" s="5">
        <f t="shared" si="206"/>
        <v>1.06046485</v>
      </c>
      <c r="P544" s="5">
        <f t="shared" si="213"/>
        <v>1060.4648500000001</v>
      </c>
      <c r="Q544" s="10">
        <f t="shared" si="214"/>
        <v>0</v>
      </c>
      <c r="R544" s="39">
        <f t="shared" si="215"/>
        <v>0</v>
      </c>
      <c r="S544" s="5">
        <f t="shared" si="216"/>
        <v>0</v>
      </c>
      <c r="T544" s="6">
        <f t="shared" si="226"/>
        <v>4.641E-2</v>
      </c>
      <c r="U544" s="10">
        <f t="shared" si="205"/>
        <v>115</v>
      </c>
      <c r="V544" s="10">
        <v>252</v>
      </c>
      <c r="W544" s="12">
        <f t="shared" si="217"/>
        <v>1.0209181810000001</v>
      </c>
      <c r="X544" s="5">
        <f t="shared" si="218"/>
        <v>22.18299567</v>
      </c>
      <c r="Y544" s="11">
        <f t="shared" si="219"/>
        <v>0</v>
      </c>
      <c r="Z544" s="2" t="s">
        <v>68</v>
      </c>
      <c r="AA544" s="72">
        <f t="shared" si="227"/>
        <v>43753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30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4"/>
      <c r="BX544" s="1"/>
      <c r="BY544" s="1"/>
      <c r="BZ544" s="1"/>
      <c r="CA544" s="1"/>
      <c r="CB544" s="1"/>
      <c r="CC544" s="1"/>
      <c r="CD544" s="1"/>
      <c r="CE544" s="1"/>
      <c r="CF544" s="1"/>
      <c r="CG544" s="2"/>
      <c r="CH544" s="1"/>
      <c r="CI544" s="1"/>
      <c r="CJ544" s="1"/>
      <c r="CK544" s="1"/>
      <c r="CL544" s="1"/>
      <c r="CM544" s="1"/>
    </row>
    <row r="545" spans="1:91" x14ac:dyDescent="0.2">
      <c r="A545" s="105">
        <f t="shared" si="220"/>
        <v>43558</v>
      </c>
      <c r="B545" s="5">
        <f t="shared" si="209"/>
        <v>1083.2281057600001</v>
      </c>
      <c r="C545" s="5">
        <f t="shared" si="221"/>
        <v>1000</v>
      </c>
      <c r="D545" s="64">
        <f t="shared" si="222"/>
        <v>5138.93</v>
      </c>
      <c r="E545" s="11">
        <f>IF(K545=1,VLOOKUP(A545,[1]Plan1!$AY$80:$BA$314,3),E544)</f>
        <v>5177.47</v>
      </c>
      <c r="F545" s="72">
        <f t="shared" si="223"/>
        <v>43540</v>
      </c>
      <c r="G545" s="9">
        <f t="shared" si="210"/>
        <v>7.4996156787503487E-3</v>
      </c>
      <c r="H545" s="72">
        <f t="shared" si="224"/>
        <v>43570</v>
      </c>
      <c r="I545" s="72">
        <f t="shared" si="211"/>
        <v>43570</v>
      </c>
      <c r="J545" s="1">
        <f t="shared" si="225"/>
        <v>21</v>
      </c>
      <c r="K545" s="1">
        <f t="shared" si="207"/>
        <v>13</v>
      </c>
      <c r="L545" s="5">
        <f t="shared" si="212"/>
        <v>1.00463601</v>
      </c>
      <c r="M545" s="12">
        <f t="shared" si="208"/>
        <v>1.00429945</v>
      </c>
      <c r="N545" s="12">
        <f t="shared" si="228"/>
        <v>1.0559468516604202</v>
      </c>
      <c r="O545" s="5">
        <f t="shared" si="206"/>
        <v>1.06084223</v>
      </c>
      <c r="P545" s="5">
        <f t="shared" si="213"/>
        <v>1060.84223</v>
      </c>
      <c r="Q545" s="10">
        <f t="shared" si="214"/>
        <v>0</v>
      </c>
      <c r="R545" s="39">
        <f t="shared" si="215"/>
        <v>0</v>
      </c>
      <c r="S545" s="5">
        <f t="shared" si="216"/>
        <v>0</v>
      </c>
      <c r="T545" s="6">
        <f t="shared" si="226"/>
        <v>4.641E-2</v>
      </c>
      <c r="U545" s="10">
        <f t="shared" si="205"/>
        <v>116</v>
      </c>
      <c r="V545" s="10">
        <v>252</v>
      </c>
      <c r="W545" s="12">
        <f t="shared" si="217"/>
        <v>1.021101984</v>
      </c>
      <c r="X545" s="5">
        <f t="shared" si="218"/>
        <v>22.385875760000001</v>
      </c>
      <c r="Y545" s="11">
        <f t="shared" si="219"/>
        <v>0</v>
      </c>
      <c r="Z545" s="2" t="s">
        <v>68</v>
      </c>
      <c r="AA545" s="72">
        <f t="shared" si="227"/>
        <v>43753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30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4"/>
      <c r="BX545" s="1"/>
      <c r="BY545" s="1"/>
      <c r="BZ545" s="1"/>
      <c r="CA545" s="1"/>
      <c r="CB545" s="1"/>
      <c r="CC545" s="1"/>
      <c r="CD545" s="1"/>
      <c r="CE545" s="1"/>
      <c r="CF545" s="1"/>
      <c r="CG545" s="2"/>
      <c r="CH545" s="1"/>
      <c r="CI545" s="1"/>
      <c r="CJ545" s="1"/>
      <c r="CK545" s="1"/>
      <c r="CL545" s="1"/>
      <c r="CM545" s="1"/>
    </row>
    <row r="546" spans="1:91" x14ac:dyDescent="0.2">
      <c r="A546" s="105">
        <f t="shared" si="220"/>
        <v>43559</v>
      </c>
      <c r="B546" s="5">
        <f t="shared" si="209"/>
        <v>1083.8086621499999</v>
      </c>
      <c r="C546" s="5">
        <f t="shared" si="221"/>
        <v>1000</v>
      </c>
      <c r="D546" s="64">
        <f t="shared" si="222"/>
        <v>5138.93</v>
      </c>
      <c r="E546" s="11">
        <f>IF(K546=1,VLOOKUP(A546,[1]Plan1!$AY$80:$BA$314,3),E545)</f>
        <v>5177.47</v>
      </c>
      <c r="F546" s="72">
        <f t="shared" si="223"/>
        <v>43540</v>
      </c>
      <c r="G546" s="9">
        <f t="shared" si="210"/>
        <v>7.4996156787503487E-3</v>
      </c>
      <c r="H546" s="72">
        <f t="shared" si="224"/>
        <v>43570</v>
      </c>
      <c r="I546" s="72">
        <f t="shared" si="211"/>
        <v>43570</v>
      </c>
      <c r="J546" s="1">
        <f t="shared" si="225"/>
        <v>21</v>
      </c>
      <c r="K546" s="1">
        <f t="shared" si="207"/>
        <v>14</v>
      </c>
      <c r="L546" s="5">
        <f t="shared" si="212"/>
        <v>1.00499351</v>
      </c>
      <c r="M546" s="12">
        <f t="shared" si="208"/>
        <v>1.00429945</v>
      </c>
      <c r="N546" s="12">
        <f t="shared" si="228"/>
        <v>1.0559468516604202</v>
      </c>
      <c r="O546" s="5">
        <f t="shared" si="206"/>
        <v>1.0612197299999999</v>
      </c>
      <c r="P546" s="5">
        <f t="shared" si="213"/>
        <v>1061.21973</v>
      </c>
      <c r="Q546" s="10">
        <f t="shared" si="214"/>
        <v>0</v>
      </c>
      <c r="R546" s="39">
        <f t="shared" si="215"/>
        <v>0</v>
      </c>
      <c r="S546" s="5">
        <f t="shared" si="216"/>
        <v>0</v>
      </c>
      <c r="T546" s="6">
        <f t="shared" si="226"/>
        <v>4.641E-2</v>
      </c>
      <c r="U546" s="10">
        <f t="shared" si="205"/>
        <v>117</v>
      </c>
      <c r="V546" s="10">
        <v>252</v>
      </c>
      <c r="W546" s="12">
        <f t="shared" si="217"/>
        <v>1.0212858199999999</v>
      </c>
      <c r="X546" s="5">
        <f t="shared" si="218"/>
        <v>22.588932150000002</v>
      </c>
      <c r="Y546" s="11">
        <f t="shared" si="219"/>
        <v>0</v>
      </c>
      <c r="Z546" s="2" t="s">
        <v>68</v>
      </c>
      <c r="AA546" s="72">
        <f t="shared" si="227"/>
        <v>43753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30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4"/>
      <c r="BX546" s="1"/>
      <c r="BY546" s="1"/>
      <c r="BZ546" s="1"/>
      <c r="CA546" s="1"/>
      <c r="CB546" s="1"/>
      <c r="CC546" s="1"/>
      <c r="CD546" s="1"/>
      <c r="CE546" s="1"/>
      <c r="CF546" s="1"/>
      <c r="CG546" s="2"/>
      <c r="CH546" s="1"/>
      <c r="CI546" s="1"/>
      <c r="CJ546" s="1"/>
      <c r="CK546" s="1"/>
      <c r="CL546" s="1"/>
      <c r="CM546" s="1"/>
    </row>
    <row r="547" spans="1:91" x14ac:dyDescent="0.2">
      <c r="A547" s="105">
        <f t="shared" si="220"/>
        <v>43560</v>
      </c>
      <c r="B547" s="5">
        <f t="shared" si="209"/>
        <v>1084.38953537</v>
      </c>
      <c r="C547" s="5">
        <f t="shared" si="221"/>
        <v>1000</v>
      </c>
      <c r="D547" s="64">
        <f t="shared" si="222"/>
        <v>5138.93</v>
      </c>
      <c r="E547" s="11">
        <f>IF(K547=1,VLOOKUP(A547,[1]Plan1!$AY$80:$BA$314,3),E546)</f>
        <v>5177.47</v>
      </c>
      <c r="F547" s="72">
        <f t="shared" si="223"/>
        <v>43540</v>
      </c>
      <c r="G547" s="9">
        <f t="shared" si="210"/>
        <v>7.4996156787503487E-3</v>
      </c>
      <c r="H547" s="72">
        <f t="shared" si="224"/>
        <v>43570</v>
      </c>
      <c r="I547" s="72">
        <f t="shared" si="211"/>
        <v>43570</v>
      </c>
      <c r="J547" s="1">
        <f t="shared" si="225"/>
        <v>21</v>
      </c>
      <c r="K547" s="1">
        <f t="shared" si="207"/>
        <v>15</v>
      </c>
      <c r="L547" s="5">
        <f t="shared" si="212"/>
        <v>1.0053511399999999</v>
      </c>
      <c r="M547" s="12">
        <f t="shared" si="208"/>
        <v>1.00429945</v>
      </c>
      <c r="N547" s="12">
        <f t="shared" si="228"/>
        <v>1.0559468516604202</v>
      </c>
      <c r="O547" s="5">
        <f t="shared" si="206"/>
        <v>1.0615973700000001</v>
      </c>
      <c r="P547" s="5">
        <f t="shared" si="213"/>
        <v>1061.59737</v>
      </c>
      <c r="Q547" s="10">
        <f t="shared" si="214"/>
        <v>0</v>
      </c>
      <c r="R547" s="39">
        <f t="shared" si="215"/>
        <v>0</v>
      </c>
      <c r="S547" s="5">
        <f t="shared" si="216"/>
        <v>0</v>
      </c>
      <c r="T547" s="6">
        <f t="shared" si="226"/>
        <v>4.641E-2</v>
      </c>
      <c r="U547" s="10">
        <f t="shared" si="205"/>
        <v>118</v>
      </c>
      <c r="V547" s="10">
        <v>252</v>
      </c>
      <c r="W547" s="12">
        <f t="shared" si="217"/>
        <v>1.0214696889999999</v>
      </c>
      <c r="X547" s="5">
        <f t="shared" si="218"/>
        <v>22.792165369999999</v>
      </c>
      <c r="Y547" s="11">
        <f t="shared" si="219"/>
        <v>0</v>
      </c>
      <c r="Z547" s="2" t="s">
        <v>68</v>
      </c>
      <c r="AA547" s="72">
        <f t="shared" si="227"/>
        <v>43753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30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4"/>
      <c r="BX547" s="1"/>
      <c r="BY547" s="1"/>
      <c r="BZ547" s="1"/>
      <c r="CA547" s="1"/>
      <c r="CB547" s="1"/>
      <c r="CC547" s="1"/>
      <c r="CD547" s="1"/>
      <c r="CE547" s="1"/>
      <c r="CF547" s="1"/>
      <c r="CG547" s="2"/>
      <c r="CH547" s="1"/>
      <c r="CI547" s="1"/>
      <c r="CJ547" s="1"/>
      <c r="CK547" s="1"/>
      <c r="CL547" s="1"/>
      <c r="CM547" s="1"/>
    </row>
    <row r="548" spans="1:91" x14ac:dyDescent="0.2">
      <c r="A548" s="105">
        <f t="shared" si="220"/>
        <v>43561</v>
      </c>
      <c r="B548" s="5">
        <f t="shared" si="209"/>
        <v>1084.97071639</v>
      </c>
      <c r="C548" s="5">
        <f t="shared" si="221"/>
        <v>1000</v>
      </c>
      <c r="D548" s="64">
        <f t="shared" si="222"/>
        <v>5138.93</v>
      </c>
      <c r="E548" s="11">
        <f>IF(K548=1,VLOOKUP(A548,[1]Plan1!$AY$80:$BA$314,3),E547)</f>
        <v>5177.47</v>
      </c>
      <c r="F548" s="72">
        <f t="shared" si="223"/>
        <v>43540</v>
      </c>
      <c r="G548" s="9">
        <f t="shared" si="210"/>
        <v>7.4996156787503487E-3</v>
      </c>
      <c r="H548" s="72">
        <f t="shared" si="224"/>
        <v>43570</v>
      </c>
      <c r="I548" s="72">
        <f t="shared" si="211"/>
        <v>43570</v>
      </c>
      <c r="J548" s="1">
        <f t="shared" si="225"/>
        <v>21</v>
      </c>
      <c r="K548" s="1">
        <f t="shared" si="207"/>
        <v>16</v>
      </c>
      <c r="L548" s="5">
        <f t="shared" si="212"/>
        <v>1.0057088999999999</v>
      </c>
      <c r="M548" s="12">
        <f t="shared" si="208"/>
        <v>1.00429945</v>
      </c>
      <c r="N548" s="12">
        <f t="shared" si="228"/>
        <v>1.0559468516604202</v>
      </c>
      <c r="O548" s="5">
        <f t="shared" si="206"/>
        <v>1.0619751399999999</v>
      </c>
      <c r="P548" s="5">
        <f t="shared" si="213"/>
        <v>1061.97514</v>
      </c>
      <c r="Q548" s="10">
        <f t="shared" si="214"/>
        <v>0</v>
      </c>
      <c r="R548" s="39">
        <f t="shared" si="215"/>
        <v>0</v>
      </c>
      <c r="S548" s="5">
        <f t="shared" si="216"/>
        <v>0</v>
      </c>
      <c r="T548" s="6">
        <f t="shared" si="226"/>
        <v>4.641E-2</v>
      </c>
      <c r="U548" s="10">
        <f t="shared" si="205"/>
        <v>119</v>
      </c>
      <c r="V548" s="10">
        <v>252</v>
      </c>
      <c r="W548" s="12">
        <f t="shared" si="217"/>
        <v>1.0216535920000001</v>
      </c>
      <c r="X548" s="5">
        <f t="shared" si="218"/>
        <v>22.99557639</v>
      </c>
      <c r="Y548" s="11">
        <f t="shared" si="219"/>
        <v>0</v>
      </c>
      <c r="Z548" s="2" t="s">
        <v>68</v>
      </c>
      <c r="AA548" s="72">
        <f t="shared" si="227"/>
        <v>43753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30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4"/>
      <c r="BX548" s="1"/>
      <c r="BY548" s="1"/>
      <c r="BZ548" s="1"/>
      <c r="CA548" s="1"/>
      <c r="CB548" s="1"/>
      <c r="CC548" s="1"/>
      <c r="CD548" s="1"/>
      <c r="CE548" s="1"/>
      <c r="CF548" s="1"/>
      <c r="CG548" s="2"/>
      <c r="CH548" s="1"/>
      <c r="CI548" s="1"/>
      <c r="CJ548" s="1"/>
      <c r="CK548" s="1"/>
      <c r="CL548" s="1"/>
      <c r="CM548" s="1"/>
    </row>
    <row r="549" spans="1:91" x14ac:dyDescent="0.2">
      <c r="A549" s="105">
        <f t="shared" si="220"/>
        <v>43562</v>
      </c>
      <c r="B549" s="5">
        <f t="shared" si="209"/>
        <v>1084.97071639</v>
      </c>
      <c r="C549" s="5">
        <f t="shared" si="221"/>
        <v>1000</v>
      </c>
      <c r="D549" s="64">
        <f t="shared" si="222"/>
        <v>5138.93</v>
      </c>
      <c r="E549" s="11">
        <f>IF(K549=1,VLOOKUP(A549,[1]Plan1!$AY$80:$BA$314,3),E548)</f>
        <v>5177.47</v>
      </c>
      <c r="F549" s="72">
        <f t="shared" si="223"/>
        <v>43540</v>
      </c>
      <c r="G549" s="9">
        <f t="shared" si="210"/>
        <v>7.4996156787503487E-3</v>
      </c>
      <c r="H549" s="72">
        <f t="shared" si="224"/>
        <v>43570</v>
      </c>
      <c r="I549" s="72">
        <f t="shared" si="211"/>
        <v>43570</v>
      </c>
      <c r="J549" s="1">
        <f t="shared" si="225"/>
        <v>21</v>
      </c>
      <c r="K549" s="1">
        <f t="shared" si="207"/>
        <v>16</v>
      </c>
      <c r="L549" s="5">
        <f t="shared" si="212"/>
        <v>1.0057088999999999</v>
      </c>
      <c r="M549" s="12">
        <f t="shared" si="208"/>
        <v>1.00429945</v>
      </c>
      <c r="N549" s="12">
        <f t="shared" si="228"/>
        <v>1.0559468516604202</v>
      </c>
      <c r="O549" s="5">
        <f t="shared" si="206"/>
        <v>1.0619751399999999</v>
      </c>
      <c r="P549" s="5">
        <f t="shared" si="213"/>
        <v>1061.97514</v>
      </c>
      <c r="Q549" s="10">
        <f t="shared" si="214"/>
        <v>0</v>
      </c>
      <c r="R549" s="39">
        <f t="shared" si="215"/>
        <v>0</v>
      </c>
      <c r="S549" s="5">
        <f t="shared" si="216"/>
        <v>0</v>
      </c>
      <c r="T549" s="6">
        <f t="shared" si="226"/>
        <v>4.641E-2</v>
      </c>
      <c r="U549" s="10">
        <f t="shared" ref="U549:U612" si="229">IF(Q548&gt;0,1,IF(K549=K548,U548,U548+1))</f>
        <v>119</v>
      </c>
      <c r="V549" s="10">
        <v>252</v>
      </c>
      <c r="W549" s="12">
        <f t="shared" si="217"/>
        <v>1.0216535920000001</v>
      </c>
      <c r="X549" s="5">
        <f t="shared" si="218"/>
        <v>22.99557639</v>
      </c>
      <c r="Y549" s="11">
        <f t="shared" si="219"/>
        <v>0</v>
      </c>
      <c r="Z549" s="2" t="s">
        <v>68</v>
      </c>
      <c r="AA549" s="72">
        <f t="shared" si="227"/>
        <v>43753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30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4"/>
      <c r="BX549" s="1"/>
      <c r="BY549" s="1"/>
      <c r="BZ549" s="1"/>
      <c r="CA549" s="1"/>
      <c r="CB549" s="1"/>
      <c r="CC549" s="1"/>
      <c r="CD549" s="1"/>
      <c r="CE549" s="1"/>
      <c r="CF549" s="1"/>
      <c r="CG549" s="2"/>
      <c r="CH549" s="1"/>
      <c r="CI549" s="1"/>
      <c r="CJ549" s="1"/>
      <c r="CK549" s="1"/>
      <c r="CL549" s="1"/>
      <c r="CM549" s="1"/>
    </row>
    <row r="550" spans="1:91" x14ac:dyDescent="0.2">
      <c r="A550" s="105">
        <f t="shared" si="220"/>
        <v>43563</v>
      </c>
      <c r="B550" s="5">
        <f t="shared" si="209"/>
        <v>1084.97071639</v>
      </c>
      <c r="C550" s="5">
        <f t="shared" si="221"/>
        <v>1000</v>
      </c>
      <c r="D550" s="64">
        <f t="shared" si="222"/>
        <v>5138.93</v>
      </c>
      <c r="E550" s="11">
        <f>IF(K550=1,VLOOKUP(A550,[1]Plan1!$AY$80:$BA$314,3),E549)</f>
        <v>5177.47</v>
      </c>
      <c r="F550" s="72">
        <f t="shared" si="223"/>
        <v>43540</v>
      </c>
      <c r="G550" s="9">
        <f t="shared" si="210"/>
        <v>7.4996156787503487E-3</v>
      </c>
      <c r="H550" s="72">
        <f t="shared" si="224"/>
        <v>43570</v>
      </c>
      <c r="I550" s="72">
        <f t="shared" si="211"/>
        <v>43570</v>
      </c>
      <c r="J550" s="1">
        <f t="shared" si="225"/>
        <v>21</v>
      </c>
      <c r="K550" s="1">
        <f t="shared" si="207"/>
        <v>16</v>
      </c>
      <c r="L550" s="5">
        <f t="shared" si="212"/>
        <v>1.0057088999999999</v>
      </c>
      <c r="M550" s="12">
        <f t="shared" si="208"/>
        <v>1.00429945</v>
      </c>
      <c r="N550" s="12">
        <f t="shared" si="228"/>
        <v>1.0559468516604202</v>
      </c>
      <c r="O550" s="5">
        <f t="shared" si="206"/>
        <v>1.0619751399999999</v>
      </c>
      <c r="P550" s="5">
        <f t="shared" si="213"/>
        <v>1061.97514</v>
      </c>
      <c r="Q550" s="10">
        <f t="shared" si="214"/>
        <v>0</v>
      </c>
      <c r="R550" s="39">
        <f t="shared" si="215"/>
        <v>0</v>
      </c>
      <c r="S550" s="5">
        <f t="shared" si="216"/>
        <v>0</v>
      </c>
      <c r="T550" s="6">
        <f t="shared" si="226"/>
        <v>4.641E-2</v>
      </c>
      <c r="U550" s="10">
        <f t="shared" si="229"/>
        <v>119</v>
      </c>
      <c r="V550" s="10">
        <v>252</v>
      </c>
      <c r="W550" s="12">
        <f t="shared" si="217"/>
        <v>1.0216535920000001</v>
      </c>
      <c r="X550" s="5">
        <f t="shared" si="218"/>
        <v>22.99557639</v>
      </c>
      <c r="Y550" s="11">
        <f t="shared" si="219"/>
        <v>0</v>
      </c>
      <c r="Z550" s="2" t="s">
        <v>68</v>
      </c>
      <c r="AA550" s="72">
        <f t="shared" si="227"/>
        <v>43753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30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4"/>
      <c r="BX550" s="1"/>
      <c r="BY550" s="1"/>
      <c r="BZ550" s="1"/>
      <c r="CA550" s="1"/>
      <c r="CB550" s="1"/>
      <c r="CC550" s="1"/>
      <c r="CD550" s="1"/>
      <c r="CE550" s="1"/>
      <c r="CF550" s="1"/>
      <c r="CG550" s="2"/>
      <c r="CH550" s="1"/>
      <c r="CI550" s="1"/>
      <c r="CJ550" s="1"/>
      <c r="CK550" s="1"/>
      <c r="CL550" s="1"/>
      <c r="CM550" s="1"/>
    </row>
    <row r="551" spans="1:91" x14ac:dyDescent="0.2">
      <c r="A551" s="105">
        <f t="shared" si="220"/>
        <v>43564</v>
      </c>
      <c r="B551" s="5">
        <f t="shared" si="209"/>
        <v>1085.5522134099999</v>
      </c>
      <c r="C551" s="5">
        <f t="shared" si="221"/>
        <v>1000</v>
      </c>
      <c r="D551" s="64">
        <f t="shared" si="222"/>
        <v>5138.93</v>
      </c>
      <c r="E551" s="11">
        <f>IF(K551=1,VLOOKUP(A551,[1]Plan1!$AY$80:$BA$314,3),E550)</f>
        <v>5177.47</v>
      </c>
      <c r="F551" s="72">
        <f t="shared" si="223"/>
        <v>43540</v>
      </c>
      <c r="G551" s="9">
        <f t="shared" si="210"/>
        <v>7.4996156787503487E-3</v>
      </c>
      <c r="H551" s="72">
        <f t="shared" si="224"/>
        <v>43570</v>
      </c>
      <c r="I551" s="72">
        <f t="shared" si="211"/>
        <v>43570</v>
      </c>
      <c r="J551" s="1">
        <f t="shared" si="225"/>
        <v>21</v>
      </c>
      <c r="K551" s="1">
        <f t="shared" si="207"/>
        <v>17</v>
      </c>
      <c r="L551" s="5">
        <f t="shared" si="212"/>
        <v>1.00606679</v>
      </c>
      <c r="M551" s="12">
        <f t="shared" si="208"/>
        <v>1.00429945</v>
      </c>
      <c r="N551" s="12">
        <f t="shared" si="228"/>
        <v>1.0559468516604202</v>
      </c>
      <c r="O551" s="5">
        <f t="shared" si="206"/>
        <v>1.06235305</v>
      </c>
      <c r="P551" s="5">
        <f t="shared" si="213"/>
        <v>1062.3530499999999</v>
      </c>
      <c r="Q551" s="10">
        <f t="shared" si="214"/>
        <v>0</v>
      </c>
      <c r="R551" s="39">
        <f t="shared" si="215"/>
        <v>0</v>
      </c>
      <c r="S551" s="5">
        <f t="shared" si="216"/>
        <v>0</v>
      </c>
      <c r="T551" s="6">
        <f t="shared" si="226"/>
        <v>4.641E-2</v>
      </c>
      <c r="U551" s="10">
        <f t="shared" si="229"/>
        <v>120</v>
      </c>
      <c r="V551" s="10">
        <v>252</v>
      </c>
      <c r="W551" s="12">
        <f t="shared" si="217"/>
        <v>1.021837527</v>
      </c>
      <c r="X551" s="5">
        <f t="shared" si="218"/>
        <v>23.199163410000001</v>
      </c>
      <c r="Y551" s="11">
        <f t="shared" si="219"/>
        <v>0</v>
      </c>
      <c r="Z551" s="2" t="s">
        <v>68</v>
      </c>
      <c r="AA551" s="72">
        <f t="shared" si="227"/>
        <v>43753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30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4"/>
      <c r="BX551" s="1"/>
      <c r="BY551" s="1"/>
      <c r="BZ551" s="1"/>
      <c r="CA551" s="1"/>
      <c r="CB551" s="1"/>
      <c r="CC551" s="1"/>
      <c r="CD551" s="1"/>
      <c r="CE551" s="1"/>
      <c r="CF551" s="1"/>
      <c r="CG551" s="2"/>
      <c r="CH551" s="1"/>
      <c r="CI551" s="1"/>
      <c r="CJ551" s="1"/>
      <c r="CK551" s="1"/>
      <c r="CL551" s="1"/>
      <c r="CM551" s="1"/>
    </row>
    <row r="552" spans="1:91" x14ac:dyDescent="0.2">
      <c r="A552" s="105">
        <f t="shared" si="220"/>
        <v>43565</v>
      </c>
      <c r="B552" s="5">
        <f t="shared" si="209"/>
        <v>1086.1340184400001</v>
      </c>
      <c r="C552" s="5">
        <f t="shared" si="221"/>
        <v>1000</v>
      </c>
      <c r="D552" s="64">
        <f t="shared" si="222"/>
        <v>5138.93</v>
      </c>
      <c r="E552" s="11">
        <f>IF(K552=1,VLOOKUP(A552,[1]Plan1!$AY$80:$BA$314,3),E551)</f>
        <v>5177.47</v>
      </c>
      <c r="F552" s="72">
        <f t="shared" si="223"/>
        <v>43540</v>
      </c>
      <c r="G552" s="9">
        <f t="shared" si="210"/>
        <v>7.4996156787503487E-3</v>
      </c>
      <c r="H552" s="72">
        <f t="shared" si="224"/>
        <v>43570</v>
      </c>
      <c r="I552" s="72">
        <f t="shared" si="211"/>
        <v>43570</v>
      </c>
      <c r="J552" s="1">
        <f t="shared" si="225"/>
        <v>21</v>
      </c>
      <c r="K552" s="1">
        <f t="shared" si="207"/>
        <v>18</v>
      </c>
      <c r="L552" s="5">
        <f t="shared" si="212"/>
        <v>1.0064248</v>
      </c>
      <c r="M552" s="12">
        <f t="shared" si="208"/>
        <v>1.00429945</v>
      </c>
      <c r="N552" s="12">
        <f t="shared" si="228"/>
        <v>1.0559468516604202</v>
      </c>
      <c r="O552" s="5">
        <f t="shared" si="206"/>
        <v>1.06273109</v>
      </c>
      <c r="P552" s="5">
        <f t="shared" si="213"/>
        <v>1062.73109</v>
      </c>
      <c r="Q552" s="10">
        <f t="shared" si="214"/>
        <v>0</v>
      </c>
      <c r="R552" s="39">
        <f t="shared" si="215"/>
        <v>0</v>
      </c>
      <c r="S552" s="5">
        <f t="shared" si="216"/>
        <v>0</v>
      </c>
      <c r="T552" s="6">
        <f t="shared" si="226"/>
        <v>4.641E-2</v>
      </c>
      <c r="U552" s="10">
        <f t="shared" si="229"/>
        <v>121</v>
      </c>
      <c r="V552" s="10">
        <v>252</v>
      </c>
      <c r="W552" s="12">
        <f t="shared" si="217"/>
        <v>1.022021496</v>
      </c>
      <c r="X552" s="5">
        <f t="shared" si="218"/>
        <v>23.40292844</v>
      </c>
      <c r="Y552" s="11">
        <f t="shared" si="219"/>
        <v>0</v>
      </c>
      <c r="Z552" s="2" t="s">
        <v>68</v>
      </c>
      <c r="AA552" s="72">
        <f t="shared" si="227"/>
        <v>43753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30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4"/>
      <c r="BX552" s="1"/>
      <c r="BY552" s="1"/>
      <c r="BZ552" s="1"/>
      <c r="CA552" s="1"/>
      <c r="CB552" s="1"/>
      <c r="CC552" s="1"/>
      <c r="CD552" s="1"/>
      <c r="CE552" s="1"/>
      <c r="CF552" s="1"/>
      <c r="CG552" s="2"/>
      <c r="CH552" s="1"/>
      <c r="CI552" s="1"/>
      <c r="CJ552" s="1"/>
      <c r="CK552" s="1"/>
      <c r="CL552" s="1"/>
      <c r="CM552" s="1"/>
    </row>
    <row r="553" spans="1:91" x14ac:dyDescent="0.2">
      <c r="A553" s="105">
        <f t="shared" si="220"/>
        <v>43566</v>
      </c>
      <c r="B553" s="5">
        <f t="shared" si="209"/>
        <v>1086.7161407599999</v>
      </c>
      <c r="C553" s="5">
        <f t="shared" si="221"/>
        <v>1000</v>
      </c>
      <c r="D553" s="64">
        <f t="shared" si="222"/>
        <v>5138.93</v>
      </c>
      <c r="E553" s="11">
        <f>IF(K553=1,VLOOKUP(A553,[1]Plan1!$AY$80:$BA$314,3),E552)</f>
        <v>5177.47</v>
      </c>
      <c r="F553" s="72">
        <f t="shared" si="223"/>
        <v>43540</v>
      </c>
      <c r="G553" s="9">
        <f t="shared" si="210"/>
        <v>7.4996156787503487E-3</v>
      </c>
      <c r="H553" s="72">
        <f t="shared" si="224"/>
        <v>43570</v>
      </c>
      <c r="I553" s="72">
        <f t="shared" si="211"/>
        <v>43570</v>
      </c>
      <c r="J553" s="1">
        <f t="shared" si="225"/>
        <v>21</v>
      </c>
      <c r="K553" s="1">
        <f t="shared" si="207"/>
        <v>19</v>
      </c>
      <c r="L553" s="5">
        <f t="shared" si="212"/>
        <v>1.0067829399999999</v>
      </c>
      <c r="M553" s="12">
        <f t="shared" si="208"/>
        <v>1.00429945</v>
      </c>
      <c r="N553" s="12">
        <f t="shared" si="228"/>
        <v>1.0559468516604202</v>
      </c>
      <c r="O553" s="5">
        <f t="shared" ref="O553:O616" si="230">TRUNC(TRUNC((L553*N553),15),8)</f>
        <v>1.06310927</v>
      </c>
      <c r="P553" s="5">
        <f t="shared" si="213"/>
        <v>1063.1092699999999</v>
      </c>
      <c r="Q553" s="10">
        <f t="shared" si="214"/>
        <v>0</v>
      </c>
      <c r="R553" s="39">
        <f t="shared" si="215"/>
        <v>0</v>
      </c>
      <c r="S553" s="5">
        <f t="shared" si="216"/>
        <v>0</v>
      </c>
      <c r="T553" s="6">
        <f t="shared" si="226"/>
        <v>4.641E-2</v>
      </c>
      <c r="U553" s="10">
        <f t="shared" si="229"/>
        <v>122</v>
      </c>
      <c r="V553" s="10">
        <v>252</v>
      </c>
      <c r="W553" s="12">
        <f t="shared" si="217"/>
        <v>1.0222054979999999</v>
      </c>
      <c r="X553" s="5">
        <f t="shared" si="218"/>
        <v>23.60687076</v>
      </c>
      <c r="Y553" s="11">
        <f t="shared" si="219"/>
        <v>0</v>
      </c>
      <c r="Z553" s="2" t="s">
        <v>68</v>
      </c>
      <c r="AA553" s="72">
        <f t="shared" si="227"/>
        <v>43753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30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4"/>
      <c r="BX553" s="1"/>
      <c r="BY553" s="1"/>
      <c r="BZ553" s="1"/>
      <c r="CA553" s="1"/>
      <c r="CB553" s="1"/>
      <c r="CC553" s="1"/>
      <c r="CD553" s="1"/>
      <c r="CE553" s="1"/>
      <c r="CF553" s="1"/>
      <c r="CG553" s="2"/>
      <c r="CH553" s="1"/>
      <c r="CI553" s="1"/>
      <c r="CJ553" s="1"/>
      <c r="CK553" s="1"/>
      <c r="CL553" s="1"/>
      <c r="CM553" s="1"/>
    </row>
    <row r="554" spans="1:91" x14ac:dyDescent="0.2">
      <c r="A554" s="105">
        <f t="shared" si="220"/>
        <v>43567</v>
      </c>
      <c r="B554" s="5">
        <f t="shared" si="209"/>
        <v>1087.2985702599999</v>
      </c>
      <c r="C554" s="5">
        <f t="shared" si="221"/>
        <v>1000</v>
      </c>
      <c r="D554" s="64">
        <f t="shared" si="222"/>
        <v>5138.93</v>
      </c>
      <c r="E554" s="11">
        <f>IF(K554=1,VLOOKUP(A554,[1]Plan1!$AY$80:$BA$314,3),E553)</f>
        <v>5177.47</v>
      </c>
      <c r="F554" s="72">
        <f t="shared" si="223"/>
        <v>43540</v>
      </c>
      <c r="G554" s="9">
        <f t="shared" si="210"/>
        <v>7.4996156787503487E-3</v>
      </c>
      <c r="H554" s="72">
        <f t="shared" si="224"/>
        <v>43570</v>
      </c>
      <c r="I554" s="72">
        <f t="shared" si="211"/>
        <v>43570</v>
      </c>
      <c r="J554" s="1">
        <f t="shared" si="225"/>
        <v>21</v>
      </c>
      <c r="K554" s="1">
        <f t="shared" ref="K554:K617" si="231">(J554-(NETWORKDAYS(A554,I554,AD$118:AD$502)-1))</f>
        <v>20</v>
      </c>
      <c r="L554" s="5">
        <f t="shared" si="212"/>
        <v>1.0071412099999999</v>
      </c>
      <c r="M554" s="12">
        <f t="shared" ref="M554:M617" si="232">IF(I554&gt;I553,L553,M553)</f>
        <v>1.00429945</v>
      </c>
      <c r="N554" s="12">
        <f t="shared" si="228"/>
        <v>1.0559468516604202</v>
      </c>
      <c r="O554" s="5">
        <f t="shared" si="230"/>
        <v>1.0634875800000001</v>
      </c>
      <c r="P554" s="5">
        <f t="shared" si="213"/>
        <v>1063.48758</v>
      </c>
      <c r="Q554" s="10">
        <f t="shared" si="214"/>
        <v>0</v>
      </c>
      <c r="R554" s="39">
        <f t="shared" si="215"/>
        <v>0</v>
      </c>
      <c r="S554" s="5">
        <f t="shared" si="216"/>
        <v>0</v>
      </c>
      <c r="T554" s="6">
        <f t="shared" si="226"/>
        <v>4.641E-2</v>
      </c>
      <c r="U554" s="10">
        <f t="shared" si="229"/>
        <v>123</v>
      </c>
      <c r="V554" s="10">
        <v>252</v>
      </c>
      <c r="W554" s="12">
        <f t="shared" si="217"/>
        <v>1.0223895329999999</v>
      </c>
      <c r="X554" s="5">
        <f t="shared" si="218"/>
        <v>23.810990260000001</v>
      </c>
      <c r="Y554" s="11">
        <f t="shared" si="219"/>
        <v>0</v>
      </c>
      <c r="Z554" s="2" t="s">
        <v>68</v>
      </c>
      <c r="AA554" s="72">
        <f t="shared" si="227"/>
        <v>43753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30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4"/>
      <c r="BX554" s="1"/>
      <c r="BY554" s="1"/>
      <c r="BZ554" s="1"/>
      <c r="CA554" s="1"/>
      <c r="CB554" s="1"/>
      <c r="CC554" s="1"/>
      <c r="CD554" s="1"/>
      <c r="CE554" s="1"/>
      <c r="CF554" s="1"/>
      <c r="CG554" s="2"/>
      <c r="CH554" s="1"/>
      <c r="CI554" s="1"/>
      <c r="CJ554" s="1"/>
      <c r="CK554" s="1"/>
      <c r="CL554" s="1"/>
      <c r="CM554" s="1"/>
    </row>
    <row r="555" spans="1:91" x14ac:dyDescent="0.2">
      <c r="A555" s="105">
        <f t="shared" si="220"/>
        <v>43568</v>
      </c>
      <c r="B555" s="5">
        <f t="shared" si="209"/>
        <v>1087.8813275000002</v>
      </c>
      <c r="C555" s="5">
        <f t="shared" si="221"/>
        <v>1000</v>
      </c>
      <c r="D555" s="64">
        <f t="shared" si="222"/>
        <v>5138.93</v>
      </c>
      <c r="E555" s="11">
        <f>IF(K555=1,VLOOKUP(A555,[1]Plan1!$AY$80:$BA$314,3),E554)</f>
        <v>5177.47</v>
      </c>
      <c r="F555" s="72">
        <f t="shared" si="223"/>
        <v>43540</v>
      </c>
      <c r="G555" s="9">
        <f t="shared" si="210"/>
        <v>7.4996156787503487E-3</v>
      </c>
      <c r="H555" s="72">
        <f t="shared" si="224"/>
        <v>43570</v>
      </c>
      <c r="I555" s="72">
        <f t="shared" si="211"/>
        <v>43570</v>
      </c>
      <c r="J555" s="1">
        <f t="shared" si="225"/>
        <v>21</v>
      </c>
      <c r="K555" s="1">
        <f t="shared" si="231"/>
        <v>21</v>
      </c>
      <c r="L555" s="5">
        <f t="shared" si="212"/>
        <v>1.00749961</v>
      </c>
      <c r="M555" s="12">
        <f t="shared" si="232"/>
        <v>1.00429945</v>
      </c>
      <c r="N555" s="12">
        <f t="shared" si="228"/>
        <v>1.0559468516604202</v>
      </c>
      <c r="O555" s="5">
        <f t="shared" si="230"/>
        <v>1.06386604</v>
      </c>
      <c r="P555" s="5">
        <f t="shared" si="213"/>
        <v>1063.8660400000001</v>
      </c>
      <c r="Q555" s="10">
        <f t="shared" si="214"/>
        <v>0</v>
      </c>
      <c r="R555" s="39">
        <f t="shared" si="215"/>
        <v>0</v>
      </c>
      <c r="S555" s="5">
        <f t="shared" si="216"/>
        <v>0</v>
      </c>
      <c r="T555" s="6">
        <f t="shared" si="226"/>
        <v>4.641E-2</v>
      </c>
      <c r="U555" s="10">
        <f t="shared" si="229"/>
        <v>124</v>
      </c>
      <c r="V555" s="10">
        <v>252</v>
      </c>
      <c r="W555" s="12">
        <f t="shared" si="217"/>
        <v>1.0225736009999999</v>
      </c>
      <c r="X555" s="5">
        <f t="shared" si="218"/>
        <v>24.015287499999999</v>
      </c>
      <c r="Y555" s="11">
        <f t="shared" si="219"/>
        <v>0</v>
      </c>
      <c r="Z555" s="2" t="s">
        <v>68</v>
      </c>
      <c r="AA555" s="72">
        <f t="shared" si="227"/>
        <v>43753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30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4"/>
      <c r="BX555" s="1"/>
      <c r="BY555" s="1"/>
      <c r="BZ555" s="1"/>
      <c r="CA555" s="1"/>
      <c r="CB555" s="1"/>
      <c r="CC555" s="1"/>
      <c r="CD555" s="1"/>
      <c r="CE555" s="1"/>
      <c r="CF555" s="1"/>
      <c r="CG555" s="2"/>
      <c r="CH555" s="1"/>
      <c r="CI555" s="1"/>
      <c r="CJ555" s="1"/>
      <c r="CK555" s="1"/>
      <c r="CL555" s="1"/>
      <c r="CM555" s="1"/>
    </row>
    <row r="556" spans="1:91" x14ac:dyDescent="0.2">
      <c r="A556" s="105">
        <f t="shared" si="220"/>
        <v>43569</v>
      </c>
      <c r="B556" s="5">
        <f t="shared" si="209"/>
        <v>1087.8813275000002</v>
      </c>
      <c r="C556" s="5">
        <f t="shared" si="221"/>
        <v>1000</v>
      </c>
      <c r="D556" s="64">
        <f t="shared" si="222"/>
        <v>5138.93</v>
      </c>
      <c r="E556" s="11">
        <f>IF(K556=1,VLOOKUP(A556,[1]Plan1!$AY$80:$BA$314,3),E555)</f>
        <v>5177.47</v>
      </c>
      <c r="F556" s="72">
        <f t="shared" si="223"/>
        <v>43540</v>
      </c>
      <c r="G556" s="9">
        <f t="shared" si="210"/>
        <v>7.4996156787503487E-3</v>
      </c>
      <c r="H556" s="72">
        <f t="shared" si="224"/>
        <v>43570</v>
      </c>
      <c r="I556" s="72">
        <f t="shared" si="211"/>
        <v>43570</v>
      </c>
      <c r="J556" s="1">
        <f t="shared" si="225"/>
        <v>21</v>
      </c>
      <c r="K556" s="1">
        <f t="shared" si="231"/>
        <v>21</v>
      </c>
      <c r="L556" s="5">
        <f t="shared" si="212"/>
        <v>1.00749961</v>
      </c>
      <c r="M556" s="12">
        <f t="shared" si="232"/>
        <v>1.00429945</v>
      </c>
      <c r="N556" s="12">
        <f t="shared" si="228"/>
        <v>1.0559468516604202</v>
      </c>
      <c r="O556" s="5">
        <f t="shared" si="230"/>
        <v>1.06386604</v>
      </c>
      <c r="P556" s="5">
        <f t="shared" si="213"/>
        <v>1063.8660400000001</v>
      </c>
      <c r="Q556" s="10">
        <f t="shared" si="214"/>
        <v>0</v>
      </c>
      <c r="R556" s="39">
        <f t="shared" si="215"/>
        <v>0</v>
      </c>
      <c r="S556" s="5">
        <f t="shared" si="216"/>
        <v>0</v>
      </c>
      <c r="T556" s="6">
        <f t="shared" si="226"/>
        <v>4.641E-2</v>
      </c>
      <c r="U556" s="10">
        <f t="shared" si="229"/>
        <v>124</v>
      </c>
      <c r="V556" s="10">
        <v>252</v>
      </c>
      <c r="W556" s="12">
        <f t="shared" si="217"/>
        <v>1.0225736009999999</v>
      </c>
      <c r="X556" s="5">
        <f t="shared" si="218"/>
        <v>24.015287499999999</v>
      </c>
      <c r="Y556" s="11">
        <f t="shared" si="219"/>
        <v>0</v>
      </c>
      <c r="Z556" s="2" t="s">
        <v>68</v>
      </c>
      <c r="AA556" s="72">
        <f t="shared" si="227"/>
        <v>43753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30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4"/>
      <c r="BX556" s="1"/>
      <c r="BY556" s="1"/>
      <c r="BZ556" s="1"/>
      <c r="CA556" s="1"/>
      <c r="CB556" s="1"/>
      <c r="CC556" s="1"/>
      <c r="CD556" s="1"/>
      <c r="CE556" s="1"/>
      <c r="CF556" s="1"/>
      <c r="CG556" s="2"/>
      <c r="CH556" s="1"/>
      <c r="CI556" s="1"/>
      <c r="CJ556" s="1"/>
      <c r="CK556" s="1"/>
      <c r="CL556" s="1"/>
      <c r="CM556" s="1"/>
    </row>
    <row r="557" spans="1:91" x14ac:dyDescent="0.2">
      <c r="A557" s="105">
        <f t="shared" si="220"/>
        <v>43570</v>
      </c>
      <c r="B557" s="5">
        <f t="shared" si="209"/>
        <v>1087.8813275000002</v>
      </c>
      <c r="C557" s="5">
        <f t="shared" si="221"/>
        <v>1000</v>
      </c>
      <c r="D557" s="64">
        <f t="shared" si="222"/>
        <v>5138.93</v>
      </c>
      <c r="E557" s="11">
        <f>IF(K557=1,VLOOKUP(A557,[1]Plan1!$AY$80:$BA$314,3),E556)</f>
        <v>5177.47</v>
      </c>
      <c r="F557" s="72">
        <f t="shared" si="223"/>
        <v>43540</v>
      </c>
      <c r="G557" s="9">
        <f t="shared" si="210"/>
        <v>7.4996156787503487E-3</v>
      </c>
      <c r="H557" s="72">
        <f t="shared" si="224"/>
        <v>43600</v>
      </c>
      <c r="I557" s="72">
        <f t="shared" si="211"/>
        <v>43570</v>
      </c>
      <c r="J557" s="1">
        <f t="shared" si="225"/>
        <v>21</v>
      </c>
      <c r="K557" s="1">
        <f t="shared" si="231"/>
        <v>21</v>
      </c>
      <c r="L557" s="5">
        <f t="shared" si="212"/>
        <v>1.00749961</v>
      </c>
      <c r="M557" s="12">
        <f t="shared" si="232"/>
        <v>1.00429945</v>
      </c>
      <c r="N557" s="12">
        <f t="shared" si="228"/>
        <v>1.0559468516604202</v>
      </c>
      <c r="O557" s="5">
        <f t="shared" si="230"/>
        <v>1.06386604</v>
      </c>
      <c r="P557" s="5">
        <f t="shared" si="213"/>
        <v>1063.8660400000001</v>
      </c>
      <c r="Q557" s="10">
        <f t="shared" si="214"/>
        <v>0</v>
      </c>
      <c r="R557" s="39">
        <f t="shared" si="215"/>
        <v>0</v>
      </c>
      <c r="S557" s="5">
        <f t="shared" si="216"/>
        <v>0</v>
      </c>
      <c r="T557" s="6">
        <f t="shared" si="226"/>
        <v>4.641E-2</v>
      </c>
      <c r="U557" s="10">
        <f t="shared" si="229"/>
        <v>124</v>
      </c>
      <c r="V557" s="10">
        <v>252</v>
      </c>
      <c r="W557" s="12">
        <f t="shared" si="217"/>
        <v>1.0225736009999999</v>
      </c>
      <c r="X557" s="5">
        <f t="shared" si="218"/>
        <v>24.015287499999999</v>
      </c>
      <c r="Y557" s="11">
        <f t="shared" si="219"/>
        <v>0</v>
      </c>
      <c r="Z557" s="2" t="s">
        <v>68</v>
      </c>
      <c r="AA557" s="72">
        <f t="shared" si="227"/>
        <v>43753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30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4"/>
      <c r="BX557" s="1"/>
      <c r="BY557" s="1"/>
      <c r="BZ557" s="1"/>
      <c r="CA557" s="1"/>
      <c r="CB557" s="1"/>
      <c r="CC557" s="1"/>
      <c r="CD557" s="1"/>
      <c r="CE557" s="1"/>
      <c r="CF557" s="1"/>
      <c r="CG557" s="2"/>
      <c r="CH557" s="1"/>
      <c r="CI557" s="1"/>
      <c r="CJ557" s="1"/>
      <c r="CK557" s="1"/>
      <c r="CL557" s="1"/>
      <c r="CM557" s="1"/>
    </row>
    <row r="558" spans="1:91" x14ac:dyDescent="0.2">
      <c r="A558" s="105">
        <f t="shared" si="220"/>
        <v>43571</v>
      </c>
      <c r="B558" s="5">
        <f t="shared" si="209"/>
        <v>1088.3864273199999</v>
      </c>
      <c r="C558" s="5">
        <f t="shared" si="221"/>
        <v>1000</v>
      </c>
      <c r="D558" s="64">
        <f t="shared" si="222"/>
        <v>5177.47</v>
      </c>
      <c r="E558" s="11">
        <f>IF(K558=1,VLOOKUP(A558,[1]Plan1!$AY$80:$BA$314,3),E557)</f>
        <v>5206.9799999999996</v>
      </c>
      <c r="F558" s="72">
        <f t="shared" si="223"/>
        <v>43571</v>
      </c>
      <c r="G558" s="9">
        <f t="shared" si="210"/>
        <v>5.6996950247900635E-3</v>
      </c>
      <c r="H558" s="72">
        <f t="shared" si="224"/>
        <v>43600</v>
      </c>
      <c r="I558" s="72">
        <f t="shared" si="211"/>
        <v>43600</v>
      </c>
      <c r="J558" s="1">
        <f t="shared" si="225"/>
        <v>20</v>
      </c>
      <c r="K558" s="1">
        <f t="shared" si="231"/>
        <v>1</v>
      </c>
      <c r="L558" s="5">
        <f t="shared" si="212"/>
        <v>1.00028421</v>
      </c>
      <c r="M558" s="12">
        <f t="shared" si="232"/>
        <v>1.00749961</v>
      </c>
      <c r="N558" s="12">
        <f t="shared" si="228"/>
        <v>1.0638660412286012</v>
      </c>
      <c r="O558" s="5">
        <f t="shared" si="230"/>
        <v>1.0641684</v>
      </c>
      <c r="P558" s="5">
        <f t="shared" si="213"/>
        <v>1064.1684</v>
      </c>
      <c r="Q558" s="10">
        <f t="shared" si="214"/>
        <v>0</v>
      </c>
      <c r="R558" s="39">
        <f t="shared" si="215"/>
        <v>0</v>
      </c>
      <c r="S558" s="5">
        <f t="shared" si="216"/>
        <v>0</v>
      </c>
      <c r="T558" s="6">
        <f t="shared" si="226"/>
        <v>4.641E-2</v>
      </c>
      <c r="U558" s="10">
        <f t="shared" si="229"/>
        <v>125</v>
      </c>
      <c r="V558" s="10">
        <v>252</v>
      </c>
      <c r="W558" s="12">
        <f t="shared" si="217"/>
        <v>1.022757702</v>
      </c>
      <c r="X558" s="5">
        <f t="shared" si="218"/>
        <v>24.218027320000001</v>
      </c>
      <c r="Y558" s="11">
        <f t="shared" si="219"/>
        <v>0</v>
      </c>
      <c r="Z558" s="2" t="s">
        <v>68</v>
      </c>
      <c r="AA558" s="72">
        <f t="shared" si="227"/>
        <v>43753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30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4"/>
      <c r="BX558" s="1"/>
      <c r="BY558" s="1"/>
      <c r="BZ558" s="1"/>
      <c r="CA558" s="1"/>
      <c r="CB558" s="1"/>
      <c r="CC558" s="1"/>
      <c r="CD558" s="1"/>
      <c r="CE558" s="1"/>
      <c r="CF558" s="1"/>
      <c r="CG558" s="2"/>
      <c r="CH558" s="1"/>
      <c r="CI558" s="1"/>
      <c r="CJ558" s="1"/>
      <c r="CK558" s="1"/>
      <c r="CL558" s="1"/>
      <c r="CM558" s="1"/>
    </row>
    <row r="559" spans="1:91" x14ac:dyDescent="0.2">
      <c r="A559" s="105">
        <f t="shared" si="220"/>
        <v>43572</v>
      </c>
      <c r="B559" s="5">
        <f t="shared" si="209"/>
        <v>1088.8917656599999</v>
      </c>
      <c r="C559" s="5">
        <f t="shared" si="221"/>
        <v>1000</v>
      </c>
      <c r="D559" s="64">
        <f t="shared" si="222"/>
        <v>5177.47</v>
      </c>
      <c r="E559" s="11">
        <f>IF(K559=1,VLOOKUP(A559,[1]Plan1!$AY$80:$BA$314,3),E558)</f>
        <v>5206.9799999999996</v>
      </c>
      <c r="F559" s="72">
        <f t="shared" si="223"/>
        <v>43571</v>
      </c>
      <c r="G559" s="9">
        <f t="shared" si="210"/>
        <v>5.6996950247900635E-3</v>
      </c>
      <c r="H559" s="72">
        <f t="shared" si="224"/>
        <v>43600</v>
      </c>
      <c r="I559" s="72">
        <f t="shared" si="211"/>
        <v>43600</v>
      </c>
      <c r="J559" s="1">
        <f t="shared" si="225"/>
        <v>20</v>
      </c>
      <c r="K559" s="1">
        <f t="shared" si="231"/>
        <v>2</v>
      </c>
      <c r="L559" s="5">
        <f t="shared" si="212"/>
        <v>1.0005685099999999</v>
      </c>
      <c r="M559" s="12">
        <f t="shared" si="232"/>
        <v>1.00749961</v>
      </c>
      <c r="N559" s="12">
        <f t="shared" si="228"/>
        <v>1.0638660412286012</v>
      </c>
      <c r="O559" s="5">
        <f t="shared" si="230"/>
        <v>1.06447085</v>
      </c>
      <c r="P559" s="5">
        <f t="shared" si="213"/>
        <v>1064.4708499999999</v>
      </c>
      <c r="Q559" s="10">
        <f t="shared" si="214"/>
        <v>0</v>
      </c>
      <c r="R559" s="39">
        <f t="shared" si="215"/>
        <v>0</v>
      </c>
      <c r="S559" s="5">
        <f t="shared" si="216"/>
        <v>0</v>
      </c>
      <c r="T559" s="6">
        <f t="shared" si="226"/>
        <v>4.641E-2</v>
      </c>
      <c r="U559" s="10">
        <f t="shared" si="229"/>
        <v>126</v>
      </c>
      <c r="V559" s="10">
        <v>252</v>
      </c>
      <c r="W559" s="12">
        <f t="shared" si="217"/>
        <v>1.022941836</v>
      </c>
      <c r="X559" s="5">
        <f t="shared" si="218"/>
        <v>24.420915659999999</v>
      </c>
      <c r="Y559" s="11">
        <f t="shared" si="219"/>
        <v>0</v>
      </c>
      <c r="Z559" s="2" t="s">
        <v>68</v>
      </c>
      <c r="AA559" s="72">
        <f t="shared" si="227"/>
        <v>43753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30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4"/>
      <c r="BX559" s="1"/>
      <c r="BY559" s="1"/>
      <c r="BZ559" s="1"/>
      <c r="CA559" s="1"/>
      <c r="CB559" s="1"/>
      <c r="CC559" s="1"/>
      <c r="CD559" s="1"/>
      <c r="CE559" s="1"/>
      <c r="CF559" s="1"/>
      <c r="CG559" s="2"/>
      <c r="CH559" s="1"/>
      <c r="CI559" s="1"/>
      <c r="CJ559" s="1"/>
      <c r="CK559" s="1"/>
      <c r="CL559" s="1"/>
      <c r="CM559" s="1"/>
    </row>
    <row r="560" spans="1:91" x14ac:dyDescent="0.2">
      <c r="A560" s="105">
        <f t="shared" si="220"/>
        <v>43573</v>
      </c>
      <c r="B560" s="5">
        <f t="shared" si="209"/>
        <v>1089.3973528399999</v>
      </c>
      <c r="C560" s="5">
        <f t="shared" si="221"/>
        <v>1000</v>
      </c>
      <c r="D560" s="64">
        <f t="shared" si="222"/>
        <v>5177.47</v>
      </c>
      <c r="E560" s="11">
        <f>IF(K560=1,VLOOKUP(A560,[1]Plan1!$AY$80:$BA$314,3),E559)</f>
        <v>5206.9799999999996</v>
      </c>
      <c r="F560" s="72">
        <f t="shared" si="223"/>
        <v>43571</v>
      </c>
      <c r="G560" s="9">
        <f t="shared" si="210"/>
        <v>5.6996950247900635E-3</v>
      </c>
      <c r="H560" s="72">
        <f t="shared" si="224"/>
        <v>43600</v>
      </c>
      <c r="I560" s="72">
        <f t="shared" si="211"/>
        <v>43600</v>
      </c>
      <c r="J560" s="1">
        <f t="shared" si="225"/>
        <v>20</v>
      </c>
      <c r="K560" s="1">
        <f t="shared" si="231"/>
        <v>3</v>
      </c>
      <c r="L560" s="5">
        <f t="shared" si="212"/>
        <v>1.00085289</v>
      </c>
      <c r="M560" s="12">
        <f t="shared" si="232"/>
        <v>1.00749961</v>
      </c>
      <c r="N560" s="12">
        <f t="shared" si="228"/>
        <v>1.0638660412286012</v>
      </c>
      <c r="O560" s="5">
        <f t="shared" si="230"/>
        <v>1.0647734</v>
      </c>
      <c r="P560" s="5">
        <f t="shared" si="213"/>
        <v>1064.7734</v>
      </c>
      <c r="Q560" s="10">
        <f t="shared" si="214"/>
        <v>0</v>
      </c>
      <c r="R560" s="39">
        <f t="shared" si="215"/>
        <v>0</v>
      </c>
      <c r="S560" s="5">
        <f t="shared" si="216"/>
        <v>0</v>
      </c>
      <c r="T560" s="6">
        <f t="shared" si="226"/>
        <v>4.641E-2</v>
      </c>
      <c r="U560" s="10">
        <f t="shared" si="229"/>
        <v>127</v>
      </c>
      <c r="V560" s="10">
        <v>252</v>
      </c>
      <c r="W560" s="12">
        <f t="shared" si="217"/>
        <v>1.023126003</v>
      </c>
      <c r="X560" s="5">
        <f t="shared" si="218"/>
        <v>24.623952840000001</v>
      </c>
      <c r="Y560" s="11">
        <f t="shared" si="219"/>
        <v>0</v>
      </c>
      <c r="Z560" s="2" t="s">
        <v>68</v>
      </c>
      <c r="AA560" s="72">
        <f t="shared" si="227"/>
        <v>43753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30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4"/>
      <c r="BX560" s="1"/>
      <c r="BY560" s="1"/>
      <c r="BZ560" s="1"/>
      <c r="CA560" s="1"/>
      <c r="CB560" s="1"/>
      <c r="CC560" s="1"/>
      <c r="CD560" s="1"/>
      <c r="CE560" s="1"/>
      <c r="CF560" s="1"/>
      <c r="CG560" s="2"/>
      <c r="CH560" s="1"/>
      <c r="CI560" s="1"/>
      <c r="CJ560" s="1"/>
      <c r="CK560" s="1"/>
      <c r="CL560" s="1"/>
      <c r="CM560" s="1"/>
    </row>
    <row r="561" spans="1:91" x14ac:dyDescent="0.2">
      <c r="A561" s="105">
        <f t="shared" si="220"/>
        <v>43574</v>
      </c>
      <c r="B561" s="5">
        <f t="shared" si="209"/>
        <v>1089.90314906</v>
      </c>
      <c r="C561" s="5">
        <f t="shared" si="221"/>
        <v>1000</v>
      </c>
      <c r="D561" s="64">
        <f t="shared" si="222"/>
        <v>5177.47</v>
      </c>
      <c r="E561" s="11">
        <f>IF(K561=1,VLOOKUP(A561,[1]Plan1!$AY$80:$BA$314,3),E560)</f>
        <v>5206.9799999999996</v>
      </c>
      <c r="F561" s="72">
        <f t="shared" si="223"/>
        <v>43571</v>
      </c>
      <c r="G561" s="9">
        <f t="shared" si="210"/>
        <v>5.6996950247900635E-3</v>
      </c>
      <c r="H561" s="72">
        <f t="shared" si="224"/>
        <v>43600</v>
      </c>
      <c r="I561" s="72">
        <f t="shared" si="211"/>
        <v>43600</v>
      </c>
      <c r="J561" s="1">
        <f t="shared" si="225"/>
        <v>20</v>
      </c>
      <c r="K561" s="1">
        <f t="shared" si="231"/>
        <v>4</v>
      </c>
      <c r="L561" s="5">
        <f t="shared" si="212"/>
        <v>1.0011373400000001</v>
      </c>
      <c r="M561" s="12">
        <f t="shared" si="232"/>
        <v>1.00749961</v>
      </c>
      <c r="N561" s="12">
        <f t="shared" si="228"/>
        <v>1.0638660412286012</v>
      </c>
      <c r="O561" s="5">
        <f t="shared" si="230"/>
        <v>1.0650760100000001</v>
      </c>
      <c r="P561" s="5">
        <f t="shared" si="213"/>
        <v>1065.07601</v>
      </c>
      <c r="Q561" s="10">
        <f t="shared" si="214"/>
        <v>0</v>
      </c>
      <c r="R561" s="39">
        <f t="shared" si="215"/>
        <v>0</v>
      </c>
      <c r="S561" s="5">
        <f t="shared" si="216"/>
        <v>0</v>
      </c>
      <c r="T561" s="6">
        <f t="shared" si="226"/>
        <v>4.641E-2</v>
      </c>
      <c r="U561" s="10">
        <f t="shared" si="229"/>
        <v>128</v>
      </c>
      <c r="V561" s="10">
        <v>252</v>
      </c>
      <c r="W561" s="12">
        <f t="shared" si="217"/>
        <v>1.0233102039999999</v>
      </c>
      <c r="X561" s="5">
        <f t="shared" si="218"/>
        <v>24.82713906</v>
      </c>
      <c r="Y561" s="11">
        <f t="shared" si="219"/>
        <v>0</v>
      </c>
      <c r="Z561" s="2" t="s">
        <v>68</v>
      </c>
      <c r="AA561" s="72">
        <f t="shared" si="227"/>
        <v>43753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30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4"/>
      <c r="BX561" s="1"/>
      <c r="BY561" s="1"/>
      <c r="BZ561" s="1"/>
      <c r="CA561" s="1"/>
      <c r="CB561" s="1"/>
      <c r="CC561" s="1"/>
      <c r="CD561" s="1"/>
      <c r="CE561" s="1"/>
      <c r="CF561" s="1"/>
      <c r="CG561" s="2"/>
      <c r="CH561" s="1"/>
      <c r="CI561" s="1"/>
      <c r="CJ561" s="1"/>
      <c r="CK561" s="1"/>
      <c r="CL561" s="1"/>
      <c r="CM561" s="1"/>
    </row>
    <row r="562" spans="1:91" x14ac:dyDescent="0.2">
      <c r="A562" s="105">
        <f t="shared" si="220"/>
        <v>43575</v>
      </c>
      <c r="B562" s="5">
        <f t="shared" si="209"/>
        <v>1089.90314906</v>
      </c>
      <c r="C562" s="5">
        <f t="shared" si="221"/>
        <v>1000</v>
      </c>
      <c r="D562" s="64">
        <f t="shared" si="222"/>
        <v>5177.47</v>
      </c>
      <c r="E562" s="11">
        <f>IF(K562=1,VLOOKUP(A562,[1]Plan1!$AY$80:$BA$314,3),E561)</f>
        <v>5206.9799999999996</v>
      </c>
      <c r="F562" s="72">
        <f t="shared" si="223"/>
        <v>43571</v>
      </c>
      <c r="G562" s="9">
        <f t="shared" si="210"/>
        <v>5.6996950247900635E-3</v>
      </c>
      <c r="H562" s="72">
        <f t="shared" si="224"/>
        <v>43600</v>
      </c>
      <c r="I562" s="72">
        <f t="shared" si="211"/>
        <v>43600</v>
      </c>
      <c r="J562" s="1">
        <f t="shared" si="225"/>
        <v>20</v>
      </c>
      <c r="K562" s="1">
        <f t="shared" si="231"/>
        <v>4</v>
      </c>
      <c r="L562" s="5">
        <f t="shared" si="212"/>
        <v>1.0011373400000001</v>
      </c>
      <c r="M562" s="12">
        <f t="shared" si="232"/>
        <v>1.00749961</v>
      </c>
      <c r="N562" s="12">
        <f t="shared" si="228"/>
        <v>1.0638660412286012</v>
      </c>
      <c r="O562" s="5">
        <f t="shared" si="230"/>
        <v>1.0650760100000001</v>
      </c>
      <c r="P562" s="5">
        <f t="shared" si="213"/>
        <v>1065.07601</v>
      </c>
      <c r="Q562" s="10">
        <f t="shared" si="214"/>
        <v>0</v>
      </c>
      <c r="R562" s="39">
        <f t="shared" si="215"/>
        <v>0</v>
      </c>
      <c r="S562" s="5">
        <f t="shared" si="216"/>
        <v>0</v>
      </c>
      <c r="T562" s="6">
        <f t="shared" si="226"/>
        <v>4.641E-2</v>
      </c>
      <c r="U562" s="10">
        <f t="shared" si="229"/>
        <v>128</v>
      </c>
      <c r="V562" s="10">
        <v>252</v>
      </c>
      <c r="W562" s="12">
        <f t="shared" si="217"/>
        <v>1.0233102039999999</v>
      </c>
      <c r="X562" s="5">
        <f t="shared" si="218"/>
        <v>24.82713906</v>
      </c>
      <c r="Y562" s="11">
        <f t="shared" si="219"/>
        <v>0</v>
      </c>
      <c r="Z562" s="2" t="s">
        <v>68</v>
      </c>
      <c r="AA562" s="72">
        <f t="shared" si="227"/>
        <v>43753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30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4"/>
      <c r="BX562" s="1"/>
      <c r="BY562" s="1"/>
      <c r="BZ562" s="1"/>
      <c r="CA562" s="1"/>
      <c r="CB562" s="1"/>
      <c r="CC562" s="1"/>
      <c r="CD562" s="1"/>
      <c r="CE562" s="1"/>
      <c r="CF562" s="1"/>
      <c r="CG562" s="2"/>
      <c r="CH562" s="1"/>
      <c r="CI562" s="1"/>
      <c r="CJ562" s="1"/>
      <c r="CK562" s="1"/>
      <c r="CL562" s="1"/>
      <c r="CM562" s="1"/>
    </row>
    <row r="563" spans="1:91" x14ac:dyDescent="0.2">
      <c r="A563" s="105">
        <f t="shared" si="220"/>
        <v>43576</v>
      </c>
      <c r="B563" s="5">
        <f t="shared" si="209"/>
        <v>1089.90314906</v>
      </c>
      <c r="C563" s="5">
        <f t="shared" si="221"/>
        <v>1000</v>
      </c>
      <c r="D563" s="64">
        <f t="shared" si="222"/>
        <v>5177.47</v>
      </c>
      <c r="E563" s="11">
        <f>IF(K563=1,VLOOKUP(A563,[1]Plan1!$AY$80:$BA$314,3),E562)</f>
        <v>5206.9799999999996</v>
      </c>
      <c r="F563" s="72">
        <f t="shared" si="223"/>
        <v>43571</v>
      </c>
      <c r="G563" s="9">
        <f t="shared" si="210"/>
        <v>5.6996950247900635E-3</v>
      </c>
      <c r="H563" s="72">
        <f t="shared" si="224"/>
        <v>43600</v>
      </c>
      <c r="I563" s="72">
        <f t="shared" si="211"/>
        <v>43600</v>
      </c>
      <c r="J563" s="1">
        <f t="shared" si="225"/>
        <v>20</v>
      </c>
      <c r="K563" s="1">
        <f t="shared" si="231"/>
        <v>4</v>
      </c>
      <c r="L563" s="5">
        <f t="shared" si="212"/>
        <v>1.0011373400000001</v>
      </c>
      <c r="M563" s="12">
        <f t="shared" si="232"/>
        <v>1.00749961</v>
      </c>
      <c r="N563" s="12">
        <f t="shared" si="228"/>
        <v>1.0638660412286012</v>
      </c>
      <c r="O563" s="5">
        <f t="shared" si="230"/>
        <v>1.0650760100000001</v>
      </c>
      <c r="P563" s="5">
        <f t="shared" si="213"/>
        <v>1065.07601</v>
      </c>
      <c r="Q563" s="10">
        <f t="shared" si="214"/>
        <v>0</v>
      </c>
      <c r="R563" s="39">
        <f t="shared" si="215"/>
        <v>0</v>
      </c>
      <c r="S563" s="5">
        <f t="shared" si="216"/>
        <v>0</v>
      </c>
      <c r="T563" s="6">
        <f t="shared" si="226"/>
        <v>4.641E-2</v>
      </c>
      <c r="U563" s="10">
        <f t="shared" si="229"/>
        <v>128</v>
      </c>
      <c r="V563" s="10">
        <v>252</v>
      </c>
      <c r="W563" s="12">
        <f t="shared" si="217"/>
        <v>1.0233102039999999</v>
      </c>
      <c r="X563" s="5">
        <f t="shared" si="218"/>
        <v>24.82713906</v>
      </c>
      <c r="Y563" s="11">
        <f t="shared" si="219"/>
        <v>0</v>
      </c>
      <c r="Z563" s="2" t="s">
        <v>68</v>
      </c>
      <c r="AA563" s="72">
        <f t="shared" si="227"/>
        <v>43753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30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4"/>
      <c r="BX563" s="1"/>
      <c r="BY563" s="1"/>
      <c r="BZ563" s="1"/>
      <c r="CA563" s="1"/>
      <c r="CB563" s="1"/>
      <c r="CC563" s="1"/>
      <c r="CD563" s="1"/>
      <c r="CE563" s="1"/>
      <c r="CF563" s="1"/>
      <c r="CG563" s="2"/>
      <c r="CH563" s="1"/>
      <c r="CI563" s="1"/>
      <c r="CJ563" s="1"/>
      <c r="CK563" s="1"/>
      <c r="CL563" s="1"/>
      <c r="CM563" s="1"/>
    </row>
    <row r="564" spans="1:91" x14ac:dyDescent="0.2">
      <c r="A564" s="105">
        <f t="shared" si="220"/>
        <v>43577</v>
      </c>
      <c r="B564" s="5">
        <f t="shared" si="209"/>
        <v>1089.90314906</v>
      </c>
      <c r="C564" s="5">
        <f t="shared" si="221"/>
        <v>1000</v>
      </c>
      <c r="D564" s="64">
        <f t="shared" si="222"/>
        <v>5177.47</v>
      </c>
      <c r="E564" s="11">
        <f>IF(K564=1,VLOOKUP(A564,[1]Plan1!$AY$80:$BA$314,3),E563)</f>
        <v>5206.9799999999996</v>
      </c>
      <c r="F564" s="72">
        <f t="shared" si="223"/>
        <v>43571</v>
      </c>
      <c r="G564" s="9">
        <f t="shared" si="210"/>
        <v>5.6996950247900635E-3</v>
      </c>
      <c r="H564" s="72">
        <f t="shared" si="224"/>
        <v>43600</v>
      </c>
      <c r="I564" s="72">
        <f t="shared" si="211"/>
        <v>43600</v>
      </c>
      <c r="J564" s="1">
        <f t="shared" si="225"/>
        <v>20</v>
      </c>
      <c r="K564" s="1">
        <f t="shared" si="231"/>
        <v>4</v>
      </c>
      <c r="L564" s="5">
        <f t="shared" si="212"/>
        <v>1.0011373400000001</v>
      </c>
      <c r="M564" s="12">
        <f t="shared" si="232"/>
        <v>1.00749961</v>
      </c>
      <c r="N564" s="12">
        <f t="shared" si="228"/>
        <v>1.0638660412286012</v>
      </c>
      <c r="O564" s="5">
        <f t="shared" si="230"/>
        <v>1.0650760100000001</v>
      </c>
      <c r="P564" s="5">
        <f t="shared" si="213"/>
        <v>1065.07601</v>
      </c>
      <c r="Q564" s="10">
        <f t="shared" si="214"/>
        <v>0</v>
      </c>
      <c r="R564" s="39">
        <f t="shared" si="215"/>
        <v>0</v>
      </c>
      <c r="S564" s="5">
        <f t="shared" si="216"/>
        <v>0</v>
      </c>
      <c r="T564" s="6">
        <f t="shared" si="226"/>
        <v>4.641E-2</v>
      </c>
      <c r="U564" s="10">
        <f t="shared" si="229"/>
        <v>128</v>
      </c>
      <c r="V564" s="10">
        <v>252</v>
      </c>
      <c r="W564" s="12">
        <f t="shared" si="217"/>
        <v>1.0233102039999999</v>
      </c>
      <c r="X564" s="5">
        <f t="shared" si="218"/>
        <v>24.82713906</v>
      </c>
      <c r="Y564" s="11">
        <f t="shared" si="219"/>
        <v>0</v>
      </c>
      <c r="Z564" s="2" t="s">
        <v>68</v>
      </c>
      <c r="AA564" s="72">
        <f t="shared" si="227"/>
        <v>43753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30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4"/>
      <c r="BX564" s="1"/>
      <c r="BY564" s="1"/>
      <c r="BZ564" s="1"/>
      <c r="CA564" s="1"/>
      <c r="CB564" s="1"/>
      <c r="CC564" s="1"/>
      <c r="CD564" s="1"/>
      <c r="CE564" s="1"/>
      <c r="CF564" s="1"/>
      <c r="CG564" s="2"/>
      <c r="CH564" s="1"/>
      <c r="CI564" s="1"/>
      <c r="CJ564" s="1"/>
      <c r="CK564" s="1"/>
      <c r="CL564" s="1"/>
      <c r="CM564" s="1"/>
    </row>
    <row r="565" spans="1:91" x14ac:dyDescent="0.2">
      <c r="A565" s="105">
        <f t="shared" si="220"/>
        <v>43578</v>
      </c>
      <c r="B565" s="5">
        <f t="shared" si="209"/>
        <v>1090.4092045099999</v>
      </c>
      <c r="C565" s="5">
        <f t="shared" si="221"/>
        <v>1000</v>
      </c>
      <c r="D565" s="64">
        <f t="shared" si="222"/>
        <v>5177.47</v>
      </c>
      <c r="E565" s="11">
        <f>IF(K565=1,VLOOKUP(A565,[1]Plan1!$AY$80:$BA$314,3),E564)</f>
        <v>5206.9799999999996</v>
      </c>
      <c r="F565" s="72">
        <f t="shared" si="223"/>
        <v>43571</v>
      </c>
      <c r="G565" s="9">
        <f t="shared" si="210"/>
        <v>5.6996950247900635E-3</v>
      </c>
      <c r="H565" s="72">
        <f t="shared" si="224"/>
        <v>43600</v>
      </c>
      <c r="I565" s="72">
        <f t="shared" si="211"/>
        <v>43600</v>
      </c>
      <c r="J565" s="1">
        <f t="shared" si="225"/>
        <v>20</v>
      </c>
      <c r="K565" s="1">
        <f t="shared" si="231"/>
        <v>5</v>
      </c>
      <c r="L565" s="5">
        <f t="shared" si="212"/>
        <v>1.0014218800000001</v>
      </c>
      <c r="M565" s="12">
        <f t="shared" si="232"/>
        <v>1.00749961</v>
      </c>
      <c r="N565" s="12">
        <f t="shared" si="228"/>
        <v>1.0638660412286012</v>
      </c>
      <c r="O565" s="5">
        <f t="shared" si="230"/>
        <v>1.0653787299999999</v>
      </c>
      <c r="P565" s="5">
        <f t="shared" si="213"/>
        <v>1065.3787299999999</v>
      </c>
      <c r="Q565" s="10">
        <f t="shared" si="214"/>
        <v>0</v>
      </c>
      <c r="R565" s="39">
        <f t="shared" si="215"/>
        <v>0</v>
      </c>
      <c r="S565" s="5">
        <f t="shared" si="216"/>
        <v>0</v>
      </c>
      <c r="T565" s="6">
        <f t="shared" si="226"/>
        <v>4.641E-2</v>
      </c>
      <c r="U565" s="10">
        <f t="shared" si="229"/>
        <v>129</v>
      </c>
      <c r="V565" s="10">
        <v>252</v>
      </c>
      <c r="W565" s="12">
        <f t="shared" si="217"/>
        <v>1.023494438</v>
      </c>
      <c r="X565" s="5">
        <f t="shared" si="218"/>
        <v>25.030474510000001</v>
      </c>
      <c r="Y565" s="11">
        <f t="shared" si="219"/>
        <v>0</v>
      </c>
      <c r="Z565" s="2" t="s">
        <v>68</v>
      </c>
      <c r="AA565" s="72">
        <f t="shared" si="227"/>
        <v>43753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30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4"/>
      <c r="BX565" s="1"/>
      <c r="BY565" s="1"/>
      <c r="BZ565" s="1"/>
      <c r="CA565" s="1"/>
      <c r="CB565" s="1"/>
      <c r="CC565" s="1"/>
      <c r="CD565" s="1"/>
      <c r="CE565" s="1"/>
      <c r="CF565" s="1"/>
      <c r="CG565" s="2"/>
      <c r="CH565" s="1"/>
      <c r="CI565" s="1"/>
      <c r="CJ565" s="1"/>
      <c r="CK565" s="1"/>
      <c r="CL565" s="1"/>
      <c r="CM565" s="1"/>
    </row>
    <row r="566" spans="1:91" x14ac:dyDescent="0.2">
      <c r="A566" s="105">
        <f t="shared" si="220"/>
        <v>43579</v>
      </c>
      <c r="B566" s="5">
        <f t="shared" si="209"/>
        <v>1090.91547833</v>
      </c>
      <c r="C566" s="5">
        <f t="shared" si="221"/>
        <v>1000</v>
      </c>
      <c r="D566" s="64">
        <f t="shared" si="222"/>
        <v>5177.47</v>
      </c>
      <c r="E566" s="11">
        <f>IF(K566=1,VLOOKUP(A566,[1]Plan1!$AY$80:$BA$314,3),E565)</f>
        <v>5206.9799999999996</v>
      </c>
      <c r="F566" s="72">
        <f t="shared" si="223"/>
        <v>43571</v>
      </c>
      <c r="G566" s="9">
        <f t="shared" si="210"/>
        <v>5.6996950247900635E-3</v>
      </c>
      <c r="H566" s="72">
        <f t="shared" si="224"/>
        <v>43600</v>
      </c>
      <c r="I566" s="72">
        <f t="shared" si="211"/>
        <v>43600</v>
      </c>
      <c r="J566" s="1">
        <f t="shared" si="225"/>
        <v>20</v>
      </c>
      <c r="K566" s="1">
        <f t="shared" si="231"/>
        <v>6</v>
      </c>
      <c r="L566" s="5">
        <f t="shared" si="212"/>
        <v>1.0017065000000001</v>
      </c>
      <c r="M566" s="12">
        <f t="shared" si="232"/>
        <v>1.00749961</v>
      </c>
      <c r="N566" s="12">
        <f t="shared" si="228"/>
        <v>1.0638660412286012</v>
      </c>
      <c r="O566" s="5">
        <f t="shared" si="230"/>
        <v>1.06568152</v>
      </c>
      <c r="P566" s="5">
        <f t="shared" si="213"/>
        <v>1065.6815200000001</v>
      </c>
      <c r="Q566" s="10">
        <f t="shared" si="214"/>
        <v>0</v>
      </c>
      <c r="R566" s="39">
        <f t="shared" si="215"/>
        <v>0</v>
      </c>
      <c r="S566" s="5">
        <f t="shared" si="216"/>
        <v>0</v>
      </c>
      <c r="T566" s="6">
        <f t="shared" si="226"/>
        <v>4.641E-2</v>
      </c>
      <c r="U566" s="10">
        <f t="shared" si="229"/>
        <v>130</v>
      </c>
      <c r="V566" s="10">
        <v>252</v>
      </c>
      <c r="W566" s="12">
        <f t="shared" si="217"/>
        <v>1.023678705</v>
      </c>
      <c r="X566" s="5">
        <f t="shared" si="218"/>
        <v>25.23395833</v>
      </c>
      <c r="Y566" s="11">
        <f t="shared" si="219"/>
        <v>0</v>
      </c>
      <c r="Z566" s="2" t="s">
        <v>68</v>
      </c>
      <c r="AA566" s="72">
        <f t="shared" si="227"/>
        <v>43753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30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4"/>
      <c r="BX566" s="1"/>
      <c r="BY566" s="1"/>
      <c r="BZ566" s="1"/>
      <c r="CA566" s="1"/>
      <c r="CB566" s="1"/>
      <c r="CC566" s="1"/>
      <c r="CD566" s="1"/>
      <c r="CE566" s="1"/>
      <c r="CF566" s="1"/>
      <c r="CG566" s="2"/>
      <c r="CH566" s="1"/>
      <c r="CI566" s="1"/>
      <c r="CJ566" s="1"/>
      <c r="CK566" s="1"/>
      <c r="CL566" s="1"/>
      <c r="CM566" s="1"/>
    </row>
    <row r="567" spans="1:91" x14ac:dyDescent="0.2">
      <c r="A567" s="105">
        <f t="shared" si="220"/>
        <v>43580</v>
      </c>
      <c r="B567" s="5">
        <f t="shared" si="209"/>
        <v>1091.4220012999999</v>
      </c>
      <c r="C567" s="5">
        <f t="shared" si="221"/>
        <v>1000</v>
      </c>
      <c r="D567" s="64">
        <f t="shared" si="222"/>
        <v>5177.47</v>
      </c>
      <c r="E567" s="11">
        <f>IF(K567=1,VLOOKUP(A567,[1]Plan1!$AY$80:$BA$314,3),E566)</f>
        <v>5206.9799999999996</v>
      </c>
      <c r="F567" s="72">
        <f t="shared" si="223"/>
        <v>43571</v>
      </c>
      <c r="G567" s="9">
        <f t="shared" si="210"/>
        <v>5.6996950247900635E-3</v>
      </c>
      <c r="H567" s="72">
        <f t="shared" si="224"/>
        <v>43600</v>
      </c>
      <c r="I567" s="72">
        <f t="shared" si="211"/>
        <v>43600</v>
      </c>
      <c r="J567" s="1">
        <f t="shared" si="225"/>
        <v>20</v>
      </c>
      <c r="K567" s="1">
        <f t="shared" si="231"/>
        <v>7</v>
      </c>
      <c r="L567" s="5">
        <f t="shared" si="212"/>
        <v>1.0019912</v>
      </c>
      <c r="M567" s="12">
        <f t="shared" si="232"/>
        <v>1.00749961</v>
      </c>
      <c r="N567" s="12">
        <f t="shared" si="228"/>
        <v>1.0638660412286012</v>
      </c>
      <c r="O567" s="5">
        <f t="shared" si="230"/>
        <v>1.06598441</v>
      </c>
      <c r="P567" s="5">
        <f t="shared" si="213"/>
        <v>1065.98441</v>
      </c>
      <c r="Q567" s="10">
        <f t="shared" si="214"/>
        <v>0</v>
      </c>
      <c r="R567" s="39">
        <f t="shared" si="215"/>
        <v>0</v>
      </c>
      <c r="S567" s="5">
        <f t="shared" si="216"/>
        <v>0</v>
      </c>
      <c r="T567" s="6">
        <f t="shared" si="226"/>
        <v>4.641E-2</v>
      </c>
      <c r="U567" s="10">
        <f t="shared" si="229"/>
        <v>131</v>
      </c>
      <c r="V567" s="10">
        <v>252</v>
      </c>
      <c r="W567" s="12">
        <f t="shared" si="217"/>
        <v>1.0238630049999999</v>
      </c>
      <c r="X567" s="5">
        <f t="shared" si="218"/>
        <v>25.437591300000001</v>
      </c>
      <c r="Y567" s="11">
        <f t="shared" si="219"/>
        <v>0</v>
      </c>
      <c r="Z567" s="2" t="s">
        <v>68</v>
      </c>
      <c r="AA567" s="72">
        <f t="shared" si="227"/>
        <v>43753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30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4"/>
      <c r="BX567" s="1"/>
      <c r="BY567" s="1"/>
      <c r="BZ567" s="1"/>
      <c r="CA567" s="1"/>
      <c r="CB567" s="1"/>
      <c r="CC567" s="1"/>
      <c r="CD567" s="1"/>
      <c r="CE567" s="1"/>
      <c r="CF567" s="1"/>
      <c r="CG567" s="2"/>
      <c r="CH567" s="1"/>
      <c r="CI567" s="1"/>
      <c r="CJ567" s="1"/>
      <c r="CK567" s="1"/>
      <c r="CL567" s="1"/>
      <c r="CM567" s="1"/>
    </row>
    <row r="568" spans="1:91" x14ac:dyDescent="0.2">
      <c r="A568" s="105">
        <f t="shared" si="220"/>
        <v>43581</v>
      </c>
      <c r="B568" s="5">
        <f t="shared" si="209"/>
        <v>1091.9287530300001</v>
      </c>
      <c r="C568" s="5">
        <f t="shared" si="221"/>
        <v>1000</v>
      </c>
      <c r="D568" s="64">
        <f t="shared" si="222"/>
        <v>5177.47</v>
      </c>
      <c r="E568" s="11">
        <f>IF(K568=1,VLOOKUP(A568,[1]Plan1!$AY$80:$BA$314,3),E567)</f>
        <v>5206.9799999999996</v>
      </c>
      <c r="F568" s="72">
        <f t="shared" si="223"/>
        <v>43571</v>
      </c>
      <c r="G568" s="9">
        <f t="shared" si="210"/>
        <v>5.6996950247900635E-3</v>
      </c>
      <c r="H568" s="72">
        <f t="shared" si="224"/>
        <v>43600</v>
      </c>
      <c r="I568" s="72">
        <f t="shared" si="211"/>
        <v>43600</v>
      </c>
      <c r="J568" s="1">
        <f t="shared" si="225"/>
        <v>20</v>
      </c>
      <c r="K568" s="1">
        <f t="shared" si="231"/>
        <v>8</v>
      </c>
      <c r="L568" s="5">
        <f t="shared" si="212"/>
        <v>1.00227599</v>
      </c>
      <c r="M568" s="12">
        <f t="shared" si="232"/>
        <v>1.00749961</v>
      </c>
      <c r="N568" s="12">
        <f t="shared" si="228"/>
        <v>1.0638660412286012</v>
      </c>
      <c r="O568" s="5">
        <f t="shared" si="230"/>
        <v>1.0662873799999999</v>
      </c>
      <c r="P568" s="5">
        <f t="shared" si="213"/>
        <v>1066.28738</v>
      </c>
      <c r="Q568" s="10">
        <f t="shared" si="214"/>
        <v>0</v>
      </c>
      <c r="R568" s="39">
        <f t="shared" si="215"/>
        <v>0</v>
      </c>
      <c r="S568" s="5">
        <f t="shared" si="216"/>
        <v>0</v>
      </c>
      <c r="T568" s="6">
        <f t="shared" si="226"/>
        <v>4.641E-2</v>
      </c>
      <c r="U568" s="10">
        <f t="shared" si="229"/>
        <v>132</v>
      </c>
      <c r="V568" s="10">
        <v>252</v>
      </c>
      <c r="W568" s="12">
        <f t="shared" si="217"/>
        <v>1.0240473379999999</v>
      </c>
      <c r="X568" s="5">
        <f t="shared" si="218"/>
        <v>25.64137303</v>
      </c>
      <c r="Y568" s="11">
        <f t="shared" si="219"/>
        <v>0</v>
      </c>
      <c r="Z568" s="2" t="s">
        <v>68</v>
      </c>
      <c r="AA568" s="72">
        <f t="shared" si="227"/>
        <v>43753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30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4"/>
      <c r="BX568" s="1"/>
      <c r="BY568" s="1"/>
      <c r="BZ568" s="1"/>
      <c r="CA568" s="1"/>
      <c r="CB568" s="1"/>
      <c r="CC568" s="1"/>
      <c r="CD568" s="1"/>
      <c r="CE568" s="1"/>
      <c r="CF568" s="1"/>
      <c r="CG568" s="2"/>
      <c r="CH568" s="1"/>
      <c r="CI568" s="1"/>
      <c r="CJ568" s="1"/>
      <c r="CK568" s="1"/>
      <c r="CL568" s="1"/>
      <c r="CM568" s="1"/>
    </row>
    <row r="569" spans="1:91" x14ac:dyDescent="0.2">
      <c r="A569" s="105">
        <f t="shared" si="220"/>
        <v>43582</v>
      </c>
      <c r="B569" s="5">
        <f t="shared" si="209"/>
        <v>1092.43574489</v>
      </c>
      <c r="C569" s="5">
        <f t="shared" si="221"/>
        <v>1000</v>
      </c>
      <c r="D569" s="64">
        <f t="shared" si="222"/>
        <v>5177.47</v>
      </c>
      <c r="E569" s="11">
        <f>IF(K569=1,VLOOKUP(A569,[1]Plan1!$AY$80:$BA$314,3),E568)</f>
        <v>5206.9799999999996</v>
      </c>
      <c r="F569" s="72">
        <f t="shared" si="223"/>
        <v>43571</v>
      </c>
      <c r="G569" s="9">
        <f t="shared" si="210"/>
        <v>5.6996950247900635E-3</v>
      </c>
      <c r="H569" s="72">
        <f t="shared" si="224"/>
        <v>43600</v>
      </c>
      <c r="I569" s="72">
        <f t="shared" si="211"/>
        <v>43600</v>
      </c>
      <c r="J569" s="1">
        <f t="shared" si="225"/>
        <v>20</v>
      </c>
      <c r="K569" s="1">
        <f t="shared" si="231"/>
        <v>9</v>
      </c>
      <c r="L569" s="5">
        <f t="shared" si="212"/>
        <v>1.0025608500000001</v>
      </c>
      <c r="M569" s="12">
        <f t="shared" si="232"/>
        <v>1.00749961</v>
      </c>
      <c r="N569" s="12">
        <f t="shared" si="228"/>
        <v>1.0638660412286012</v>
      </c>
      <c r="O569" s="5">
        <f t="shared" si="230"/>
        <v>1.0665904399999999</v>
      </c>
      <c r="P569" s="5">
        <f t="shared" si="213"/>
        <v>1066.5904399999999</v>
      </c>
      <c r="Q569" s="10">
        <f t="shared" si="214"/>
        <v>0</v>
      </c>
      <c r="R569" s="39">
        <f t="shared" si="215"/>
        <v>0</v>
      </c>
      <c r="S569" s="5">
        <f t="shared" si="216"/>
        <v>0</v>
      </c>
      <c r="T569" s="6">
        <f t="shared" si="226"/>
        <v>4.641E-2</v>
      </c>
      <c r="U569" s="10">
        <f t="shared" si="229"/>
        <v>133</v>
      </c>
      <c r="V569" s="10">
        <v>252</v>
      </c>
      <c r="W569" s="12">
        <f t="shared" si="217"/>
        <v>1.024231705</v>
      </c>
      <c r="X569" s="5">
        <f t="shared" si="218"/>
        <v>25.845304890000001</v>
      </c>
      <c r="Y569" s="11">
        <f t="shared" si="219"/>
        <v>0</v>
      </c>
      <c r="Z569" s="2" t="s">
        <v>68</v>
      </c>
      <c r="AA569" s="72">
        <f t="shared" si="227"/>
        <v>43753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30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4"/>
      <c r="BX569" s="1"/>
      <c r="BY569" s="1"/>
      <c r="BZ569" s="1"/>
      <c r="CA569" s="1"/>
      <c r="CB569" s="1"/>
      <c r="CC569" s="1"/>
      <c r="CD569" s="1"/>
      <c r="CE569" s="1"/>
      <c r="CF569" s="1"/>
      <c r="CG569" s="2"/>
      <c r="CH569" s="1"/>
      <c r="CI569" s="1"/>
      <c r="CJ569" s="1"/>
      <c r="CK569" s="1"/>
      <c r="CL569" s="1"/>
      <c r="CM569" s="1"/>
    </row>
    <row r="570" spans="1:91" x14ac:dyDescent="0.2">
      <c r="A570" s="105">
        <f t="shared" si="220"/>
        <v>43583</v>
      </c>
      <c r="B570" s="5">
        <f t="shared" si="209"/>
        <v>1092.43574489</v>
      </c>
      <c r="C570" s="5">
        <f t="shared" si="221"/>
        <v>1000</v>
      </c>
      <c r="D570" s="64">
        <f t="shared" si="222"/>
        <v>5177.47</v>
      </c>
      <c r="E570" s="11">
        <f>IF(K570=1,VLOOKUP(A570,[1]Plan1!$AY$80:$BA$314,3),E569)</f>
        <v>5206.9799999999996</v>
      </c>
      <c r="F570" s="72">
        <f t="shared" si="223"/>
        <v>43571</v>
      </c>
      <c r="G570" s="9">
        <f t="shared" si="210"/>
        <v>5.6996950247900635E-3</v>
      </c>
      <c r="H570" s="72">
        <f t="shared" si="224"/>
        <v>43600</v>
      </c>
      <c r="I570" s="72">
        <f t="shared" si="211"/>
        <v>43600</v>
      </c>
      <c r="J570" s="1">
        <f t="shared" si="225"/>
        <v>20</v>
      </c>
      <c r="K570" s="1">
        <f t="shared" si="231"/>
        <v>9</v>
      </c>
      <c r="L570" s="5">
        <f t="shared" si="212"/>
        <v>1.0025608500000001</v>
      </c>
      <c r="M570" s="12">
        <f t="shared" si="232"/>
        <v>1.00749961</v>
      </c>
      <c r="N570" s="12">
        <f t="shared" si="228"/>
        <v>1.0638660412286012</v>
      </c>
      <c r="O570" s="5">
        <f t="shared" si="230"/>
        <v>1.0665904399999999</v>
      </c>
      <c r="P570" s="5">
        <f t="shared" si="213"/>
        <v>1066.5904399999999</v>
      </c>
      <c r="Q570" s="10">
        <f t="shared" si="214"/>
        <v>0</v>
      </c>
      <c r="R570" s="39">
        <f t="shared" si="215"/>
        <v>0</v>
      </c>
      <c r="S570" s="5">
        <f t="shared" si="216"/>
        <v>0</v>
      </c>
      <c r="T570" s="6">
        <f t="shared" si="226"/>
        <v>4.641E-2</v>
      </c>
      <c r="U570" s="10">
        <f t="shared" si="229"/>
        <v>133</v>
      </c>
      <c r="V570" s="10">
        <v>252</v>
      </c>
      <c r="W570" s="12">
        <f t="shared" si="217"/>
        <v>1.024231705</v>
      </c>
      <c r="X570" s="5">
        <f t="shared" si="218"/>
        <v>25.845304890000001</v>
      </c>
      <c r="Y570" s="11">
        <f t="shared" si="219"/>
        <v>0</v>
      </c>
      <c r="Z570" s="2" t="s">
        <v>68</v>
      </c>
      <c r="AA570" s="72">
        <f t="shared" si="227"/>
        <v>43753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30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4"/>
      <c r="BX570" s="1"/>
      <c r="BY570" s="1"/>
      <c r="BZ570" s="1"/>
      <c r="CA570" s="1"/>
      <c r="CB570" s="1"/>
      <c r="CC570" s="1"/>
      <c r="CD570" s="1"/>
      <c r="CE570" s="1"/>
      <c r="CF570" s="1"/>
      <c r="CG570" s="2"/>
      <c r="CH570" s="1"/>
      <c r="CI570" s="1"/>
      <c r="CJ570" s="1"/>
      <c r="CK570" s="1"/>
      <c r="CL570" s="1"/>
      <c r="CM570" s="1"/>
    </row>
    <row r="571" spans="1:91" x14ac:dyDescent="0.2">
      <c r="A571" s="105">
        <f t="shared" si="220"/>
        <v>43584</v>
      </c>
      <c r="B571" s="5">
        <f t="shared" si="209"/>
        <v>1092.43574489</v>
      </c>
      <c r="C571" s="5">
        <f t="shared" si="221"/>
        <v>1000</v>
      </c>
      <c r="D571" s="64">
        <f t="shared" si="222"/>
        <v>5177.47</v>
      </c>
      <c r="E571" s="11">
        <f>IF(K571=1,VLOOKUP(A571,[1]Plan1!$AY$80:$BA$314,3),E570)</f>
        <v>5206.9799999999996</v>
      </c>
      <c r="F571" s="72">
        <f t="shared" si="223"/>
        <v>43571</v>
      </c>
      <c r="G571" s="9">
        <f t="shared" si="210"/>
        <v>5.6996950247900635E-3</v>
      </c>
      <c r="H571" s="72">
        <f t="shared" si="224"/>
        <v>43600</v>
      </c>
      <c r="I571" s="72">
        <f t="shared" si="211"/>
        <v>43600</v>
      </c>
      <c r="J571" s="1">
        <f t="shared" si="225"/>
        <v>20</v>
      </c>
      <c r="K571" s="1">
        <f t="shared" si="231"/>
        <v>9</v>
      </c>
      <c r="L571" s="5">
        <f t="shared" si="212"/>
        <v>1.0025608500000001</v>
      </c>
      <c r="M571" s="12">
        <f t="shared" si="232"/>
        <v>1.00749961</v>
      </c>
      <c r="N571" s="12">
        <f t="shared" si="228"/>
        <v>1.0638660412286012</v>
      </c>
      <c r="O571" s="5">
        <f t="shared" si="230"/>
        <v>1.0665904399999999</v>
      </c>
      <c r="P571" s="5">
        <f t="shared" si="213"/>
        <v>1066.5904399999999</v>
      </c>
      <c r="Q571" s="10">
        <f t="shared" si="214"/>
        <v>0</v>
      </c>
      <c r="R571" s="39">
        <f t="shared" si="215"/>
        <v>0</v>
      </c>
      <c r="S571" s="5">
        <f t="shared" si="216"/>
        <v>0</v>
      </c>
      <c r="T571" s="6">
        <f t="shared" si="226"/>
        <v>4.641E-2</v>
      </c>
      <c r="U571" s="10">
        <f t="shared" si="229"/>
        <v>133</v>
      </c>
      <c r="V571" s="10">
        <v>252</v>
      </c>
      <c r="W571" s="12">
        <f t="shared" si="217"/>
        <v>1.024231705</v>
      </c>
      <c r="X571" s="5">
        <f t="shared" si="218"/>
        <v>25.845304890000001</v>
      </c>
      <c r="Y571" s="11">
        <f t="shared" si="219"/>
        <v>0</v>
      </c>
      <c r="Z571" s="2" t="s">
        <v>68</v>
      </c>
      <c r="AA571" s="72">
        <f t="shared" si="227"/>
        <v>43753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30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4"/>
      <c r="BX571" s="1"/>
      <c r="BY571" s="1"/>
      <c r="BZ571" s="1"/>
      <c r="CA571" s="1"/>
      <c r="CB571" s="1"/>
      <c r="CC571" s="1"/>
      <c r="CD571" s="1"/>
      <c r="CE571" s="1"/>
      <c r="CF571" s="1"/>
      <c r="CG571" s="2"/>
      <c r="CH571" s="1"/>
      <c r="CI571" s="1"/>
      <c r="CJ571" s="1"/>
      <c r="CK571" s="1"/>
      <c r="CL571" s="1"/>
      <c r="CM571" s="1"/>
    </row>
    <row r="572" spans="1:91" x14ac:dyDescent="0.2">
      <c r="A572" s="105">
        <f t="shared" si="220"/>
        <v>43585</v>
      </c>
      <c r="B572" s="5">
        <f t="shared" si="209"/>
        <v>1092.9429645999999</v>
      </c>
      <c r="C572" s="5">
        <f t="shared" si="221"/>
        <v>1000</v>
      </c>
      <c r="D572" s="64">
        <f t="shared" si="222"/>
        <v>5177.47</v>
      </c>
      <c r="E572" s="11">
        <f>IF(K572=1,VLOOKUP(A572,[1]Plan1!$AY$80:$BA$314,3),E571)</f>
        <v>5206.9799999999996</v>
      </c>
      <c r="F572" s="72">
        <f t="shared" si="223"/>
        <v>43571</v>
      </c>
      <c r="G572" s="9">
        <f t="shared" si="210"/>
        <v>5.6996950247900635E-3</v>
      </c>
      <c r="H572" s="72">
        <f t="shared" si="224"/>
        <v>43600</v>
      </c>
      <c r="I572" s="72">
        <f t="shared" si="211"/>
        <v>43600</v>
      </c>
      <c r="J572" s="1">
        <f t="shared" si="225"/>
        <v>20</v>
      </c>
      <c r="K572" s="1">
        <f t="shared" si="231"/>
        <v>10</v>
      </c>
      <c r="L572" s="5">
        <f t="shared" si="212"/>
        <v>1.0028457900000001</v>
      </c>
      <c r="M572" s="12">
        <f t="shared" si="232"/>
        <v>1.00749961</v>
      </c>
      <c r="N572" s="12">
        <f t="shared" si="228"/>
        <v>1.0638660412286012</v>
      </c>
      <c r="O572" s="5">
        <f t="shared" si="230"/>
        <v>1.0668935799999999</v>
      </c>
      <c r="P572" s="5">
        <f t="shared" si="213"/>
        <v>1066.8935799999999</v>
      </c>
      <c r="Q572" s="10">
        <f t="shared" si="214"/>
        <v>0</v>
      </c>
      <c r="R572" s="39">
        <f t="shared" si="215"/>
        <v>0</v>
      </c>
      <c r="S572" s="5">
        <f t="shared" si="216"/>
        <v>0</v>
      </c>
      <c r="T572" s="6">
        <f t="shared" si="226"/>
        <v>4.641E-2</v>
      </c>
      <c r="U572" s="10">
        <f t="shared" si="229"/>
        <v>134</v>
      </c>
      <c r="V572" s="10">
        <v>252</v>
      </c>
      <c r="W572" s="12">
        <f t="shared" si="217"/>
        <v>1.0244161039999999</v>
      </c>
      <c r="X572" s="5">
        <f t="shared" si="218"/>
        <v>26.0493846</v>
      </c>
      <c r="Y572" s="11">
        <f t="shared" si="219"/>
        <v>0</v>
      </c>
      <c r="Z572" s="2" t="s">
        <v>68</v>
      </c>
      <c r="AA572" s="72">
        <f t="shared" si="227"/>
        <v>43753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30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4"/>
      <c r="BX572" s="1"/>
      <c r="BY572" s="1"/>
      <c r="BZ572" s="1"/>
      <c r="CA572" s="1"/>
      <c r="CB572" s="1"/>
      <c r="CC572" s="1"/>
      <c r="CD572" s="1"/>
      <c r="CE572" s="1"/>
      <c r="CF572" s="1"/>
      <c r="CG572" s="2"/>
      <c r="CH572" s="1"/>
      <c r="CI572" s="1"/>
      <c r="CJ572" s="1"/>
      <c r="CK572" s="1"/>
      <c r="CL572" s="1"/>
      <c r="CM572" s="1"/>
    </row>
    <row r="573" spans="1:91" x14ac:dyDescent="0.2">
      <c r="A573" s="105">
        <f t="shared" si="220"/>
        <v>43586</v>
      </c>
      <c r="B573" s="5">
        <f t="shared" si="209"/>
        <v>1093.45042461</v>
      </c>
      <c r="C573" s="5">
        <f t="shared" si="221"/>
        <v>1000</v>
      </c>
      <c r="D573" s="64">
        <f t="shared" si="222"/>
        <v>5177.47</v>
      </c>
      <c r="E573" s="11">
        <f>IF(K573=1,VLOOKUP(A573,[1]Plan1!$AY$80:$BA$314,3),E572)</f>
        <v>5206.9799999999996</v>
      </c>
      <c r="F573" s="72">
        <f t="shared" si="223"/>
        <v>43571</v>
      </c>
      <c r="G573" s="9">
        <f t="shared" si="210"/>
        <v>5.6996950247900635E-3</v>
      </c>
      <c r="H573" s="72">
        <f t="shared" si="224"/>
        <v>43600</v>
      </c>
      <c r="I573" s="72">
        <f t="shared" si="211"/>
        <v>43600</v>
      </c>
      <c r="J573" s="1">
        <f t="shared" si="225"/>
        <v>20</v>
      </c>
      <c r="K573" s="1">
        <f t="shared" si="231"/>
        <v>11</v>
      </c>
      <c r="L573" s="5">
        <f t="shared" si="212"/>
        <v>1.00313082</v>
      </c>
      <c r="M573" s="12">
        <f t="shared" si="232"/>
        <v>1.00749961</v>
      </c>
      <c r="N573" s="12">
        <f t="shared" si="228"/>
        <v>1.0638660412286012</v>
      </c>
      <c r="O573" s="5">
        <f t="shared" si="230"/>
        <v>1.06719681</v>
      </c>
      <c r="P573" s="5">
        <f t="shared" si="213"/>
        <v>1067.1968099999999</v>
      </c>
      <c r="Q573" s="10">
        <f t="shared" si="214"/>
        <v>0</v>
      </c>
      <c r="R573" s="39">
        <f t="shared" si="215"/>
        <v>0</v>
      </c>
      <c r="S573" s="5">
        <f t="shared" si="216"/>
        <v>0</v>
      </c>
      <c r="T573" s="6">
        <f t="shared" si="226"/>
        <v>4.641E-2</v>
      </c>
      <c r="U573" s="10">
        <f t="shared" si="229"/>
        <v>135</v>
      </c>
      <c r="V573" s="10">
        <v>252</v>
      </c>
      <c r="W573" s="12">
        <f t="shared" si="217"/>
        <v>1.024600537</v>
      </c>
      <c r="X573" s="5">
        <f t="shared" si="218"/>
        <v>26.25361461</v>
      </c>
      <c r="Y573" s="11">
        <f t="shared" si="219"/>
        <v>0</v>
      </c>
      <c r="Z573" s="2" t="s">
        <v>68</v>
      </c>
      <c r="AA573" s="72">
        <f t="shared" si="227"/>
        <v>43753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30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4"/>
      <c r="BX573" s="1"/>
      <c r="BY573" s="1"/>
      <c r="BZ573" s="1"/>
      <c r="CA573" s="1"/>
      <c r="CB573" s="1"/>
      <c r="CC573" s="1"/>
      <c r="CD573" s="1"/>
      <c r="CE573" s="1"/>
      <c r="CF573" s="1"/>
      <c r="CG573" s="2"/>
      <c r="CH573" s="1"/>
      <c r="CI573" s="1"/>
      <c r="CJ573" s="1"/>
      <c r="CK573" s="1"/>
      <c r="CL573" s="1"/>
      <c r="CM573" s="1"/>
    </row>
    <row r="574" spans="1:91" x14ac:dyDescent="0.2">
      <c r="A574" s="105">
        <f t="shared" si="220"/>
        <v>43587</v>
      </c>
      <c r="B574" s="5">
        <f t="shared" si="209"/>
        <v>1093.45042461</v>
      </c>
      <c r="C574" s="5">
        <f t="shared" si="221"/>
        <v>1000</v>
      </c>
      <c r="D574" s="64">
        <f t="shared" si="222"/>
        <v>5177.47</v>
      </c>
      <c r="E574" s="11">
        <f>IF(K574=1,VLOOKUP(A574,[1]Plan1!$AY$80:$BA$314,3),E573)</f>
        <v>5206.9799999999996</v>
      </c>
      <c r="F574" s="72">
        <f t="shared" si="223"/>
        <v>43571</v>
      </c>
      <c r="G574" s="9">
        <f t="shared" si="210"/>
        <v>5.6996950247900635E-3</v>
      </c>
      <c r="H574" s="72">
        <f t="shared" si="224"/>
        <v>43600</v>
      </c>
      <c r="I574" s="72">
        <f t="shared" si="211"/>
        <v>43600</v>
      </c>
      <c r="J574" s="1">
        <f t="shared" si="225"/>
        <v>20</v>
      </c>
      <c r="K574" s="1">
        <f t="shared" si="231"/>
        <v>11</v>
      </c>
      <c r="L574" s="5">
        <f t="shared" si="212"/>
        <v>1.00313082</v>
      </c>
      <c r="M574" s="12">
        <f t="shared" si="232"/>
        <v>1.00749961</v>
      </c>
      <c r="N574" s="12">
        <f t="shared" si="228"/>
        <v>1.0638660412286012</v>
      </c>
      <c r="O574" s="5">
        <f t="shared" si="230"/>
        <v>1.06719681</v>
      </c>
      <c r="P574" s="5">
        <f t="shared" si="213"/>
        <v>1067.1968099999999</v>
      </c>
      <c r="Q574" s="10">
        <f t="shared" si="214"/>
        <v>0</v>
      </c>
      <c r="R574" s="39">
        <f t="shared" si="215"/>
        <v>0</v>
      </c>
      <c r="S574" s="5">
        <f t="shared" si="216"/>
        <v>0</v>
      </c>
      <c r="T574" s="6">
        <f t="shared" si="226"/>
        <v>4.641E-2</v>
      </c>
      <c r="U574" s="10">
        <f t="shared" si="229"/>
        <v>135</v>
      </c>
      <c r="V574" s="10">
        <v>252</v>
      </c>
      <c r="W574" s="12">
        <f t="shared" si="217"/>
        <v>1.024600537</v>
      </c>
      <c r="X574" s="5">
        <f t="shared" si="218"/>
        <v>26.25361461</v>
      </c>
      <c r="Y574" s="11">
        <f t="shared" si="219"/>
        <v>0</v>
      </c>
      <c r="Z574" s="2" t="s">
        <v>68</v>
      </c>
      <c r="AA574" s="72">
        <f t="shared" si="227"/>
        <v>43753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30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4"/>
      <c r="BX574" s="1"/>
      <c r="BY574" s="1"/>
      <c r="BZ574" s="1"/>
      <c r="CA574" s="1"/>
      <c r="CB574" s="1"/>
      <c r="CC574" s="1"/>
      <c r="CD574" s="1"/>
      <c r="CE574" s="1"/>
      <c r="CF574" s="1"/>
      <c r="CG574" s="2"/>
      <c r="CH574" s="1"/>
      <c r="CI574" s="1"/>
      <c r="CJ574" s="1"/>
      <c r="CK574" s="1"/>
      <c r="CL574" s="1"/>
      <c r="CM574" s="1"/>
    </row>
    <row r="575" spans="1:91" x14ac:dyDescent="0.2">
      <c r="A575" s="105">
        <f t="shared" si="220"/>
        <v>43588</v>
      </c>
      <c r="B575" s="5">
        <f t="shared" si="209"/>
        <v>1093.9581136699999</v>
      </c>
      <c r="C575" s="5">
        <f t="shared" si="221"/>
        <v>1000</v>
      </c>
      <c r="D575" s="64">
        <f t="shared" si="222"/>
        <v>5177.47</v>
      </c>
      <c r="E575" s="11">
        <f>IF(K575=1,VLOOKUP(A575,[1]Plan1!$AY$80:$BA$314,3),E574)</f>
        <v>5206.9799999999996</v>
      </c>
      <c r="F575" s="72">
        <f t="shared" si="223"/>
        <v>43571</v>
      </c>
      <c r="G575" s="9">
        <f t="shared" si="210"/>
        <v>5.6996950247900635E-3</v>
      </c>
      <c r="H575" s="72">
        <f t="shared" si="224"/>
        <v>43600</v>
      </c>
      <c r="I575" s="72">
        <f t="shared" si="211"/>
        <v>43600</v>
      </c>
      <c r="J575" s="1">
        <f t="shared" si="225"/>
        <v>20</v>
      </c>
      <c r="K575" s="1">
        <f t="shared" si="231"/>
        <v>12</v>
      </c>
      <c r="L575" s="5">
        <f t="shared" si="212"/>
        <v>1.0034159199999999</v>
      </c>
      <c r="M575" s="12">
        <f t="shared" si="232"/>
        <v>1.00749961</v>
      </c>
      <c r="N575" s="12">
        <f t="shared" si="228"/>
        <v>1.0638660412286012</v>
      </c>
      <c r="O575" s="5">
        <f t="shared" si="230"/>
        <v>1.0675001200000001</v>
      </c>
      <c r="P575" s="5">
        <f t="shared" si="213"/>
        <v>1067.5001199999999</v>
      </c>
      <c r="Q575" s="10">
        <f t="shared" si="214"/>
        <v>0</v>
      </c>
      <c r="R575" s="39">
        <f t="shared" si="215"/>
        <v>0</v>
      </c>
      <c r="S575" s="5">
        <f t="shared" si="216"/>
        <v>0</v>
      </c>
      <c r="T575" s="6">
        <f t="shared" si="226"/>
        <v>4.641E-2</v>
      </c>
      <c r="U575" s="10">
        <f t="shared" si="229"/>
        <v>136</v>
      </c>
      <c r="V575" s="10">
        <v>252</v>
      </c>
      <c r="W575" s="12">
        <f t="shared" si="217"/>
        <v>1.0247850030000001</v>
      </c>
      <c r="X575" s="5">
        <f t="shared" si="218"/>
        <v>26.45799367</v>
      </c>
      <c r="Y575" s="11">
        <f t="shared" si="219"/>
        <v>0</v>
      </c>
      <c r="Z575" s="2" t="s">
        <v>68</v>
      </c>
      <c r="AA575" s="72">
        <f t="shared" si="227"/>
        <v>43753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30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4"/>
      <c r="BX575" s="1"/>
      <c r="BY575" s="1"/>
      <c r="BZ575" s="1"/>
      <c r="CA575" s="1"/>
      <c r="CB575" s="1"/>
      <c r="CC575" s="1"/>
      <c r="CD575" s="1"/>
      <c r="CE575" s="1"/>
      <c r="CF575" s="1"/>
      <c r="CG575" s="2"/>
      <c r="CH575" s="1"/>
      <c r="CI575" s="1"/>
      <c r="CJ575" s="1"/>
      <c r="CK575" s="1"/>
      <c r="CL575" s="1"/>
      <c r="CM575" s="1"/>
    </row>
    <row r="576" spans="1:91" x14ac:dyDescent="0.2">
      <c r="A576" s="105">
        <f t="shared" si="220"/>
        <v>43589</v>
      </c>
      <c r="B576" s="5">
        <f t="shared" si="209"/>
        <v>1094.4660431899999</v>
      </c>
      <c r="C576" s="5">
        <f t="shared" si="221"/>
        <v>1000</v>
      </c>
      <c r="D576" s="64">
        <f t="shared" si="222"/>
        <v>5177.47</v>
      </c>
      <c r="E576" s="11">
        <f>IF(K576=1,VLOOKUP(A576,[1]Plan1!$AY$80:$BA$314,3),E575)</f>
        <v>5206.9799999999996</v>
      </c>
      <c r="F576" s="72">
        <f t="shared" si="223"/>
        <v>43571</v>
      </c>
      <c r="G576" s="9">
        <f t="shared" si="210"/>
        <v>5.6996950247900635E-3</v>
      </c>
      <c r="H576" s="72">
        <f t="shared" si="224"/>
        <v>43600</v>
      </c>
      <c r="I576" s="72">
        <f t="shared" si="211"/>
        <v>43600</v>
      </c>
      <c r="J576" s="1">
        <f t="shared" si="225"/>
        <v>20</v>
      </c>
      <c r="K576" s="1">
        <f t="shared" si="231"/>
        <v>13</v>
      </c>
      <c r="L576" s="5">
        <f t="shared" si="212"/>
        <v>1.00370111</v>
      </c>
      <c r="M576" s="12">
        <f t="shared" si="232"/>
        <v>1.00749961</v>
      </c>
      <c r="N576" s="12">
        <f t="shared" si="228"/>
        <v>1.0638660412286012</v>
      </c>
      <c r="O576" s="5">
        <f t="shared" si="230"/>
        <v>1.06780352</v>
      </c>
      <c r="P576" s="5">
        <f t="shared" si="213"/>
        <v>1067.8035199999999</v>
      </c>
      <c r="Q576" s="10">
        <f t="shared" si="214"/>
        <v>0</v>
      </c>
      <c r="R576" s="39">
        <f t="shared" si="215"/>
        <v>0</v>
      </c>
      <c r="S576" s="5">
        <f t="shared" si="216"/>
        <v>0</v>
      </c>
      <c r="T576" s="6">
        <f t="shared" si="226"/>
        <v>4.641E-2</v>
      </c>
      <c r="U576" s="10">
        <f t="shared" si="229"/>
        <v>137</v>
      </c>
      <c r="V576" s="10">
        <v>252</v>
      </c>
      <c r="W576" s="12">
        <f t="shared" si="217"/>
        <v>1.0249695029999999</v>
      </c>
      <c r="X576" s="5">
        <f t="shared" si="218"/>
        <v>26.662523190000002</v>
      </c>
      <c r="Y576" s="11">
        <f t="shared" si="219"/>
        <v>0</v>
      </c>
      <c r="Z576" s="2" t="s">
        <v>68</v>
      </c>
      <c r="AA576" s="72">
        <f t="shared" si="227"/>
        <v>43753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30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4"/>
      <c r="BX576" s="1"/>
      <c r="BY576" s="1"/>
      <c r="BZ576" s="1"/>
      <c r="CA576" s="1"/>
      <c r="CB576" s="1"/>
      <c r="CC576" s="1"/>
      <c r="CD576" s="1"/>
      <c r="CE576" s="1"/>
      <c r="CF576" s="1"/>
      <c r="CG576" s="2"/>
      <c r="CH576" s="1"/>
      <c r="CI576" s="1"/>
      <c r="CJ576" s="1"/>
      <c r="CK576" s="1"/>
      <c r="CL576" s="1"/>
      <c r="CM576" s="1"/>
    </row>
    <row r="577" spans="1:91" x14ac:dyDescent="0.2">
      <c r="A577" s="105">
        <f t="shared" si="220"/>
        <v>43590</v>
      </c>
      <c r="B577" s="5">
        <f t="shared" si="209"/>
        <v>1094.4660431899999</v>
      </c>
      <c r="C577" s="5">
        <f t="shared" si="221"/>
        <v>1000</v>
      </c>
      <c r="D577" s="64">
        <f t="shared" si="222"/>
        <v>5177.47</v>
      </c>
      <c r="E577" s="11">
        <f>IF(K577=1,VLOOKUP(A577,[1]Plan1!$AY$80:$BA$314,3),E576)</f>
        <v>5206.9799999999996</v>
      </c>
      <c r="F577" s="72">
        <f t="shared" si="223"/>
        <v>43571</v>
      </c>
      <c r="G577" s="9">
        <f t="shared" si="210"/>
        <v>5.6996950247900635E-3</v>
      </c>
      <c r="H577" s="72">
        <f t="shared" si="224"/>
        <v>43600</v>
      </c>
      <c r="I577" s="72">
        <f t="shared" si="211"/>
        <v>43600</v>
      </c>
      <c r="J577" s="1">
        <f t="shared" si="225"/>
        <v>20</v>
      </c>
      <c r="K577" s="1">
        <f t="shared" si="231"/>
        <v>13</v>
      </c>
      <c r="L577" s="5">
        <f t="shared" si="212"/>
        <v>1.00370111</v>
      </c>
      <c r="M577" s="12">
        <f t="shared" si="232"/>
        <v>1.00749961</v>
      </c>
      <c r="N577" s="12">
        <f t="shared" si="228"/>
        <v>1.0638660412286012</v>
      </c>
      <c r="O577" s="5">
        <f t="shared" si="230"/>
        <v>1.06780352</v>
      </c>
      <c r="P577" s="5">
        <f t="shared" si="213"/>
        <v>1067.8035199999999</v>
      </c>
      <c r="Q577" s="10">
        <f t="shared" si="214"/>
        <v>0</v>
      </c>
      <c r="R577" s="39">
        <f t="shared" si="215"/>
        <v>0</v>
      </c>
      <c r="S577" s="5">
        <f t="shared" si="216"/>
        <v>0</v>
      </c>
      <c r="T577" s="6">
        <f t="shared" si="226"/>
        <v>4.641E-2</v>
      </c>
      <c r="U577" s="10">
        <f t="shared" si="229"/>
        <v>137</v>
      </c>
      <c r="V577" s="10">
        <v>252</v>
      </c>
      <c r="W577" s="12">
        <f t="shared" si="217"/>
        <v>1.0249695029999999</v>
      </c>
      <c r="X577" s="5">
        <f t="shared" si="218"/>
        <v>26.662523190000002</v>
      </c>
      <c r="Y577" s="11">
        <f t="shared" si="219"/>
        <v>0</v>
      </c>
      <c r="Z577" s="2" t="s">
        <v>68</v>
      </c>
      <c r="AA577" s="72">
        <f t="shared" si="227"/>
        <v>43753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30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4"/>
      <c r="BX577" s="1"/>
      <c r="BY577" s="1"/>
      <c r="BZ577" s="1"/>
      <c r="CA577" s="1"/>
      <c r="CB577" s="1"/>
      <c r="CC577" s="1"/>
      <c r="CD577" s="1"/>
      <c r="CE577" s="1"/>
      <c r="CF577" s="1"/>
      <c r="CG577" s="2"/>
      <c r="CH577" s="1"/>
      <c r="CI577" s="1"/>
      <c r="CJ577" s="1"/>
      <c r="CK577" s="1"/>
      <c r="CL577" s="1"/>
      <c r="CM577" s="1"/>
    </row>
    <row r="578" spans="1:91" x14ac:dyDescent="0.2">
      <c r="A578" s="105">
        <f t="shared" si="220"/>
        <v>43591</v>
      </c>
      <c r="B578" s="5">
        <f t="shared" si="209"/>
        <v>1094.4660431899999</v>
      </c>
      <c r="C578" s="5">
        <f t="shared" si="221"/>
        <v>1000</v>
      </c>
      <c r="D578" s="64">
        <f t="shared" si="222"/>
        <v>5177.47</v>
      </c>
      <c r="E578" s="11">
        <f>IF(K578=1,VLOOKUP(A578,[1]Plan1!$AY$80:$BA$314,3),E577)</f>
        <v>5206.9799999999996</v>
      </c>
      <c r="F578" s="72">
        <f t="shared" si="223"/>
        <v>43571</v>
      </c>
      <c r="G578" s="9">
        <f t="shared" si="210"/>
        <v>5.6996950247900635E-3</v>
      </c>
      <c r="H578" s="72">
        <f t="shared" si="224"/>
        <v>43600</v>
      </c>
      <c r="I578" s="72">
        <f t="shared" si="211"/>
        <v>43600</v>
      </c>
      <c r="J578" s="1">
        <f t="shared" si="225"/>
        <v>20</v>
      </c>
      <c r="K578" s="1">
        <f t="shared" si="231"/>
        <v>13</v>
      </c>
      <c r="L578" s="5">
        <f t="shared" si="212"/>
        <v>1.00370111</v>
      </c>
      <c r="M578" s="12">
        <f t="shared" si="232"/>
        <v>1.00749961</v>
      </c>
      <c r="N578" s="12">
        <f t="shared" si="228"/>
        <v>1.0638660412286012</v>
      </c>
      <c r="O578" s="5">
        <f t="shared" si="230"/>
        <v>1.06780352</v>
      </c>
      <c r="P578" s="5">
        <f t="shared" si="213"/>
        <v>1067.8035199999999</v>
      </c>
      <c r="Q578" s="10">
        <f t="shared" si="214"/>
        <v>0</v>
      </c>
      <c r="R578" s="39">
        <f t="shared" si="215"/>
        <v>0</v>
      </c>
      <c r="S578" s="5">
        <f t="shared" si="216"/>
        <v>0</v>
      </c>
      <c r="T578" s="6">
        <f t="shared" si="226"/>
        <v>4.641E-2</v>
      </c>
      <c r="U578" s="10">
        <f t="shared" si="229"/>
        <v>137</v>
      </c>
      <c r="V578" s="10">
        <v>252</v>
      </c>
      <c r="W578" s="12">
        <f t="shared" si="217"/>
        <v>1.0249695029999999</v>
      </c>
      <c r="X578" s="5">
        <f t="shared" si="218"/>
        <v>26.662523190000002</v>
      </c>
      <c r="Y578" s="11">
        <f t="shared" si="219"/>
        <v>0</v>
      </c>
      <c r="Z578" s="2" t="s">
        <v>68</v>
      </c>
      <c r="AA578" s="72">
        <f t="shared" si="227"/>
        <v>43753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30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4"/>
      <c r="BX578" s="1"/>
      <c r="BY578" s="1"/>
      <c r="BZ578" s="1"/>
      <c r="CA578" s="1"/>
      <c r="CB578" s="1"/>
      <c r="CC578" s="1"/>
      <c r="CD578" s="1"/>
      <c r="CE578" s="1"/>
      <c r="CF578" s="1"/>
      <c r="CG578" s="2"/>
      <c r="CH578" s="1"/>
      <c r="CI578" s="1"/>
      <c r="CJ578" s="1"/>
      <c r="CK578" s="1"/>
      <c r="CL578" s="1"/>
      <c r="CM578" s="1"/>
    </row>
    <row r="579" spans="1:91" x14ac:dyDescent="0.2">
      <c r="A579" s="105">
        <f t="shared" si="220"/>
        <v>43592</v>
      </c>
      <c r="B579" s="5">
        <f t="shared" si="209"/>
        <v>1094.9742111099999</v>
      </c>
      <c r="C579" s="5">
        <f t="shared" si="221"/>
        <v>1000</v>
      </c>
      <c r="D579" s="64">
        <f t="shared" si="222"/>
        <v>5177.47</v>
      </c>
      <c r="E579" s="11">
        <f>IF(K579=1,VLOOKUP(A579,[1]Plan1!$AY$80:$BA$314,3),E578)</f>
        <v>5206.9799999999996</v>
      </c>
      <c r="F579" s="72">
        <f t="shared" si="223"/>
        <v>43571</v>
      </c>
      <c r="G579" s="9">
        <f t="shared" si="210"/>
        <v>5.6996950247900635E-3</v>
      </c>
      <c r="H579" s="72">
        <f t="shared" si="224"/>
        <v>43600</v>
      </c>
      <c r="I579" s="72">
        <f t="shared" si="211"/>
        <v>43600</v>
      </c>
      <c r="J579" s="1">
        <f t="shared" si="225"/>
        <v>20</v>
      </c>
      <c r="K579" s="1">
        <f t="shared" si="231"/>
        <v>14</v>
      </c>
      <c r="L579" s="5">
        <f t="shared" si="212"/>
        <v>1.00398638</v>
      </c>
      <c r="M579" s="12">
        <f t="shared" si="232"/>
        <v>1.00749961</v>
      </c>
      <c r="N579" s="12">
        <f t="shared" si="228"/>
        <v>1.0638660412286012</v>
      </c>
      <c r="O579" s="5">
        <f t="shared" si="230"/>
        <v>1.0681070100000001</v>
      </c>
      <c r="P579" s="5">
        <f t="shared" si="213"/>
        <v>1068.1070099999999</v>
      </c>
      <c r="Q579" s="10">
        <f t="shared" si="214"/>
        <v>0</v>
      </c>
      <c r="R579" s="39">
        <f t="shared" si="215"/>
        <v>0</v>
      </c>
      <c r="S579" s="5">
        <f t="shared" si="216"/>
        <v>0</v>
      </c>
      <c r="T579" s="6">
        <f t="shared" si="226"/>
        <v>4.641E-2</v>
      </c>
      <c r="U579" s="10">
        <f t="shared" si="229"/>
        <v>138</v>
      </c>
      <c r="V579" s="10">
        <v>252</v>
      </c>
      <c r="W579" s="12">
        <f t="shared" si="217"/>
        <v>1.0251540349999999</v>
      </c>
      <c r="X579" s="5">
        <f t="shared" si="218"/>
        <v>26.86720111</v>
      </c>
      <c r="Y579" s="11">
        <f t="shared" si="219"/>
        <v>0</v>
      </c>
      <c r="Z579" s="2" t="s">
        <v>68</v>
      </c>
      <c r="AA579" s="72">
        <f t="shared" si="227"/>
        <v>43753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30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4"/>
      <c r="BX579" s="1"/>
      <c r="BY579" s="1"/>
      <c r="BZ579" s="1"/>
      <c r="CA579" s="1"/>
      <c r="CB579" s="1"/>
      <c r="CC579" s="1"/>
      <c r="CD579" s="1"/>
      <c r="CE579" s="1"/>
      <c r="CF579" s="1"/>
      <c r="CG579" s="2"/>
      <c r="CH579" s="1"/>
      <c r="CI579" s="1"/>
      <c r="CJ579" s="1"/>
      <c r="CK579" s="1"/>
      <c r="CL579" s="1"/>
      <c r="CM579" s="1"/>
    </row>
    <row r="580" spans="1:91" x14ac:dyDescent="0.2">
      <c r="A580" s="105">
        <f t="shared" si="220"/>
        <v>43593</v>
      </c>
      <c r="B580" s="5">
        <f t="shared" si="209"/>
        <v>1095.4826093899999</v>
      </c>
      <c r="C580" s="5">
        <f t="shared" si="221"/>
        <v>1000</v>
      </c>
      <c r="D580" s="64">
        <f t="shared" si="222"/>
        <v>5177.47</v>
      </c>
      <c r="E580" s="11">
        <f>IF(K580=1,VLOOKUP(A580,[1]Plan1!$AY$80:$BA$314,3),E579)</f>
        <v>5206.9799999999996</v>
      </c>
      <c r="F580" s="72">
        <f t="shared" si="223"/>
        <v>43571</v>
      </c>
      <c r="G580" s="9">
        <f t="shared" si="210"/>
        <v>5.6996950247900635E-3</v>
      </c>
      <c r="H580" s="72">
        <f t="shared" si="224"/>
        <v>43600</v>
      </c>
      <c r="I580" s="72">
        <f t="shared" si="211"/>
        <v>43600</v>
      </c>
      <c r="J580" s="1">
        <f t="shared" si="225"/>
        <v>20</v>
      </c>
      <c r="K580" s="1">
        <f t="shared" si="231"/>
        <v>15</v>
      </c>
      <c r="L580" s="5">
        <f t="shared" si="212"/>
        <v>1.0042717299999999</v>
      </c>
      <c r="M580" s="12">
        <f t="shared" si="232"/>
        <v>1.00749961</v>
      </c>
      <c r="N580" s="12">
        <f t="shared" si="228"/>
        <v>1.0638660412286012</v>
      </c>
      <c r="O580" s="5">
        <f t="shared" si="230"/>
        <v>1.0684105800000001</v>
      </c>
      <c r="P580" s="5">
        <f t="shared" si="213"/>
        <v>1068.41058</v>
      </c>
      <c r="Q580" s="10">
        <f t="shared" si="214"/>
        <v>0</v>
      </c>
      <c r="R580" s="39">
        <f t="shared" si="215"/>
        <v>0</v>
      </c>
      <c r="S580" s="5">
        <f t="shared" si="216"/>
        <v>0</v>
      </c>
      <c r="T580" s="6">
        <f t="shared" si="226"/>
        <v>4.641E-2</v>
      </c>
      <c r="U580" s="10">
        <f t="shared" si="229"/>
        <v>139</v>
      </c>
      <c r="V580" s="10">
        <v>252</v>
      </c>
      <c r="W580" s="12">
        <f t="shared" si="217"/>
        <v>1.0253386010000001</v>
      </c>
      <c r="X580" s="5">
        <f t="shared" si="218"/>
        <v>27.072029390000001</v>
      </c>
      <c r="Y580" s="11">
        <f t="shared" si="219"/>
        <v>0</v>
      </c>
      <c r="Z580" s="2" t="s">
        <v>68</v>
      </c>
      <c r="AA580" s="72">
        <f t="shared" si="227"/>
        <v>43753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30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4"/>
      <c r="BX580" s="1"/>
      <c r="BY580" s="1"/>
      <c r="BZ580" s="1"/>
      <c r="CA580" s="1"/>
      <c r="CB580" s="1"/>
      <c r="CC580" s="1"/>
      <c r="CD580" s="1"/>
      <c r="CE580" s="1"/>
      <c r="CF580" s="1"/>
      <c r="CG580" s="2"/>
      <c r="CH580" s="1"/>
      <c r="CI580" s="1"/>
      <c r="CJ580" s="1"/>
      <c r="CK580" s="1"/>
      <c r="CL580" s="1"/>
      <c r="CM580" s="1"/>
    </row>
    <row r="581" spans="1:91" x14ac:dyDescent="0.2">
      <c r="A581" s="105">
        <f t="shared" si="220"/>
        <v>43594</v>
      </c>
      <c r="B581" s="5">
        <f t="shared" si="209"/>
        <v>1095.99124729</v>
      </c>
      <c r="C581" s="5">
        <f t="shared" si="221"/>
        <v>1000</v>
      </c>
      <c r="D581" s="64">
        <f t="shared" si="222"/>
        <v>5177.47</v>
      </c>
      <c r="E581" s="11">
        <f>IF(K581=1,VLOOKUP(A581,[1]Plan1!$AY$80:$BA$314,3),E580)</f>
        <v>5206.9799999999996</v>
      </c>
      <c r="F581" s="72">
        <f t="shared" si="223"/>
        <v>43571</v>
      </c>
      <c r="G581" s="9">
        <f t="shared" si="210"/>
        <v>5.6996950247900635E-3</v>
      </c>
      <c r="H581" s="72">
        <f t="shared" si="224"/>
        <v>43600</v>
      </c>
      <c r="I581" s="72">
        <f t="shared" si="211"/>
        <v>43600</v>
      </c>
      <c r="J581" s="1">
        <f t="shared" si="225"/>
        <v>20</v>
      </c>
      <c r="K581" s="1">
        <f t="shared" si="231"/>
        <v>16</v>
      </c>
      <c r="L581" s="5">
        <f t="shared" si="212"/>
        <v>1.0045571600000001</v>
      </c>
      <c r="M581" s="12">
        <f t="shared" si="232"/>
        <v>1.00749961</v>
      </c>
      <c r="N581" s="12">
        <f t="shared" si="228"/>
        <v>1.0638660412286012</v>
      </c>
      <c r="O581" s="5">
        <f t="shared" si="230"/>
        <v>1.06871424</v>
      </c>
      <c r="P581" s="5">
        <f t="shared" si="213"/>
        <v>1068.71424</v>
      </c>
      <c r="Q581" s="10">
        <f t="shared" si="214"/>
        <v>0</v>
      </c>
      <c r="R581" s="39">
        <f t="shared" si="215"/>
        <v>0</v>
      </c>
      <c r="S581" s="5">
        <f t="shared" si="216"/>
        <v>0</v>
      </c>
      <c r="T581" s="6">
        <f t="shared" si="226"/>
        <v>4.641E-2</v>
      </c>
      <c r="U581" s="10">
        <f t="shared" si="229"/>
        <v>140</v>
      </c>
      <c r="V581" s="10">
        <v>252</v>
      </c>
      <c r="W581" s="12">
        <f t="shared" si="217"/>
        <v>1.0255232000000001</v>
      </c>
      <c r="X581" s="5">
        <f t="shared" si="218"/>
        <v>27.27700729</v>
      </c>
      <c r="Y581" s="11">
        <f t="shared" si="219"/>
        <v>0</v>
      </c>
      <c r="Z581" s="2" t="s">
        <v>68</v>
      </c>
      <c r="AA581" s="72">
        <f t="shared" si="227"/>
        <v>43753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30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4"/>
      <c r="BX581" s="1"/>
      <c r="BY581" s="1"/>
      <c r="BZ581" s="1"/>
      <c r="CA581" s="1"/>
      <c r="CB581" s="1"/>
      <c r="CC581" s="1"/>
      <c r="CD581" s="1"/>
      <c r="CE581" s="1"/>
      <c r="CF581" s="1"/>
      <c r="CG581" s="2"/>
      <c r="CH581" s="1"/>
      <c r="CI581" s="1"/>
      <c r="CJ581" s="1"/>
      <c r="CK581" s="1"/>
      <c r="CL581" s="1"/>
      <c r="CM581" s="1"/>
    </row>
    <row r="582" spans="1:91" x14ac:dyDescent="0.2">
      <c r="A582" s="105">
        <f t="shared" si="220"/>
        <v>43595</v>
      </c>
      <c r="B582" s="5">
        <f t="shared" si="209"/>
        <v>1096.5001248900001</v>
      </c>
      <c r="C582" s="5">
        <f t="shared" si="221"/>
        <v>1000</v>
      </c>
      <c r="D582" s="64">
        <f t="shared" si="222"/>
        <v>5177.47</v>
      </c>
      <c r="E582" s="11">
        <f>IF(K582=1,VLOOKUP(A582,[1]Plan1!$AY$80:$BA$314,3),E581)</f>
        <v>5206.9799999999996</v>
      </c>
      <c r="F582" s="72">
        <f t="shared" si="223"/>
        <v>43571</v>
      </c>
      <c r="G582" s="9">
        <f t="shared" si="210"/>
        <v>5.6996950247900635E-3</v>
      </c>
      <c r="H582" s="72">
        <f t="shared" si="224"/>
        <v>43600</v>
      </c>
      <c r="I582" s="72">
        <f t="shared" si="211"/>
        <v>43600</v>
      </c>
      <c r="J582" s="1">
        <f t="shared" si="225"/>
        <v>20</v>
      </c>
      <c r="K582" s="1">
        <f t="shared" si="231"/>
        <v>17</v>
      </c>
      <c r="L582" s="5">
        <f t="shared" si="212"/>
        <v>1.0048426699999999</v>
      </c>
      <c r="M582" s="12">
        <f t="shared" si="232"/>
        <v>1.00749961</v>
      </c>
      <c r="N582" s="12">
        <f t="shared" si="228"/>
        <v>1.0638660412286012</v>
      </c>
      <c r="O582" s="5">
        <f t="shared" si="230"/>
        <v>1.0690179900000001</v>
      </c>
      <c r="P582" s="5">
        <f t="shared" si="213"/>
        <v>1069.0179900000001</v>
      </c>
      <c r="Q582" s="10">
        <f t="shared" si="214"/>
        <v>0</v>
      </c>
      <c r="R582" s="39">
        <f t="shared" si="215"/>
        <v>0</v>
      </c>
      <c r="S582" s="5">
        <f t="shared" si="216"/>
        <v>0</v>
      </c>
      <c r="T582" s="6">
        <f t="shared" si="226"/>
        <v>4.641E-2</v>
      </c>
      <c r="U582" s="10">
        <f t="shared" si="229"/>
        <v>141</v>
      </c>
      <c r="V582" s="10">
        <v>252</v>
      </c>
      <c r="W582" s="12">
        <f t="shared" si="217"/>
        <v>1.0257078319999999</v>
      </c>
      <c r="X582" s="5">
        <f t="shared" si="218"/>
        <v>27.482134890000001</v>
      </c>
      <c r="Y582" s="11">
        <f t="shared" si="219"/>
        <v>0</v>
      </c>
      <c r="Z582" s="2" t="s">
        <v>68</v>
      </c>
      <c r="AA582" s="72">
        <f t="shared" si="227"/>
        <v>43753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30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4"/>
      <c r="BX582" s="1"/>
      <c r="BY582" s="1"/>
      <c r="BZ582" s="1"/>
      <c r="CA582" s="1"/>
      <c r="CB582" s="1"/>
      <c r="CC582" s="1"/>
      <c r="CD582" s="1"/>
      <c r="CE582" s="1"/>
      <c r="CF582" s="1"/>
      <c r="CG582" s="2"/>
      <c r="CH582" s="1"/>
      <c r="CI582" s="1"/>
      <c r="CJ582" s="1"/>
      <c r="CK582" s="1"/>
      <c r="CL582" s="1"/>
      <c r="CM582" s="1"/>
    </row>
    <row r="583" spans="1:91" x14ac:dyDescent="0.2">
      <c r="A583" s="105">
        <f t="shared" si="220"/>
        <v>43596</v>
      </c>
      <c r="B583" s="5">
        <f t="shared" si="209"/>
        <v>1097.0092320099998</v>
      </c>
      <c r="C583" s="5">
        <f t="shared" si="221"/>
        <v>1000</v>
      </c>
      <c r="D583" s="64">
        <f t="shared" si="222"/>
        <v>5177.47</v>
      </c>
      <c r="E583" s="11">
        <f>IF(K583=1,VLOOKUP(A583,[1]Plan1!$AY$80:$BA$314,3),E582)</f>
        <v>5206.9799999999996</v>
      </c>
      <c r="F583" s="72">
        <f t="shared" si="223"/>
        <v>43571</v>
      </c>
      <c r="G583" s="9">
        <f t="shared" si="210"/>
        <v>5.6996950247900635E-3</v>
      </c>
      <c r="H583" s="72">
        <f t="shared" si="224"/>
        <v>43600</v>
      </c>
      <c r="I583" s="72">
        <f t="shared" si="211"/>
        <v>43600</v>
      </c>
      <c r="J583" s="1">
        <f t="shared" si="225"/>
        <v>20</v>
      </c>
      <c r="K583" s="1">
        <f t="shared" si="231"/>
        <v>18</v>
      </c>
      <c r="L583" s="5">
        <f t="shared" si="212"/>
        <v>1.00512826</v>
      </c>
      <c r="M583" s="12">
        <f t="shared" si="232"/>
        <v>1.00749961</v>
      </c>
      <c r="N583" s="12">
        <f t="shared" si="228"/>
        <v>1.0638660412286012</v>
      </c>
      <c r="O583" s="5">
        <f t="shared" si="230"/>
        <v>1.0693218200000001</v>
      </c>
      <c r="P583" s="5">
        <f t="shared" si="213"/>
        <v>1069.3218199999999</v>
      </c>
      <c r="Q583" s="10">
        <f t="shared" si="214"/>
        <v>0</v>
      </c>
      <c r="R583" s="39">
        <f t="shared" si="215"/>
        <v>0</v>
      </c>
      <c r="S583" s="5">
        <f t="shared" si="216"/>
        <v>0</v>
      </c>
      <c r="T583" s="6">
        <f t="shared" si="226"/>
        <v>4.641E-2</v>
      </c>
      <c r="U583" s="10">
        <f t="shared" si="229"/>
        <v>142</v>
      </c>
      <c r="V583" s="10">
        <v>252</v>
      </c>
      <c r="W583" s="12">
        <f t="shared" si="217"/>
        <v>1.0258924970000001</v>
      </c>
      <c r="X583" s="5">
        <f t="shared" si="218"/>
        <v>27.687412009999999</v>
      </c>
      <c r="Y583" s="11">
        <f t="shared" si="219"/>
        <v>0</v>
      </c>
      <c r="Z583" s="2" t="s">
        <v>68</v>
      </c>
      <c r="AA583" s="72">
        <f t="shared" si="227"/>
        <v>43753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30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4"/>
      <c r="BX583" s="1"/>
      <c r="BY583" s="1"/>
      <c r="BZ583" s="1"/>
      <c r="CA583" s="1"/>
      <c r="CB583" s="1"/>
      <c r="CC583" s="1"/>
      <c r="CD583" s="1"/>
      <c r="CE583" s="1"/>
      <c r="CF583" s="1"/>
      <c r="CG583" s="2"/>
      <c r="CH583" s="1"/>
      <c r="CI583" s="1"/>
      <c r="CJ583" s="1"/>
      <c r="CK583" s="1"/>
      <c r="CL583" s="1"/>
      <c r="CM583" s="1"/>
    </row>
    <row r="584" spans="1:91" x14ac:dyDescent="0.2">
      <c r="A584" s="105">
        <f t="shared" si="220"/>
        <v>43597</v>
      </c>
      <c r="B584" s="5">
        <f t="shared" si="209"/>
        <v>1097.0092320099998</v>
      </c>
      <c r="C584" s="5">
        <f t="shared" si="221"/>
        <v>1000</v>
      </c>
      <c r="D584" s="64">
        <f t="shared" si="222"/>
        <v>5177.47</v>
      </c>
      <c r="E584" s="11">
        <f>IF(K584=1,VLOOKUP(A584,[1]Plan1!$AY$80:$BA$314,3),E583)</f>
        <v>5206.9799999999996</v>
      </c>
      <c r="F584" s="72">
        <f t="shared" si="223"/>
        <v>43571</v>
      </c>
      <c r="G584" s="9">
        <f t="shared" si="210"/>
        <v>5.6996950247900635E-3</v>
      </c>
      <c r="H584" s="72">
        <f t="shared" si="224"/>
        <v>43600</v>
      </c>
      <c r="I584" s="72">
        <f t="shared" si="211"/>
        <v>43600</v>
      </c>
      <c r="J584" s="1">
        <f t="shared" si="225"/>
        <v>20</v>
      </c>
      <c r="K584" s="1">
        <f t="shared" si="231"/>
        <v>18</v>
      </c>
      <c r="L584" s="5">
        <f t="shared" si="212"/>
        <v>1.00512826</v>
      </c>
      <c r="M584" s="12">
        <f t="shared" si="232"/>
        <v>1.00749961</v>
      </c>
      <c r="N584" s="12">
        <f t="shared" si="228"/>
        <v>1.0638660412286012</v>
      </c>
      <c r="O584" s="5">
        <f t="shared" si="230"/>
        <v>1.0693218200000001</v>
      </c>
      <c r="P584" s="5">
        <f t="shared" si="213"/>
        <v>1069.3218199999999</v>
      </c>
      <c r="Q584" s="10">
        <f t="shared" si="214"/>
        <v>0</v>
      </c>
      <c r="R584" s="39">
        <f t="shared" si="215"/>
        <v>0</v>
      </c>
      <c r="S584" s="5">
        <f t="shared" si="216"/>
        <v>0</v>
      </c>
      <c r="T584" s="6">
        <f t="shared" si="226"/>
        <v>4.641E-2</v>
      </c>
      <c r="U584" s="10">
        <f t="shared" si="229"/>
        <v>142</v>
      </c>
      <c r="V584" s="10">
        <v>252</v>
      </c>
      <c r="W584" s="12">
        <f t="shared" si="217"/>
        <v>1.0258924970000001</v>
      </c>
      <c r="X584" s="5">
        <f t="shared" si="218"/>
        <v>27.687412009999999</v>
      </c>
      <c r="Y584" s="11">
        <f t="shared" si="219"/>
        <v>0</v>
      </c>
      <c r="Z584" s="2" t="s">
        <v>68</v>
      </c>
      <c r="AA584" s="72">
        <f t="shared" si="227"/>
        <v>43753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30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4"/>
      <c r="BX584" s="1"/>
      <c r="BY584" s="1"/>
      <c r="BZ584" s="1"/>
      <c r="CA584" s="1"/>
      <c r="CB584" s="1"/>
      <c r="CC584" s="1"/>
      <c r="CD584" s="1"/>
      <c r="CE584" s="1"/>
      <c r="CF584" s="1"/>
      <c r="CG584" s="2"/>
      <c r="CH584" s="1"/>
      <c r="CI584" s="1"/>
      <c r="CJ584" s="1"/>
      <c r="CK584" s="1"/>
      <c r="CL584" s="1"/>
      <c r="CM584" s="1"/>
    </row>
    <row r="585" spans="1:91" x14ac:dyDescent="0.2">
      <c r="A585" s="105">
        <f t="shared" si="220"/>
        <v>43598</v>
      </c>
      <c r="B585" s="5">
        <f t="shared" si="209"/>
        <v>1097.0092320099998</v>
      </c>
      <c r="C585" s="5">
        <f t="shared" si="221"/>
        <v>1000</v>
      </c>
      <c r="D585" s="64">
        <f t="shared" si="222"/>
        <v>5177.47</v>
      </c>
      <c r="E585" s="11">
        <f>IF(K585=1,VLOOKUP(A585,[1]Plan1!$AY$80:$BA$314,3),E584)</f>
        <v>5206.9799999999996</v>
      </c>
      <c r="F585" s="72">
        <f t="shared" si="223"/>
        <v>43571</v>
      </c>
      <c r="G585" s="9">
        <f t="shared" si="210"/>
        <v>5.6996950247900635E-3</v>
      </c>
      <c r="H585" s="72">
        <f t="shared" si="224"/>
        <v>43600</v>
      </c>
      <c r="I585" s="72">
        <f t="shared" si="211"/>
        <v>43600</v>
      </c>
      <c r="J585" s="1">
        <f t="shared" si="225"/>
        <v>20</v>
      </c>
      <c r="K585" s="1">
        <f t="shared" si="231"/>
        <v>18</v>
      </c>
      <c r="L585" s="5">
        <f t="shared" si="212"/>
        <v>1.00512826</v>
      </c>
      <c r="M585" s="12">
        <f t="shared" si="232"/>
        <v>1.00749961</v>
      </c>
      <c r="N585" s="12">
        <f t="shared" si="228"/>
        <v>1.0638660412286012</v>
      </c>
      <c r="O585" s="5">
        <f t="shared" si="230"/>
        <v>1.0693218200000001</v>
      </c>
      <c r="P585" s="5">
        <f t="shared" si="213"/>
        <v>1069.3218199999999</v>
      </c>
      <c r="Q585" s="10">
        <f t="shared" si="214"/>
        <v>0</v>
      </c>
      <c r="R585" s="39">
        <f t="shared" si="215"/>
        <v>0</v>
      </c>
      <c r="S585" s="5">
        <f t="shared" si="216"/>
        <v>0</v>
      </c>
      <c r="T585" s="6">
        <f t="shared" si="226"/>
        <v>4.641E-2</v>
      </c>
      <c r="U585" s="10">
        <f t="shared" si="229"/>
        <v>142</v>
      </c>
      <c r="V585" s="10">
        <v>252</v>
      </c>
      <c r="W585" s="12">
        <f t="shared" si="217"/>
        <v>1.0258924970000001</v>
      </c>
      <c r="X585" s="5">
        <f t="shared" si="218"/>
        <v>27.687412009999999</v>
      </c>
      <c r="Y585" s="11">
        <f t="shared" si="219"/>
        <v>0</v>
      </c>
      <c r="Z585" s="2" t="s">
        <v>68</v>
      </c>
      <c r="AA585" s="72">
        <f t="shared" si="227"/>
        <v>43753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30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4"/>
      <c r="BX585" s="1"/>
      <c r="BY585" s="1"/>
      <c r="BZ585" s="1"/>
      <c r="CA585" s="1"/>
      <c r="CB585" s="1"/>
      <c r="CC585" s="1"/>
      <c r="CD585" s="1"/>
      <c r="CE585" s="1"/>
      <c r="CF585" s="1"/>
      <c r="CG585" s="2"/>
      <c r="CH585" s="1"/>
      <c r="CI585" s="1"/>
      <c r="CJ585" s="1"/>
      <c r="CK585" s="1"/>
      <c r="CL585" s="1"/>
      <c r="CM585" s="1"/>
    </row>
    <row r="586" spans="1:91" x14ac:dyDescent="0.2">
      <c r="A586" s="105">
        <f t="shared" si="220"/>
        <v>43599</v>
      </c>
      <c r="B586" s="5">
        <f t="shared" ref="B586:B649" si="233">(P586+X586)</f>
        <v>1097.51858006</v>
      </c>
      <c r="C586" s="5">
        <f t="shared" si="221"/>
        <v>1000</v>
      </c>
      <c r="D586" s="64">
        <f t="shared" si="222"/>
        <v>5177.47</v>
      </c>
      <c r="E586" s="11">
        <f>IF(K586=1,VLOOKUP(A586,[1]Plan1!$AY$80:$BA$314,3),E585)</f>
        <v>5206.9799999999996</v>
      </c>
      <c r="F586" s="72">
        <f t="shared" si="223"/>
        <v>43571</v>
      </c>
      <c r="G586" s="9">
        <f t="shared" ref="G586:G649" si="234">(E586/D586)-1</f>
        <v>5.6996950247900635E-3</v>
      </c>
      <c r="H586" s="72">
        <f t="shared" si="224"/>
        <v>43600</v>
      </c>
      <c r="I586" s="72">
        <f t="shared" ref="I586:I649" si="235">IF(A586&gt;I585,H586,I585)</f>
        <v>43600</v>
      </c>
      <c r="J586" s="1">
        <f t="shared" si="225"/>
        <v>20</v>
      </c>
      <c r="K586" s="1">
        <f t="shared" si="231"/>
        <v>19</v>
      </c>
      <c r="L586" s="5">
        <f t="shared" ref="L586:L649" si="236">TRUNC((E586/D586)^TRUNC((K586/J586),9),8)</f>
        <v>1.00541394</v>
      </c>
      <c r="M586" s="12">
        <f t="shared" si="232"/>
        <v>1.00749961</v>
      </c>
      <c r="N586" s="12">
        <f t="shared" si="228"/>
        <v>1.0638660412286012</v>
      </c>
      <c r="O586" s="5">
        <f t="shared" si="230"/>
        <v>1.06962574</v>
      </c>
      <c r="P586" s="5">
        <f t="shared" ref="P586:P649" si="237">TRUNC(C586*O586,8)</f>
        <v>1069.62574</v>
      </c>
      <c r="Q586" s="10">
        <f t="shared" ref="Q586:Q649" si="238">IF(VLOOKUP(A586,AD$10:AK$114,8)=VLOOKUP(A585,AD$10:AK$114,8),0,VLOOKUP(A586,AD$10:AK$114,8))</f>
        <v>0</v>
      </c>
      <c r="R586" s="39">
        <f t="shared" ref="R586:R649" si="239">IF(Q586&gt;0,VLOOKUP($A586,$AD$10:$AI$114,6),0)</f>
        <v>0</v>
      </c>
      <c r="S586" s="5">
        <f t="shared" ref="S586:S649" si="240">IF(R586&gt;0,TRUNC(R586*P586,8),0)</f>
        <v>0</v>
      </c>
      <c r="T586" s="6">
        <f t="shared" si="226"/>
        <v>4.641E-2</v>
      </c>
      <c r="U586" s="10">
        <f t="shared" si="229"/>
        <v>143</v>
      </c>
      <c r="V586" s="10">
        <v>252</v>
      </c>
      <c r="W586" s="12">
        <f t="shared" ref="W586:W649" si="241">ROUND((1+T586)^TRUNC((U586/V586),9),9)</f>
        <v>1.0260771959999999</v>
      </c>
      <c r="X586" s="5">
        <f t="shared" ref="X586:X649" si="242">TRUNC((P586*(W586-1)),8)</f>
        <v>27.892840060000001</v>
      </c>
      <c r="Y586" s="11">
        <f t="shared" ref="Y586:Y649" si="243">IF(Q586&gt;0,S586+X586,0)</f>
        <v>0</v>
      </c>
      <c r="Z586" s="2" t="s">
        <v>68</v>
      </c>
      <c r="AA586" s="72">
        <f t="shared" si="227"/>
        <v>43753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30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4"/>
      <c r="BX586" s="1"/>
      <c r="BY586" s="1"/>
      <c r="BZ586" s="1"/>
      <c r="CA586" s="1"/>
      <c r="CB586" s="1"/>
      <c r="CC586" s="1"/>
      <c r="CD586" s="1"/>
      <c r="CE586" s="1"/>
      <c r="CF586" s="1"/>
      <c r="CG586" s="2"/>
      <c r="CH586" s="1"/>
      <c r="CI586" s="1"/>
      <c r="CJ586" s="1"/>
      <c r="CK586" s="1"/>
      <c r="CL586" s="1"/>
      <c r="CM586" s="1"/>
    </row>
    <row r="587" spans="1:91" x14ac:dyDescent="0.2">
      <c r="A587" s="105">
        <f t="shared" ref="A587:A650" si="244">(A586+1)</f>
        <v>43600</v>
      </c>
      <c r="B587" s="5">
        <f t="shared" si="233"/>
        <v>1098.02815779</v>
      </c>
      <c r="C587" s="5">
        <f t="shared" ref="C587:C650" si="245">TRUNC(IF(Q586&gt;0,VLOOKUP(A586,$AD$12:$AE$114,2),C586),8)</f>
        <v>1000</v>
      </c>
      <c r="D587" s="64">
        <f t="shared" ref="D587:D650" si="246">IF(E587=E586,D586,E586)</f>
        <v>5177.47</v>
      </c>
      <c r="E587" s="11">
        <f>IF(K587=1,VLOOKUP(A587,[1]Plan1!$AY$80:$BA$314,3),E586)</f>
        <v>5206.9799999999996</v>
      </c>
      <c r="F587" s="72">
        <f t="shared" ref="F587:F650" si="247">IF(D587=D586,F586,A587)</f>
        <v>43571</v>
      </c>
      <c r="G587" s="9">
        <f t="shared" si="234"/>
        <v>5.6996950247900635E-3</v>
      </c>
      <c r="H587" s="72">
        <f t="shared" ref="H587:H650" si="248">IF(DAY(A587)=15,VLOOKUP(A587,AH$118:AM$450,4),H586)</f>
        <v>43633</v>
      </c>
      <c r="I587" s="72">
        <f t="shared" si="235"/>
        <v>43600</v>
      </c>
      <c r="J587" s="1">
        <f t="shared" ref="J587:J650" si="249">IF(I587=I586,J586,NETWORKDAYS(I586,I587,$AD$118:$AD$502)-1)</f>
        <v>20</v>
      </c>
      <c r="K587" s="1">
        <f t="shared" si="231"/>
        <v>20</v>
      </c>
      <c r="L587" s="5">
        <f t="shared" si="236"/>
        <v>1.0056996899999999</v>
      </c>
      <c r="M587" s="12">
        <f t="shared" si="232"/>
        <v>1.00749961</v>
      </c>
      <c r="N587" s="12">
        <f t="shared" si="228"/>
        <v>1.0638660412286012</v>
      </c>
      <c r="O587" s="5">
        <f t="shared" si="230"/>
        <v>1.0699297400000001</v>
      </c>
      <c r="P587" s="5">
        <f t="shared" si="237"/>
        <v>1069.92974</v>
      </c>
      <c r="Q587" s="10">
        <f t="shared" si="238"/>
        <v>0</v>
      </c>
      <c r="R587" s="39">
        <f t="shared" si="239"/>
        <v>0</v>
      </c>
      <c r="S587" s="5">
        <f t="shared" si="240"/>
        <v>0</v>
      </c>
      <c r="T587" s="6">
        <f t="shared" ref="T587:T650" si="250">(T586)</f>
        <v>4.641E-2</v>
      </c>
      <c r="U587" s="10">
        <f t="shared" si="229"/>
        <v>144</v>
      </c>
      <c r="V587" s="10">
        <v>252</v>
      </c>
      <c r="W587" s="12">
        <f t="shared" si="241"/>
        <v>1.026261928</v>
      </c>
      <c r="X587" s="5">
        <f t="shared" si="242"/>
        <v>28.098417789999999</v>
      </c>
      <c r="Y587" s="11">
        <f t="shared" si="243"/>
        <v>0</v>
      </c>
      <c r="Z587" s="2" t="s">
        <v>68</v>
      </c>
      <c r="AA587" s="72">
        <f t="shared" ref="AA587:AA650" si="251">IF(Q586&gt;0,VLOOKUP(A586,$AD$10:$AL$114,9),AA586)</f>
        <v>43753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30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4"/>
      <c r="BX587" s="1"/>
      <c r="BY587" s="1"/>
      <c r="BZ587" s="1"/>
      <c r="CA587" s="1"/>
      <c r="CB587" s="1"/>
      <c r="CC587" s="1"/>
      <c r="CD587" s="1"/>
      <c r="CE587" s="1"/>
      <c r="CF587" s="1"/>
      <c r="CG587" s="2"/>
      <c r="CH587" s="1"/>
      <c r="CI587" s="1"/>
      <c r="CJ587" s="1"/>
      <c r="CK587" s="1"/>
      <c r="CL587" s="1"/>
      <c r="CM587" s="1"/>
    </row>
    <row r="588" spans="1:91" x14ac:dyDescent="0.2">
      <c r="A588" s="105">
        <f t="shared" si="244"/>
        <v>43601</v>
      </c>
      <c r="B588" s="5">
        <f t="shared" si="233"/>
        <v>1098.2878817999999</v>
      </c>
      <c r="C588" s="5">
        <f t="shared" si="245"/>
        <v>1000</v>
      </c>
      <c r="D588" s="64">
        <f t="shared" si="246"/>
        <v>5206.9799999999996</v>
      </c>
      <c r="E588" s="11">
        <f>IF(K588=1,VLOOKUP(A588,[1]Plan1!$AY$80:$BA$314,3),E587)</f>
        <v>5213.75</v>
      </c>
      <c r="F588" s="72">
        <f t="shared" si="247"/>
        <v>43601</v>
      </c>
      <c r="G588" s="9">
        <f t="shared" si="234"/>
        <v>1.3001778382095708E-3</v>
      </c>
      <c r="H588" s="72">
        <f t="shared" si="248"/>
        <v>43633</v>
      </c>
      <c r="I588" s="72">
        <f t="shared" si="235"/>
        <v>43633</v>
      </c>
      <c r="J588" s="1">
        <f t="shared" si="249"/>
        <v>23</v>
      </c>
      <c r="K588" s="1">
        <f t="shared" si="231"/>
        <v>1</v>
      </c>
      <c r="L588" s="5">
        <f t="shared" si="236"/>
        <v>1.00005649</v>
      </c>
      <c r="M588" s="12">
        <f t="shared" si="232"/>
        <v>1.0056996899999999</v>
      </c>
      <c r="N588" s="12">
        <f t="shared" si="228"/>
        <v>1.0699297478651313</v>
      </c>
      <c r="O588" s="5">
        <f t="shared" si="230"/>
        <v>1.06999018</v>
      </c>
      <c r="P588" s="5">
        <f t="shared" si="237"/>
        <v>1069.99018</v>
      </c>
      <c r="Q588" s="10">
        <f t="shared" si="238"/>
        <v>0</v>
      </c>
      <c r="R588" s="39">
        <f t="shared" si="239"/>
        <v>0</v>
      </c>
      <c r="S588" s="5">
        <f t="shared" si="240"/>
        <v>0</v>
      </c>
      <c r="T588" s="6">
        <f t="shared" si="250"/>
        <v>4.641E-2</v>
      </c>
      <c r="U588" s="10">
        <f t="shared" si="229"/>
        <v>145</v>
      </c>
      <c r="V588" s="10">
        <v>252</v>
      </c>
      <c r="W588" s="12">
        <f t="shared" si="241"/>
        <v>1.026446693</v>
      </c>
      <c r="X588" s="5">
        <f t="shared" si="242"/>
        <v>28.297701799999999</v>
      </c>
      <c r="Y588" s="11">
        <f t="shared" si="243"/>
        <v>0</v>
      </c>
      <c r="Z588" s="2" t="s">
        <v>68</v>
      </c>
      <c r="AA588" s="72">
        <f t="shared" si="251"/>
        <v>43753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30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4"/>
      <c r="BX588" s="1"/>
      <c r="BY588" s="1"/>
      <c r="BZ588" s="1"/>
      <c r="CA588" s="1"/>
      <c r="CB588" s="1"/>
      <c r="CC588" s="1"/>
      <c r="CD588" s="1"/>
      <c r="CE588" s="1"/>
      <c r="CF588" s="1"/>
      <c r="CG588" s="2"/>
      <c r="CH588" s="1"/>
      <c r="CI588" s="1"/>
      <c r="CJ588" s="1"/>
      <c r="CK588" s="1"/>
      <c r="CL588" s="1"/>
      <c r="CM588" s="1"/>
    </row>
    <row r="589" spans="1:91" x14ac:dyDescent="0.2">
      <c r="A589" s="105">
        <f t="shared" si="244"/>
        <v>43602</v>
      </c>
      <c r="B589" s="5">
        <f t="shared" si="233"/>
        <v>1098.54767479</v>
      </c>
      <c r="C589" s="5">
        <f t="shared" si="245"/>
        <v>1000</v>
      </c>
      <c r="D589" s="64">
        <f t="shared" si="246"/>
        <v>5206.9799999999996</v>
      </c>
      <c r="E589" s="11">
        <f>IF(K589=1,VLOOKUP(A589,[1]Plan1!$AY$80:$BA$314,3),E588)</f>
        <v>5213.75</v>
      </c>
      <c r="F589" s="72">
        <f t="shared" si="247"/>
        <v>43601</v>
      </c>
      <c r="G589" s="9">
        <f t="shared" si="234"/>
        <v>1.3001778382095708E-3</v>
      </c>
      <c r="H589" s="72">
        <f t="shared" si="248"/>
        <v>43633</v>
      </c>
      <c r="I589" s="72">
        <f t="shared" si="235"/>
        <v>43633</v>
      </c>
      <c r="J589" s="1">
        <f t="shared" si="249"/>
        <v>23</v>
      </c>
      <c r="K589" s="1">
        <f t="shared" si="231"/>
        <v>2</v>
      </c>
      <c r="L589" s="5">
        <f t="shared" si="236"/>
        <v>1.0001129900000001</v>
      </c>
      <c r="M589" s="12">
        <f t="shared" si="232"/>
        <v>1.0056996899999999</v>
      </c>
      <c r="N589" s="12">
        <f t="shared" si="228"/>
        <v>1.0699297478651313</v>
      </c>
      <c r="O589" s="5">
        <f t="shared" si="230"/>
        <v>1.0700506299999999</v>
      </c>
      <c r="P589" s="5">
        <f t="shared" si="237"/>
        <v>1070.05063</v>
      </c>
      <c r="Q589" s="10">
        <f t="shared" si="238"/>
        <v>0</v>
      </c>
      <c r="R589" s="39">
        <f t="shared" si="239"/>
        <v>0</v>
      </c>
      <c r="S589" s="5">
        <f t="shared" si="240"/>
        <v>0</v>
      </c>
      <c r="T589" s="6">
        <f t="shared" si="250"/>
        <v>4.641E-2</v>
      </c>
      <c r="U589" s="10">
        <f t="shared" si="229"/>
        <v>146</v>
      </c>
      <c r="V589" s="10">
        <v>252</v>
      </c>
      <c r="W589" s="12">
        <f t="shared" si="241"/>
        <v>1.0266314919999999</v>
      </c>
      <c r="X589" s="5">
        <f t="shared" si="242"/>
        <v>28.49704479</v>
      </c>
      <c r="Y589" s="11">
        <f t="shared" si="243"/>
        <v>0</v>
      </c>
      <c r="Z589" s="2" t="s">
        <v>68</v>
      </c>
      <c r="AA589" s="72">
        <f t="shared" si="251"/>
        <v>43753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30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4"/>
      <c r="BX589" s="1"/>
      <c r="BY589" s="1"/>
      <c r="BZ589" s="1"/>
      <c r="CA589" s="1"/>
      <c r="CB589" s="1"/>
      <c r="CC589" s="1"/>
      <c r="CD589" s="1"/>
      <c r="CE589" s="1"/>
      <c r="CF589" s="1"/>
      <c r="CG589" s="2"/>
      <c r="CH589" s="1"/>
      <c r="CI589" s="1"/>
      <c r="CJ589" s="1"/>
      <c r="CK589" s="1"/>
      <c r="CL589" s="1"/>
      <c r="CM589" s="1"/>
    </row>
    <row r="590" spans="1:91" x14ac:dyDescent="0.2">
      <c r="A590" s="105">
        <f t="shared" si="244"/>
        <v>43603</v>
      </c>
      <c r="B590" s="5">
        <f t="shared" si="233"/>
        <v>1098.8075346300002</v>
      </c>
      <c r="C590" s="5">
        <f t="shared" si="245"/>
        <v>1000</v>
      </c>
      <c r="D590" s="64">
        <f t="shared" si="246"/>
        <v>5206.9799999999996</v>
      </c>
      <c r="E590" s="11">
        <f>IF(K590=1,VLOOKUP(A590,[1]Plan1!$AY$80:$BA$314,3),E589)</f>
        <v>5213.75</v>
      </c>
      <c r="F590" s="72">
        <f t="shared" si="247"/>
        <v>43601</v>
      </c>
      <c r="G590" s="9">
        <f t="shared" si="234"/>
        <v>1.3001778382095708E-3</v>
      </c>
      <c r="H590" s="72">
        <f t="shared" si="248"/>
        <v>43633</v>
      </c>
      <c r="I590" s="72">
        <f t="shared" si="235"/>
        <v>43633</v>
      </c>
      <c r="J590" s="1">
        <f t="shared" si="249"/>
        <v>23</v>
      </c>
      <c r="K590" s="1">
        <f t="shared" si="231"/>
        <v>3</v>
      </c>
      <c r="L590" s="5">
        <f t="shared" si="236"/>
        <v>1.00016949</v>
      </c>
      <c r="M590" s="12">
        <f t="shared" si="232"/>
        <v>1.0056996899999999</v>
      </c>
      <c r="N590" s="12">
        <f t="shared" si="228"/>
        <v>1.0699297478651313</v>
      </c>
      <c r="O590" s="5">
        <f t="shared" si="230"/>
        <v>1.0701110899999999</v>
      </c>
      <c r="P590" s="5">
        <f t="shared" si="237"/>
        <v>1070.1110900000001</v>
      </c>
      <c r="Q590" s="10">
        <f t="shared" si="238"/>
        <v>0</v>
      </c>
      <c r="R590" s="39">
        <f t="shared" si="239"/>
        <v>0</v>
      </c>
      <c r="S590" s="5">
        <f t="shared" si="240"/>
        <v>0</v>
      </c>
      <c r="T590" s="6">
        <f t="shared" si="250"/>
        <v>4.641E-2</v>
      </c>
      <c r="U590" s="10">
        <f t="shared" si="229"/>
        <v>147</v>
      </c>
      <c r="V590" s="10">
        <v>252</v>
      </c>
      <c r="W590" s="12">
        <f t="shared" si="241"/>
        <v>1.026816323</v>
      </c>
      <c r="X590" s="5">
        <f t="shared" si="242"/>
        <v>28.696444629999998</v>
      </c>
      <c r="Y590" s="11">
        <f t="shared" si="243"/>
        <v>0</v>
      </c>
      <c r="Z590" s="2" t="s">
        <v>68</v>
      </c>
      <c r="AA590" s="72">
        <f t="shared" si="251"/>
        <v>43753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30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4"/>
      <c r="BX590" s="1"/>
      <c r="BY590" s="1"/>
      <c r="BZ590" s="1"/>
      <c r="CA590" s="1"/>
      <c r="CB590" s="1"/>
      <c r="CC590" s="1"/>
      <c r="CD590" s="1"/>
      <c r="CE590" s="1"/>
      <c r="CF590" s="1"/>
      <c r="CG590" s="2"/>
      <c r="CH590" s="1"/>
      <c r="CI590" s="1"/>
      <c r="CJ590" s="1"/>
      <c r="CK590" s="1"/>
      <c r="CL590" s="1"/>
      <c r="CM590" s="1"/>
    </row>
    <row r="591" spans="1:91" x14ac:dyDescent="0.2">
      <c r="A591" s="105">
        <f t="shared" si="244"/>
        <v>43604</v>
      </c>
      <c r="B591" s="5">
        <f t="shared" si="233"/>
        <v>1098.8075346300002</v>
      </c>
      <c r="C591" s="5">
        <f t="shared" si="245"/>
        <v>1000</v>
      </c>
      <c r="D591" s="64">
        <f t="shared" si="246"/>
        <v>5206.9799999999996</v>
      </c>
      <c r="E591" s="11">
        <f>IF(K591=1,VLOOKUP(A591,[1]Plan1!$AY$80:$BA$314,3),E590)</f>
        <v>5213.75</v>
      </c>
      <c r="F591" s="72">
        <f t="shared" si="247"/>
        <v>43601</v>
      </c>
      <c r="G591" s="9">
        <f t="shared" si="234"/>
        <v>1.3001778382095708E-3</v>
      </c>
      <c r="H591" s="72">
        <f t="shared" si="248"/>
        <v>43633</v>
      </c>
      <c r="I591" s="72">
        <f t="shared" si="235"/>
        <v>43633</v>
      </c>
      <c r="J591" s="1">
        <f t="shared" si="249"/>
        <v>23</v>
      </c>
      <c r="K591" s="1">
        <f t="shared" si="231"/>
        <v>3</v>
      </c>
      <c r="L591" s="5">
        <f t="shared" si="236"/>
        <v>1.00016949</v>
      </c>
      <c r="M591" s="12">
        <f t="shared" si="232"/>
        <v>1.0056996899999999</v>
      </c>
      <c r="N591" s="12">
        <f t="shared" si="228"/>
        <v>1.0699297478651313</v>
      </c>
      <c r="O591" s="5">
        <f t="shared" si="230"/>
        <v>1.0701110899999999</v>
      </c>
      <c r="P591" s="5">
        <f t="shared" si="237"/>
        <v>1070.1110900000001</v>
      </c>
      <c r="Q591" s="10">
        <f t="shared" si="238"/>
        <v>0</v>
      </c>
      <c r="R591" s="39">
        <f t="shared" si="239"/>
        <v>0</v>
      </c>
      <c r="S591" s="5">
        <f t="shared" si="240"/>
        <v>0</v>
      </c>
      <c r="T591" s="6">
        <f t="shared" si="250"/>
        <v>4.641E-2</v>
      </c>
      <c r="U591" s="10">
        <f t="shared" si="229"/>
        <v>147</v>
      </c>
      <c r="V591" s="10">
        <v>252</v>
      </c>
      <c r="W591" s="12">
        <f t="shared" si="241"/>
        <v>1.026816323</v>
      </c>
      <c r="X591" s="5">
        <f t="shared" si="242"/>
        <v>28.696444629999998</v>
      </c>
      <c r="Y591" s="11">
        <f t="shared" si="243"/>
        <v>0</v>
      </c>
      <c r="Z591" s="2" t="s">
        <v>68</v>
      </c>
      <c r="AA591" s="72">
        <f t="shared" si="251"/>
        <v>43753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30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4"/>
      <c r="BX591" s="1"/>
      <c r="BY591" s="1"/>
      <c r="BZ591" s="1"/>
      <c r="CA591" s="1"/>
      <c r="CB591" s="1"/>
      <c r="CC591" s="1"/>
      <c r="CD591" s="1"/>
      <c r="CE591" s="1"/>
      <c r="CF591" s="1"/>
      <c r="CG591" s="2"/>
      <c r="CH591" s="1"/>
      <c r="CI591" s="1"/>
      <c r="CJ591" s="1"/>
      <c r="CK591" s="1"/>
      <c r="CL591" s="1"/>
      <c r="CM591" s="1"/>
    </row>
    <row r="592" spans="1:91" x14ac:dyDescent="0.2">
      <c r="A592" s="105">
        <f t="shared" si="244"/>
        <v>43605</v>
      </c>
      <c r="B592" s="5">
        <f t="shared" si="233"/>
        <v>1098.8075346300002</v>
      </c>
      <c r="C592" s="5">
        <f t="shared" si="245"/>
        <v>1000</v>
      </c>
      <c r="D592" s="64">
        <f t="shared" si="246"/>
        <v>5206.9799999999996</v>
      </c>
      <c r="E592" s="11">
        <f>IF(K592=1,VLOOKUP(A592,[1]Plan1!$AY$80:$BA$314,3),E591)</f>
        <v>5213.75</v>
      </c>
      <c r="F592" s="72">
        <f t="shared" si="247"/>
        <v>43601</v>
      </c>
      <c r="G592" s="9">
        <f t="shared" si="234"/>
        <v>1.3001778382095708E-3</v>
      </c>
      <c r="H592" s="72">
        <f t="shared" si="248"/>
        <v>43633</v>
      </c>
      <c r="I592" s="72">
        <f t="shared" si="235"/>
        <v>43633</v>
      </c>
      <c r="J592" s="1">
        <f t="shared" si="249"/>
        <v>23</v>
      </c>
      <c r="K592" s="1">
        <f t="shared" si="231"/>
        <v>3</v>
      </c>
      <c r="L592" s="5">
        <f t="shared" si="236"/>
        <v>1.00016949</v>
      </c>
      <c r="M592" s="12">
        <f t="shared" si="232"/>
        <v>1.0056996899999999</v>
      </c>
      <c r="N592" s="12">
        <f t="shared" si="228"/>
        <v>1.0699297478651313</v>
      </c>
      <c r="O592" s="5">
        <f t="shared" si="230"/>
        <v>1.0701110899999999</v>
      </c>
      <c r="P592" s="5">
        <f t="shared" si="237"/>
        <v>1070.1110900000001</v>
      </c>
      <c r="Q592" s="10">
        <f t="shared" si="238"/>
        <v>0</v>
      </c>
      <c r="R592" s="39">
        <f t="shared" si="239"/>
        <v>0</v>
      </c>
      <c r="S592" s="5">
        <f t="shared" si="240"/>
        <v>0</v>
      </c>
      <c r="T592" s="6">
        <f t="shared" si="250"/>
        <v>4.641E-2</v>
      </c>
      <c r="U592" s="10">
        <f t="shared" si="229"/>
        <v>147</v>
      </c>
      <c r="V592" s="10">
        <v>252</v>
      </c>
      <c r="W592" s="12">
        <f t="shared" si="241"/>
        <v>1.026816323</v>
      </c>
      <c r="X592" s="5">
        <f t="shared" si="242"/>
        <v>28.696444629999998</v>
      </c>
      <c r="Y592" s="11">
        <f t="shared" si="243"/>
        <v>0</v>
      </c>
      <c r="Z592" s="2" t="s">
        <v>68</v>
      </c>
      <c r="AA592" s="72">
        <f t="shared" si="251"/>
        <v>43753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30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4"/>
      <c r="BX592" s="1"/>
      <c r="BY592" s="1"/>
      <c r="BZ592" s="1"/>
      <c r="CA592" s="1"/>
      <c r="CB592" s="1"/>
      <c r="CC592" s="1"/>
      <c r="CD592" s="1"/>
      <c r="CE592" s="1"/>
      <c r="CF592" s="1"/>
      <c r="CG592" s="2"/>
      <c r="CH592" s="1"/>
      <c r="CI592" s="1"/>
      <c r="CJ592" s="1"/>
      <c r="CK592" s="1"/>
      <c r="CL592" s="1"/>
      <c r="CM592" s="1"/>
    </row>
    <row r="593" spans="1:91" x14ac:dyDescent="0.2">
      <c r="A593" s="105">
        <f t="shared" si="244"/>
        <v>43606</v>
      </c>
      <c r="B593" s="5">
        <f t="shared" si="233"/>
        <v>1099.0674429400001</v>
      </c>
      <c r="C593" s="5">
        <f t="shared" si="245"/>
        <v>1000</v>
      </c>
      <c r="D593" s="64">
        <f t="shared" si="246"/>
        <v>5206.9799999999996</v>
      </c>
      <c r="E593" s="11">
        <f>IF(K593=1,VLOOKUP(A593,[1]Plan1!$AY$80:$BA$314,3),E592)</f>
        <v>5213.75</v>
      </c>
      <c r="F593" s="72">
        <f t="shared" si="247"/>
        <v>43601</v>
      </c>
      <c r="G593" s="9">
        <f t="shared" si="234"/>
        <v>1.3001778382095708E-3</v>
      </c>
      <c r="H593" s="72">
        <f t="shared" si="248"/>
        <v>43633</v>
      </c>
      <c r="I593" s="72">
        <f t="shared" si="235"/>
        <v>43633</v>
      </c>
      <c r="J593" s="1">
        <f t="shared" si="249"/>
        <v>23</v>
      </c>
      <c r="K593" s="1">
        <f t="shared" si="231"/>
        <v>4</v>
      </c>
      <c r="L593" s="5">
        <f t="shared" si="236"/>
        <v>1.0002259899999999</v>
      </c>
      <c r="M593" s="12">
        <f t="shared" si="232"/>
        <v>1.0056996899999999</v>
      </c>
      <c r="N593" s="12">
        <f t="shared" si="228"/>
        <v>1.0699297478651313</v>
      </c>
      <c r="O593" s="5">
        <f t="shared" si="230"/>
        <v>1.07017154</v>
      </c>
      <c r="P593" s="5">
        <f t="shared" si="237"/>
        <v>1070.17154</v>
      </c>
      <c r="Q593" s="10">
        <f t="shared" si="238"/>
        <v>0</v>
      </c>
      <c r="R593" s="39">
        <f t="shared" si="239"/>
        <v>0</v>
      </c>
      <c r="S593" s="5">
        <f t="shared" si="240"/>
        <v>0</v>
      </c>
      <c r="T593" s="6">
        <f t="shared" si="250"/>
        <v>4.641E-2</v>
      </c>
      <c r="U593" s="10">
        <f t="shared" si="229"/>
        <v>148</v>
      </c>
      <c r="V593" s="10">
        <v>252</v>
      </c>
      <c r="W593" s="12">
        <f t="shared" si="241"/>
        <v>1.0270011880000001</v>
      </c>
      <c r="X593" s="5">
        <f t="shared" si="242"/>
        <v>28.895902939999999</v>
      </c>
      <c r="Y593" s="11">
        <f t="shared" si="243"/>
        <v>0</v>
      </c>
      <c r="Z593" s="2" t="s">
        <v>68</v>
      </c>
      <c r="AA593" s="72">
        <f t="shared" si="251"/>
        <v>43753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30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4"/>
      <c r="BX593" s="1"/>
      <c r="BY593" s="1"/>
      <c r="BZ593" s="1"/>
      <c r="CA593" s="1"/>
      <c r="CB593" s="1"/>
      <c r="CC593" s="1"/>
      <c r="CD593" s="1"/>
      <c r="CE593" s="1"/>
      <c r="CF593" s="1"/>
      <c r="CG593" s="2"/>
      <c r="CH593" s="1"/>
      <c r="CI593" s="1"/>
      <c r="CJ593" s="1"/>
      <c r="CK593" s="1"/>
      <c r="CL593" s="1"/>
      <c r="CM593" s="1"/>
    </row>
    <row r="594" spans="1:91" x14ac:dyDescent="0.2">
      <c r="A594" s="105">
        <f t="shared" si="244"/>
        <v>43607</v>
      </c>
      <c r="B594" s="5">
        <f t="shared" si="233"/>
        <v>1099.3274202600001</v>
      </c>
      <c r="C594" s="5">
        <f t="shared" si="245"/>
        <v>1000</v>
      </c>
      <c r="D594" s="64">
        <f t="shared" si="246"/>
        <v>5206.9799999999996</v>
      </c>
      <c r="E594" s="11">
        <f>IF(K594=1,VLOOKUP(A594,[1]Plan1!$AY$80:$BA$314,3),E593)</f>
        <v>5213.75</v>
      </c>
      <c r="F594" s="72">
        <f t="shared" si="247"/>
        <v>43601</v>
      </c>
      <c r="G594" s="9">
        <f t="shared" si="234"/>
        <v>1.3001778382095708E-3</v>
      </c>
      <c r="H594" s="72">
        <f t="shared" si="248"/>
        <v>43633</v>
      </c>
      <c r="I594" s="72">
        <f t="shared" si="235"/>
        <v>43633</v>
      </c>
      <c r="J594" s="1">
        <f t="shared" si="249"/>
        <v>23</v>
      </c>
      <c r="K594" s="1">
        <f t="shared" si="231"/>
        <v>5</v>
      </c>
      <c r="L594" s="5">
        <f t="shared" si="236"/>
        <v>1.0002825</v>
      </c>
      <c r="M594" s="12">
        <f t="shared" si="232"/>
        <v>1.0056996899999999</v>
      </c>
      <c r="N594" s="12">
        <f t="shared" si="228"/>
        <v>1.0699297478651313</v>
      </c>
      <c r="O594" s="5">
        <f t="shared" si="230"/>
        <v>1.0702320000000001</v>
      </c>
      <c r="P594" s="5">
        <f t="shared" si="237"/>
        <v>1070.232</v>
      </c>
      <c r="Q594" s="10">
        <f t="shared" si="238"/>
        <v>0</v>
      </c>
      <c r="R594" s="39">
        <f t="shared" si="239"/>
        <v>0</v>
      </c>
      <c r="S594" s="5">
        <f t="shared" si="240"/>
        <v>0</v>
      </c>
      <c r="T594" s="6">
        <f t="shared" si="250"/>
        <v>4.641E-2</v>
      </c>
      <c r="U594" s="10">
        <f t="shared" si="229"/>
        <v>149</v>
      </c>
      <c r="V594" s="10">
        <v>252</v>
      </c>
      <c r="W594" s="12">
        <f t="shared" si="241"/>
        <v>1.027186087</v>
      </c>
      <c r="X594" s="5">
        <f t="shared" si="242"/>
        <v>29.095420260000001</v>
      </c>
      <c r="Y594" s="11">
        <f t="shared" si="243"/>
        <v>0</v>
      </c>
      <c r="Z594" s="2" t="s">
        <v>68</v>
      </c>
      <c r="AA594" s="72">
        <f t="shared" si="251"/>
        <v>43753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30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4"/>
      <c r="BX594" s="1"/>
      <c r="BY594" s="1"/>
      <c r="BZ594" s="1"/>
      <c r="CA594" s="1"/>
      <c r="CB594" s="1"/>
      <c r="CC594" s="1"/>
      <c r="CD594" s="1"/>
      <c r="CE594" s="1"/>
      <c r="CF594" s="1"/>
      <c r="CG594" s="2"/>
      <c r="CH594" s="1"/>
      <c r="CI594" s="1"/>
      <c r="CJ594" s="1"/>
      <c r="CK594" s="1"/>
      <c r="CL594" s="1"/>
      <c r="CM594" s="1"/>
    </row>
    <row r="595" spans="1:91" x14ac:dyDescent="0.2">
      <c r="A595" s="105">
        <f t="shared" si="244"/>
        <v>43608</v>
      </c>
      <c r="B595" s="5">
        <f t="shared" si="233"/>
        <v>1099.5874541799999</v>
      </c>
      <c r="C595" s="5">
        <f t="shared" si="245"/>
        <v>1000</v>
      </c>
      <c r="D595" s="64">
        <f t="shared" si="246"/>
        <v>5206.9799999999996</v>
      </c>
      <c r="E595" s="11">
        <f>IF(K595=1,VLOOKUP(A595,[1]Plan1!$AY$80:$BA$314,3),E594)</f>
        <v>5213.75</v>
      </c>
      <c r="F595" s="72">
        <f t="shared" si="247"/>
        <v>43601</v>
      </c>
      <c r="G595" s="9">
        <f t="shared" si="234"/>
        <v>1.3001778382095708E-3</v>
      </c>
      <c r="H595" s="72">
        <f t="shared" si="248"/>
        <v>43633</v>
      </c>
      <c r="I595" s="72">
        <f t="shared" si="235"/>
        <v>43633</v>
      </c>
      <c r="J595" s="1">
        <f t="shared" si="249"/>
        <v>23</v>
      </c>
      <c r="K595" s="1">
        <f t="shared" si="231"/>
        <v>6</v>
      </c>
      <c r="L595" s="5">
        <f t="shared" si="236"/>
        <v>1.00033901</v>
      </c>
      <c r="M595" s="12">
        <f t="shared" si="232"/>
        <v>1.0056996899999999</v>
      </c>
      <c r="N595" s="12">
        <f t="shared" si="228"/>
        <v>1.0699297478651313</v>
      </c>
      <c r="O595" s="5">
        <f t="shared" si="230"/>
        <v>1.0702924599999999</v>
      </c>
      <c r="P595" s="5">
        <f t="shared" si="237"/>
        <v>1070.2924599999999</v>
      </c>
      <c r="Q595" s="10">
        <f t="shared" si="238"/>
        <v>0</v>
      </c>
      <c r="R595" s="39">
        <f t="shared" si="239"/>
        <v>0</v>
      </c>
      <c r="S595" s="5">
        <f t="shared" si="240"/>
        <v>0</v>
      </c>
      <c r="T595" s="6">
        <f t="shared" si="250"/>
        <v>4.641E-2</v>
      </c>
      <c r="U595" s="10">
        <f t="shared" si="229"/>
        <v>150</v>
      </c>
      <c r="V595" s="10">
        <v>252</v>
      </c>
      <c r="W595" s="12">
        <f t="shared" si="241"/>
        <v>1.027371018</v>
      </c>
      <c r="X595" s="5">
        <f t="shared" si="242"/>
        <v>29.29499418</v>
      </c>
      <c r="Y595" s="11">
        <f t="shared" si="243"/>
        <v>0</v>
      </c>
      <c r="Z595" s="2" t="s">
        <v>68</v>
      </c>
      <c r="AA595" s="72">
        <f t="shared" si="251"/>
        <v>43753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30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4"/>
      <c r="BX595" s="1"/>
      <c r="BY595" s="1"/>
      <c r="BZ595" s="1"/>
      <c r="CA595" s="1"/>
      <c r="CB595" s="1"/>
      <c r="CC595" s="1"/>
      <c r="CD595" s="1"/>
      <c r="CE595" s="1"/>
      <c r="CF595" s="1"/>
      <c r="CG595" s="2"/>
      <c r="CH595" s="1"/>
      <c r="CI595" s="1"/>
      <c r="CJ595" s="1"/>
      <c r="CK595" s="1"/>
      <c r="CL595" s="1"/>
      <c r="CM595" s="1"/>
    </row>
    <row r="596" spans="1:91" x14ac:dyDescent="0.2">
      <c r="A596" s="105">
        <f t="shared" si="244"/>
        <v>43609</v>
      </c>
      <c r="B596" s="5">
        <f t="shared" si="233"/>
        <v>1099.84754686</v>
      </c>
      <c r="C596" s="5">
        <f t="shared" si="245"/>
        <v>1000</v>
      </c>
      <c r="D596" s="64">
        <f t="shared" si="246"/>
        <v>5206.9799999999996</v>
      </c>
      <c r="E596" s="11">
        <f>IF(K596=1,VLOOKUP(A596,[1]Plan1!$AY$80:$BA$314,3),E595)</f>
        <v>5213.75</v>
      </c>
      <c r="F596" s="72">
        <f t="shared" si="247"/>
        <v>43601</v>
      </c>
      <c r="G596" s="9">
        <f t="shared" si="234"/>
        <v>1.3001778382095708E-3</v>
      </c>
      <c r="H596" s="72">
        <f t="shared" si="248"/>
        <v>43633</v>
      </c>
      <c r="I596" s="72">
        <f t="shared" si="235"/>
        <v>43633</v>
      </c>
      <c r="J596" s="1">
        <f t="shared" si="249"/>
        <v>23</v>
      </c>
      <c r="K596" s="1">
        <f t="shared" si="231"/>
        <v>7</v>
      </c>
      <c r="L596" s="5">
        <f t="shared" si="236"/>
        <v>1.0003955200000001</v>
      </c>
      <c r="M596" s="12">
        <f t="shared" si="232"/>
        <v>1.0056996899999999</v>
      </c>
      <c r="N596" s="12">
        <f t="shared" si="228"/>
        <v>1.0699297478651313</v>
      </c>
      <c r="O596" s="5">
        <f t="shared" si="230"/>
        <v>1.0703529199999999</v>
      </c>
      <c r="P596" s="5">
        <f t="shared" si="237"/>
        <v>1070.35292</v>
      </c>
      <c r="Q596" s="10">
        <f t="shared" si="238"/>
        <v>0</v>
      </c>
      <c r="R596" s="39">
        <f t="shared" si="239"/>
        <v>0</v>
      </c>
      <c r="S596" s="5">
        <f t="shared" si="240"/>
        <v>0</v>
      </c>
      <c r="T596" s="6">
        <f t="shared" si="250"/>
        <v>4.641E-2</v>
      </c>
      <c r="U596" s="10">
        <f t="shared" si="229"/>
        <v>151</v>
      </c>
      <c r="V596" s="10">
        <v>252</v>
      </c>
      <c r="W596" s="12">
        <f t="shared" si="241"/>
        <v>1.0275559830000001</v>
      </c>
      <c r="X596" s="5">
        <f t="shared" si="242"/>
        <v>29.49462686</v>
      </c>
      <c r="Y596" s="11">
        <f t="shared" si="243"/>
        <v>0</v>
      </c>
      <c r="Z596" s="2" t="s">
        <v>68</v>
      </c>
      <c r="AA596" s="72">
        <f t="shared" si="251"/>
        <v>43753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30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4"/>
      <c r="BX596" s="1"/>
      <c r="BY596" s="1"/>
      <c r="BZ596" s="1"/>
      <c r="CA596" s="1"/>
      <c r="CB596" s="1"/>
      <c r="CC596" s="1"/>
      <c r="CD596" s="1"/>
      <c r="CE596" s="1"/>
      <c r="CF596" s="1"/>
      <c r="CG596" s="2"/>
      <c r="CH596" s="1"/>
      <c r="CI596" s="1"/>
      <c r="CJ596" s="1"/>
      <c r="CK596" s="1"/>
      <c r="CL596" s="1"/>
      <c r="CM596" s="1"/>
    </row>
    <row r="597" spans="1:91" x14ac:dyDescent="0.2">
      <c r="A597" s="105">
        <f t="shared" si="244"/>
        <v>43610</v>
      </c>
      <c r="B597" s="5">
        <f t="shared" si="233"/>
        <v>1100.10770751</v>
      </c>
      <c r="C597" s="5">
        <f t="shared" si="245"/>
        <v>1000</v>
      </c>
      <c r="D597" s="64">
        <f t="shared" si="246"/>
        <v>5206.9799999999996</v>
      </c>
      <c r="E597" s="11">
        <f>IF(K597=1,VLOOKUP(A597,[1]Plan1!$AY$80:$BA$314,3),E596)</f>
        <v>5213.75</v>
      </c>
      <c r="F597" s="72">
        <f t="shared" si="247"/>
        <v>43601</v>
      </c>
      <c r="G597" s="9">
        <f t="shared" si="234"/>
        <v>1.3001778382095708E-3</v>
      </c>
      <c r="H597" s="72">
        <f t="shared" si="248"/>
        <v>43633</v>
      </c>
      <c r="I597" s="72">
        <f t="shared" si="235"/>
        <v>43633</v>
      </c>
      <c r="J597" s="1">
        <f t="shared" si="249"/>
        <v>23</v>
      </c>
      <c r="K597" s="1">
        <f t="shared" si="231"/>
        <v>8</v>
      </c>
      <c r="L597" s="5">
        <f t="shared" si="236"/>
        <v>1.0004520400000001</v>
      </c>
      <c r="M597" s="12">
        <f t="shared" si="232"/>
        <v>1.0056996899999999</v>
      </c>
      <c r="N597" s="12">
        <f t="shared" si="228"/>
        <v>1.0699297478651313</v>
      </c>
      <c r="O597" s="5">
        <f t="shared" si="230"/>
        <v>1.0704133899999999</v>
      </c>
      <c r="P597" s="5">
        <f t="shared" si="237"/>
        <v>1070.4133899999999</v>
      </c>
      <c r="Q597" s="10">
        <f t="shared" si="238"/>
        <v>0</v>
      </c>
      <c r="R597" s="39">
        <f t="shared" si="239"/>
        <v>0</v>
      </c>
      <c r="S597" s="5">
        <f t="shared" si="240"/>
        <v>0</v>
      </c>
      <c r="T597" s="6">
        <f t="shared" si="250"/>
        <v>4.641E-2</v>
      </c>
      <c r="U597" s="10">
        <f t="shared" si="229"/>
        <v>152</v>
      </c>
      <c r="V597" s="10">
        <v>252</v>
      </c>
      <c r="W597" s="12">
        <f t="shared" si="241"/>
        <v>1.027740981</v>
      </c>
      <c r="X597" s="5">
        <f t="shared" si="242"/>
        <v>29.694317510000001</v>
      </c>
      <c r="Y597" s="11">
        <f t="shared" si="243"/>
        <v>0</v>
      </c>
      <c r="Z597" s="2" t="s">
        <v>68</v>
      </c>
      <c r="AA597" s="72">
        <f t="shared" si="251"/>
        <v>43753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30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4"/>
      <c r="BX597" s="1"/>
      <c r="BY597" s="1"/>
      <c r="BZ597" s="1"/>
      <c r="CA597" s="1"/>
      <c r="CB597" s="1"/>
      <c r="CC597" s="1"/>
      <c r="CD597" s="1"/>
      <c r="CE597" s="1"/>
      <c r="CF597" s="1"/>
      <c r="CG597" s="2"/>
      <c r="CH597" s="1"/>
      <c r="CI597" s="1"/>
      <c r="CJ597" s="1"/>
      <c r="CK597" s="1"/>
      <c r="CL597" s="1"/>
      <c r="CM597" s="1"/>
    </row>
    <row r="598" spans="1:91" x14ac:dyDescent="0.2">
      <c r="A598" s="105">
        <f t="shared" si="244"/>
        <v>43611</v>
      </c>
      <c r="B598" s="5">
        <f t="shared" si="233"/>
        <v>1100.10770751</v>
      </c>
      <c r="C598" s="5">
        <f t="shared" si="245"/>
        <v>1000</v>
      </c>
      <c r="D598" s="64">
        <f t="shared" si="246"/>
        <v>5206.9799999999996</v>
      </c>
      <c r="E598" s="11">
        <f>IF(K598=1,VLOOKUP(A598,[1]Plan1!$AY$80:$BA$314,3),E597)</f>
        <v>5213.75</v>
      </c>
      <c r="F598" s="72">
        <f t="shared" si="247"/>
        <v>43601</v>
      </c>
      <c r="G598" s="9">
        <f t="shared" si="234"/>
        <v>1.3001778382095708E-3</v>
      </c>
      <c r="H598" s="72">
        <f t="shared" si="248"/>
        <v>43633</v>
      </c>
      <c r="I598" s="72">
        <f t="shared" si="235"/>
        <v>43633</v>
      </c>
      <c r="J598" s="1">
        <f t="shared" si="249"/>
        <v>23</v>
      </c>
      <c r="K598" s="1">
        <f t="shared" si="231"/>
        <v>8</v>
      </c>
      <c r="L598" s="5">
        <f t="shared" si="236"/>
        <v>1.0004520400000001</v>
      </c>
      <c r="M598" s="12">
        <f t="shared" si="232"/>
        <v>1.0056996899999999</v>
      </c>
      <c r="N598" s="12">
        <f t="shared" si="228"/>
        <v>1.0699297478651313</v>
      </c>
      <c r="O598" s="5">
        <f t="shared" si="230"/>
        <v>1.0704133899999999</v>
      </c>
      <c r="P598" s="5">
        <f t="shared" si="237"/>
        <v>1070.4133899999999</v>
      </c>
      <c r="Q598" s="10">
        <f t="shared" si="238"/>
        <v>0</v>
      </c>
      <c r="R598" s="39">
        <f t="shared" si="239"/>
        <v>0</v>
      </c>
      <c r="S598" s="5">
        <f t="shared" si="240"/>
        <v>0</v>
      </c>
      <c r="T598" s="6">
        <f t="shared" si="250"/>
        <v>4.641E-2</v>
      </c>
      <c r="U598" s="10">
        <f t="shared" si="229"/>
        <v>152</v>
      </c>
      <c r="V598" s="10">
        <v>252</v>
      </c>
      <c r="W598" s="12">
        <f t="shared" si="241"/>
        <v>1.027740981</v>
      </c>
      <c r="X598" s="5">
        <f t="shared" si="242"/>
        <v>29.694317510000001</v>
      </c>
      <c r="Y598" s="11">
        <f t="shared" si="243"/>
        <v>0</v>
      </c>
      <c r="Z598" s="2" t="s">
        <v>68</v>
      </c>
      <c r="AA598" s="72">
        <f t="shared" si="251"/>
        <v>43753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30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4"/>
      <c r="BX598" s="1"/>
      <c r="BY598" s="1"/>
      <c r="BZ598" s="1"/>
      <c r="CA598" s="1"/>
      <c r="CB598" s="1"/>
      <c r="CC598" s="1"/>
      <c r="CD598" s="1"/>
      <c r="CE598" s="1"/>
      <c r="CF598" s="1"/>
      <c r="CG598" s="2"/>
      <c r="CH598" s="1"/>
      <c r="CI598" s="1"/>
      <c r="CJ598" s="1"/>
      <c r="CK598" s="1"/>
      <c r="CL598" s="1"/>
      <c r="CM598" s="1"/>
    </row>
    <row r="599" spans="1:91" x14ac:dyDescent="0.2">
      <c r="A599" s="105">
        <f t="shared" si="244"/>
        <v>43612</v>
      </c>
      <c r="B599" s="5">
        <f t="shared" si="233"/>
        <v>1100.10770751</v>
      </c>
      <c r="C599" s="5">
        <f t="shared" si="245"/>
        <v>1000</v>
      </c>
      <c r="D599" s="64">
        <f t="shared" si="246"/>
        <v>5206.9799999999996</v>
      </c>
      <c r="E599" s="11">
        <f>IF(K599=1,VLOOKUP(A599,[1]Plan1!$AY$80:$BA$314,3),E598)</f>
        <v>5213.75</v>
      </c>
      <c r="F599" s="72">
        <f t="shared" si="247"/>
        <v>43601</v>
      </c>
      <c r="G599" s="9">
        <f t="shared" si="234"/>
        <v>1.3001778382095708E-3</v>
      </c>
      <c r="H599" s="72">
        <f t="shared" si="248"/>
        <v>43633</v>
      </c>
      <c r="I599" s="72">
        <f t="shared" si="235"/>
        <v>43633</v>
      </c>
      <c r="J599" s="1">
        <f t="shared" si="249"/>
        <v>23</v>
      </c>
      <c r="K599" s="1">
        <f t="shared" si="231"/>
        <v>8</v>
      </c>
      <c r="L599" s="5">
        <f t="shared" si="236"/>
        <v>1.0004520400000001</v>
      </c>
      <c r="M599" s="12">
        <f t="shared" si="232"/>
        <v>1.0056996899999999</v>
      </c>
      <c r="N599" s="12">
        <f t="shared" si="228"/>
        <v>1.0699297478651313</v>
      </c>
      <c r="O599" s="5">
        <f t="shared" si="230"/>
        <v>1.0704133899999999</v>
      </c>
      <c r="P599" s="5">
        <f t="shared" si="237"/>
        <v>1070.4133899999999</v>
      </c>
      <c r="Q599" s="10">
        <f t="shared" si="238"/>
        <v>0</v>
      </c>
      <c r="R599" s="39">
        <f t="shared" si="239"/>
        <v>0</v>
      </c>
      <c r="S599" s="5">
        <f t="shared" si="240"/>
        <v>0</v>
      </c>
      <c r="T599" s="6">
        <f t="shared" si="250"/>
        <v>4.641E-2</v>
      </c>
      <c r="U599" s="10">
        <f t="shared" si="229"/>
        <v>152</v>
      </c>
      <c r="V599" s="10">
        <v>252</v>
      </c>
      <c r="W599" s="12">
        <f t="shared" si="241"/>
        <v>1.027740981</v>
      </c>
      <c r="X599" s="5">
        <f t="shared" si="242"/>
        <v>29.694317510000001</v>
      </c>
      <c r="Y599" s="11">
        <f t="shared" si="243"/>
        <v>0</v>
      </c>
      <c r="Z599" s="2" t="s">
        <v>68</v>
      </c>
      <c r="AA599" s="72">
        <f t="shared" si="251"/>
        <v>43753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30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4"/>
      <c r="BX599" s="1"/>
      <c r="BY599" s="1"/>
      <c r="BZ599" s="1"/>
      <c r="CA599" s="1"/>
      <c r="CB599" s="1"/>
      <c r="CC599" s="1"/>
      <c r="CD599" s="1"/>
      <c r="CE599" s="1"/>
      <c r="CF599" s="1"/>
      <c r="CG599" s="2"/>
      <c r="CH599" s="1"/>
      <c r="CI599" s="1"/>
      <c r="CJ599" s="1"/>
      <c r="CK599" s="1"/>
      <c r="CL599" s="1"/>
      <c r="CM599" s="1"/>
    </row>
    <row r="600" spans="1:91" x14ac:dyDescent="0.2">
      <c r="A600" s="105">
        <f t="shared" si="244"/>
        <v>43613</v>
      </c>
      <c r="B600" s="5">
        <f t="shared" si="233"/>
        <v>1100.3679372000001</v>
      </c>
      <c r="C600" s="5">
        <f t="shared" si="245"/>
        <v>1000</v>
      </c>
      <c r="D600" s="64">
        <f t="shared" si="246"/>
        <v>5206.9799999999996</v>
      </c>
      <c r="E600" s="11">
        <f>IF(K600=1,VLOOKUP(A600,[1]Plan1!$AY$80:$BA$314,3),E599)</f>
        <v>5213.75</v>
      </c>
      <c r="F600" s="72">
        <f t="shared" si="247"/>
        <v>43601</v>
      </c>
      <c r="G600" s="9">
        <f t="shared" si="234"/>
        <v>1.3001778382095708E-3</v>
      </c>
      <c r="H600" s="72">
        <f t="shared" si="248"/>
        <v>43633</v>
      </c>
      <c r="I600" s="72">
        <f t="shared" si="235"/>
        <v>43633</v>
      </c>
      <c r="J600" s="1">
        <f t="shared" si="249"/>
        <v>23</v>
      </c>
      <c r="K600" s="1">
        <f t="shared" si="231"/>
        <v>9</v>
      </c>
      <c r="L600" s="5">
        <f t="shared" si="236"/>
        <v>1.0005085600000001</v>
      </c>
      <c r="M600" s="12">
        <f t="shared" si="232"/>
        <v>1.0056996899999999</v>
      </c>
      <c r="N600" s="12">
        <f t="shared" si="228"/>
        <v>1.0699297478651313</v>
      </c>
      <c r="O600" s="5">
        <f t="shared" si="230"/>
        <v>1.07047387</v>
      </c>
      <c r="P600" s="5">
        <f t="shared" si="237"/>
        <v>1070.47387</v>
      </c>
      <c r="Q600" s="10">
        <f t="shared" si="238"/>
        <v>0</v>
      </c>
      <c r="R600" s="39">
        <f t="shared" si="239"/>
        <v>0</v>
      </c>
      <c r="S600" s="5">
        <f t="shared" si="240"/>
        <v>0</v>
      </c>
      <c r="T600" s="6">
        <f t="shared" si="250"/>
        <v>4.641E-2</v>
      </c>
      <c r="U600" s="10">
        <f t="shared" si="229"/>
        <v>153</v>
      </c>
      <c r="V600" s="10">
        <v>252</v>
      </c>
      <c r="W600" s="12">
        <f t="shared" si="241"/>
        <v>1.0279260130000001</v>
      </c>
      <c r="X600" s="5">
        <f t="shared" si="242"/>
        <v>29.894067199999999</v>
      </c>
      <c r="Y600" s="11">
        <f t="shared" si="243"/>
        <v>0</v>
      </c>
      <c r="Z600" s="2" t="s">
        <v>68</v>
      </c>
      <c r="AA600" s="72">
        <f t="shared" si="251"/>
        <v>43753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30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4"/>
      <c r="BX600" s="1"/>
      <c r="BY600" s="1"/>
      <c r="BZ600" s="1"/>
      <c r="CA600" s="1"/>
      <c r="CB600" s="1"/>
      <c r="CC600" s="1"/>
      <c r="CD600" s="1"/>
      <c r="CE600" s="1"/>
      <c r="CF600" s="1"/>
      <c r="CG600" s="2"/>
      <c r="CH600" s="1"/>
      <c r="CI600" s="1"/>
      <c r="CJ600" s="1"/>
      <c r="CK600" s="1"/>
      <c r="CL600" s="1"/>
      <c r="CM600" s="1"/>
    </row>
    <row r="601" spans="1:91" x14ac:dyDescent="0.2">
      <c r="A601" s="105">
        <f t="shared" si="244"/>
        <v>43614</v>
      </c>
      <c r="B601" s="5">
        <f t="shared" si="233"/>
        <v>1100.62821433</v>
      </c>
      <c r="C601" s="5">
        <f t="shared" si="245"/>
        <v>1000</v>
      </c>
      <c r="D601" s="64">
        <f t="shared" si="246"/>
        <v>5206.9799999999996</v>
      </c>
      <c r="E601" s="11">
        <f>IF(K601=1,VLOOKUP(A601,[1]Plan1!$AY$80:$BA$314,3),E600)</f>
        <v>5213.75</v>
      </c>
      <c r="F601" s="72">
        <f t="shared" si="247"/>
        <v>43601</v>
      </c>
      <c r="G601" s="9">
        <f t="shared" si="234"/>
        <v>1.3001778382095708E-3</v>
      </c>
      <c r="H601" s="72">
        <f t="shared" si="248"/>
        <v>43633</v>
      </c>
      <c r="I601" s="72">
        <f t="shared" si="235"/>
        <v>43633</v>
      </c>
      <c r="J601" s="1">
        <f t="shared" si="249"/>
        <v>23</v>
      </c>
      <c r="K601" s="1">
        <f t="shared" si="231"/>
        <v>10</v>
      </c>
      <c r="L601" s="5">
        <f t="shared" si="236"/>
        <v>1.0005650800000001</v>
      </c>
      <c r="M601" s="12">
        <f t="shared" si="232"/>
        <v>1.0056996899999999</v>
      </c>
      <c r="N601" s="12">
        <f t="shared" si="228"/>
        <v>1.0699297478651313</v>
      </c>
      <c r="O601" s="5">
        <f t="shared" si="230"/>
        <v>1.07053434</v>
      </c>
      <c r="P601" s="5">
        <f t="shared" si="237"/>
        <v>1070.5343399999999</v>
      </c>
      <c r="Q601" s="10">
        <f t="shared" si="238"/>
        <v>0</v>
      </c>
      <c r="R601" s="39">
        <f t="shared" si="239"/>
        <v>0</v>
      </c>
      <c r="S601" s="5">
        <f t="shared" si="240"/>
        <v>0</v>
      </c>
      <c r="T601" s="6">
        <f t="shared" si="250"/>
        <v>4.641E-2</v>
      </c>
      <c r="U601" s="10">
        <f t="shared" si="229"/>
        <v>154</v>
      </c>
      <c r="V601" s="10">
        <v>252</v>
      </c>
      <c r="W601" s="12">
        <f t="shared" si="241"/>
        <v>1.028111078</v>
      </c>
      <c r="X601" s="5">
        <f t="shared" si="242"/>
        <v>30.093874329999998</v>
      </c>
      <c r="Y601" s="11">
        <f t="shared" si="243"/>
        <v>0</v>
      </c>
      <c r="Z601" s="2" t="s">
        <v>68</v>
      </c>
      <c r="AA601" s="72">
        <f t="shared" si="251"/>
        <v>43753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30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4"/>
      <c r="BX601" s="1"/>
      <c r="BY601" s="1"/>
      <c r="BZ601" s="1"/>
      <c r="CA601" s="1"/>
      <c r="CB601" s="1"/>
      <c r="CC601" s="1"/>
      <c r="CD601" s="1"/>
      <c r="CE601" s="1"/>
      <c r="CF601" s="1"/>
      <c r="CG601" s="2"/>
      <c r="CH601" s="1"/>
      <c r="CI601" s="1"/>
      <c r="CJ601" s="1"/>
      <c r="CK601" s="1"/>
      <c r="CL601" s="1"/>
      <c r="CM601" s="1"/>
    </row>
    <row r="602" spans="1:91" x14ac:dyDescent="0.2">
      <c r="A602" s="105">
        <f t="shared" si="244"/>
        <v>43615</v>
      </c>
      <c r="B602" s="5">
        <f t="shared" si="233"/>
        <v>1100.88855945</v>
      </c>
      <c r="C602" s="5">
        <f t="shared" si="245"/>
        <v>1000</v>
      </c>
      <c r="D602" s="64">
        <f t="shared" si="246"/>
        <v>5206.9799999999996</v>
      </c>
      <c r="E602" s="11">
        <f>IF(K602=1,VLOOKUP(A602,[1]Plan1!$AY$80:$BA$314,3),E601)</f>
        <v>5213.75</v>
      </c>
      <c r="F602" s="72">
        <f t="shared" si="247"/>
        <v>43601</v>
      </c>
      <c r="G602" s="9">
        <f t="shared" si="234"/>
        <v>1.3001778382095708E-3</v>
      </c>
      <c r="H602" s="72">
        <f t="shared" si="248"/>
        <v>43633</v>
      </c>
      <c r="I602" s="72">
        <f t="shared" si="235"/>
        <v>43633</v>
      </c>
      <c r="J602" s="1">
        <f t="shared" si="249"/>
        <v>23</v>
      </c>
      <c r="K602" s="1">
        <f t="shared" si="231"/>
        <v>11</v>
      </c>
      <c r="L602" s="5">
        <f t="shared" si="236"/>
        <v>1.0006216100000001</v>
      </c>
      <c r="M602" s="12">
        <f t="shared" si="232"/>
        <v>1.0056996899999999</v>
      </c>
      <c r="N602" s="12">
        <f t="shared" si="228"/>
        <v>1.0699297478651313</v>
      </c>
      <c r="O602" s="5">
        <f t="shared" si="230"/>
        <v>1.0705948199999999</v>
      </c>
      <c r="P602" s="5">
        <f t="shared" si="237"/>
        <v>1070.59482</v>
      </c>
      <c r="Q602" s="10">
        <f t="shared" si="238"/>
        <v>0</v>
      </c>
      <c r="R602" s="39">
        <f t="shared" si="239"/>
        <v>0</v>
      </c>
      <c r="S602" s="5">
        <f t="shared" si="240"/>
        <v>0</v>
      </c>
      <c r="T602" s="6">
        <f t="shared" si="250"/>
        <v>4.641E-2</v>
      </c>
      <c r="U602" s="10">
        <f t="shared" si="229"/>
        <v>155</v>
      </c>
      <c r="V602" s="10">
        <v>252</v>
      </c>
      <c r="W602" s="12">
        <f t="shared" si="241"/>
        <v>1.028296176</v>
      </c>
      <c r="X602" s="5">
        <f t="shared" si="242"/>
        <v>30.29373945</v>
      </c>
      <c r="Y602" s="11">
        <f t="shared" si="243"/>
        <v>0</v>
      </c>
      <c r="Z602" s="2" t="s">
        <v>68</v>
      </c>
      <c r="AA602" s="72">
        <f t="shared" si="251"/>
        <v>43753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30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4"/>
      <c r="BX602" s="1"/>
      <c r="BY602" s="1"/>
      <c r="BZ602" s="1"/>
      <c r="CA602" s="1"/>
      <c r="CB602" s="1"/>
      <c r="CC602" s="1"/>
      <c r="CD602" s="1"/>
      <c r="CE602" s="1"/>
      <c r="CF602" s="1"/>
      <c r="CG602" s="2"/>
      <c r="CH602" s="1"/>
      <c r="CI602" s="1"/>
      <c r="CJ602" s="1"/>
      <c r="CK602" s="1"/>
      <c r="CL602" s="1"/>
      <c r="CM602" s="1"/>
    </row>
    <row r="603" spans="1:91" x14ac:dyDescent="0.2">
      <c r="A603" s="105">
        <f t="shared" si="244"/>
        <v>43616</v>
      </c>
      <c r="B603" s="5">
        <f t="shared" si="233"/>
        <v>1101.1489725700001</v>
      </c>
      <c r="C603" s="5">
        <f t="shared" si="245"/>
        <v>1000</v>
      </c>
      <c r="D603" s="64">
        <f t="shared" si="246"/>
        <v>5206.9799999999996</v>
      </c>
      <c r="E603" s="11">
        <f>IF(K603=1,VLOOKUP(A603,[1]Plan1!$AY$80:$BA$314,3),E602)</f>
        <v>5213.75</v>
      </c>
      <c r="F603" s="72">
        <f t="shared" si="247"/>
        <v>43601</v>
      </c>
      <c r="G603" s="9">
        <f t="shared" si="234"/>
        <v>1.3001778382095708E-3</v>
      </c>
      <c r="H603" s="72">
        <f t="shared" si="248"/>
        <v>43633</v>
      </c>
      <c r="I603" s="72">
        <f t="shared" si="235"/>
        <v>43633</v>
      </c>
      <c r="J603" s="1">
        <f t="shared" si="249"/>
        <v>23</v>
      </c>
      <c r="K603" s="1">
        <f t="shared" si="231"/>
        <v>12</v>
      </c>
      <c r="L603" s="5">
        <f t="shared" si="236"/>
        <v>1.00067814</v>
      </c>
      <c r="M603" s="12">
        <f t="shared" si="232"/>
        <v>1.0056996899999999</v>
      </c>
      <c r="N603" s="12">
        <f t="shared" si="228"/>
        <v>1.0699297478651313</v>
      </c>
      <c r="O603" s="5">
        <f t="shared" si="230"/>
        <v>1.07065531</v>
      </c>
      <c r="P603" s="5">
        <f t="shared" si="237"/>
        <v>1070.6553100000001</v>
      </c>
      <c r="Q603" s="10">
        <f t="shared" si="238"/>
        <v>0</v>
      </c>
      <c r="R603" s="39">
        <f t="shared" si="239"/>
        <v>0</v>
      </c>
      <c r="S603" s="5">
        <f t="shared" si="240"/>
        <v>0</v>
      </c>
      <c r="T603" s="6">
        <f t="shared" si="250"/>
        <v>4.641E-2</v>
      </c>
      <c r="U603" s="10">
        <f t="shared" si="229"/>
        <v>156</v>
      </c>
      <c r="V603" s="10">
        <v>252</v>
      </c>
      <c r="W603" s="12">
        <f t="shared" si="241"/>
        <v>1.0284813070000001</v>
      </c>
      <c r="X603" s="5">
        <f t="shared" si="242"/>
        <v>30.493662570000001</v>
      </c>
      <c r="Y603" s="11">
        <f t="shared" si="243"/>
        <v>0</v>
      </c>
      <c r="Z603" s="2" t="s">
        <v>68</v>
      </c>
      <c r="AA603" s="72">
        <f t="shared" si="251"/>
        <v>43753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30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4"/>
      <c r="BX603" s="1"/>
      <c r="BY603" s="1"/>
      <c r="BZ603" s="1"/>
      <c r="CA603" s="1"/>
      <c r="CB603" s="1"/>
      <c r="CC603" s="1"/>
      <c r="CD603" s="1"/>
      <c r="CE603" s="1"/>
      <c r="CF603" s="1"/>
      <c r="CG603" s="2"/>
      <c r="CH603" s="1"/>
      <c r="CI603" s="1"/>
      <c r="CJ603" s="1"/>
      <c r="CK603" s="1"/>
      <c r="CL603" s="1"/>
      <c r="CM603" s="1"/>
    </row>
    <row r="604" spans="1:91" x14ac:dyDescent="0.2">
      <c r="A604" s="105">
        <f t="shared" si="244"/>
        <v>43617</v>
      </c>
      <c r="B604" s="5">
        <f t="shared" si="233"/>
        <v>1101.40943421</v>
      </c>
      <c r="C604" s="5">
        <f t="shared" si="245"/>
        <v>1000</v>
      </c>
      <c r="D604" s="64">
        <f t="shared" si="246"/>
        <v>5206.9799999999996</v>
      </c>
      <c r="E604" s="11">
        <f>IF(K604=1,VLOOKUP(A604,[1]Plan1!$AY$80:$BA$314,3),E603)</f>
        <v>5213.75</v>
      </c>
      <c r="F604" s="72">
        <f t="shared" si="247"/>
        <v>43601</v>
      </c>
      <c r="G604" s="9">
        <f t="shared" si="234"/>
        <v>1.3001778382095708E-3</v>
      </c>
      <c r="H604" s="72">
        <f t="shared" si="248"/>
        <v>43633</v>
      </c>
      <c r="I604" s="72">
        <f t="shared" si="235"/>
        <v>43633</v>
      </c>
      <c r="J604" s="1">
        <f t="shared" si="249"/>
        <v>23</v>
      </c>
      <c r="K604" s="1">
        <f t="shared" si="231"/>
        <v>13</v>
      </c>
      <c r="L604" s="5">
        <f t="shared" si="236"/>
        <v>1.0007346699999999</v>
      </c>
      <c r="M604" s="12">
        <f t="shared" si="232"/>
        <v>1.0056996899999999</v>
      </c>
      <c r="N604" s="12">
        <f t="shared" si="228"/>
        <v>1.0699297478651313</v>
      </c>
      <c r="O604" s="5">
        <f t="shared" si="230"/>
        <v>1.0707157899999999</v>
      </c>
      <c r="P604" s="5">
        <f t="shared" si="237"/>
        <v>1070.71579</v>
      </c>
      <c r="Q604" s="10">
        <f t="shared" si="238"/>
        <v>0</v>
      </c>
      <c r="R604" s="39">
        <f t="shared" si="239"/>
        <v>0</v>
      </c>
      <c r="S604" s="5">
        <f t="shared" si="240"/>
        <v>0</v>
      </c>
      <c r="T604" s="6">
        <f t="shared" si="250"/>
        <v>4.641E-2</v>
      </c>
      <c r="U604" s="10">
        <f t="shared" si="229"/>
        <v>157</v>
      </c>
      <c r="V604" s="10">
        <v>252</v>
      </c>
      <c r="W604" s="12">
        <f t="shared" si="241"/>
        <v>1.0286664720000001</v>
      </c>
      <c r="X604" s="5">
        <f t="shared" si="242"/>
        <v>30.693644209999999</v>
      </c>
      <c r="Y604" s="11">
        <f t="shared" si="243"/>
        <v>0</v>
      </c>
      <c r="Z604" s="2" t="s">
        <v>68</v>
      </c>
      <c r="AA604" s="72">
        <f t="shared" si="251"/>
        <v>43753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30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4"/>
      <c r="BX604" s="1"/>
      <c r="BY604" s="1"/>
      <c r="BZ604" s="1"/>
      <c r="CA604" s="1"/>
      <c r="CB604" s="1"/>
      <c r="CC604" s="1"/>
      <c r="CD604" s="1"/>
      <c r="CE604" s="1"/>
      <c r="CF604" s="1"/>
      <c r="CG604" s="2"/>
      <c r="CH604" s="1"/>
      <c r="CI604" s="1"/>
      <c r="CJ604" s="1"/>
      <c r="CK604" s="1"/>
      <c r="CL604" s="1"/>
      <c r="CM604" s="1"/>
    </row>
    <row r="605" spans="1:91" x14ac:dyDescent="0.2">
      <c r="A605" s="105">
        <f t="shared" si="244"/>
        <v>43618</v>
      </c>
      <c r="B605" s="5">
        <f t="shared" si="233"/>
        <v>1101.40943421</v>
      </c>
      <c r="C605" s="5">
        <f t="shared" si="245"/>
        <v>1000</v>
      </c>
      <c r="D605" s="64">
        <f t="shared" si="246"/>
        <v>5206.9799999999996</v>
      </c>
      <c r="E605" s="11">
        <f>IF(K605=1,VLOOKUP(A605,[1]Plan1!$AY$80:$BA$314,3),E604)</f>
        <v>5213.75</v>
      </c>
      <c r="F605" s="72">
        <f t="shared" si="247"/>
        <v>43601</v>
      </c>
      <c r="G605" s="9">
        <f t="shared" si="234"/>
        <v>1.3001778382095708E-3</v>
      </c>
      <c r="H605" s="72">
        <f t="shared" si="248"/>
        <v>43633</v>
      </c>
      <c r="I605" s="72">
        <f t="shared" si="235"/>
        <v>43633</v>
      </c>
      <c r="J605" s="1">
        <f t="shared" si="249"/>
        <v>23</v>
      </c>
      <c r="K605" s="1">
        <f t="shared" si="231"/>
        <v>13</v>
      </c>
      <c r="L605" s="5">
        <f t="shared" si="236"/>
        <v>1.0007346699999999</v>
      </c>
      <c r="M605" s="12">
        <f t="shared" si="232"/>
        <v>1.0056996899999999</v>
      </c>
      <c r="N605" s="12">
        <f t="shared" si="228"/>
        <v>1.0699297478651313</v>
      </c>
      <c r="O605" s="5">
        <f t="shared" si="230"/>
        <v>1.0707157899999999</v>
      </c>
      <c r="P605" s="5">
        <f t="shared" si="237"/>
        <v>1070.71579</v>
      </c>
      <c r="Q605" s="10">
        <f t="shared" si="238"/>
        <v>0</v>
      </c>
      <c r="R605" s="39">
        <f t="shared" si="239"/>
        <v>0</v>
      </c>
      <c r="S605" s="5">
        <f t="shared" si="240"/>
        <v>0</v>
      </c>
      <c r="T605" s="6">
        <f t="shared" si="250"/>
        <v>4.641E-2</v>
      </c>
      <c r="U605" s="10">
        <f t="shared" si="229"/>
        <v>157</v>
      </c>
      <c r="V605" s="10">
        <v>252</v>
      </c>
      <c r="W605" s="12">
        <f t="shared" si="241"/>
        <v>1.0286664720000001</v>
      </c>
      <c r="X605" s="5">
        <f t="shared" si="242"/>
        <v>30.693644209999999</v>
      </c>
      <c r="Y605" s="11">
        <f t="shared" si="243"/>
        <v>0</v>
      </c>
      <c r="Z605" s="2" t="s">
        <v>68</v>
      </c>
      <c r="AA605" s="72">
        <f t="shared" si="251"/>
        <v>43753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30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4"/>
      <c r="BX605" s="1"/>
      <c r="BY605" s="1"/>
      <c r="BZ605" s="1"/>
      <c r="CA605" s="1"/>
      <c r="CB605" s="1"/>
      <c r="CC605" s="1"/>
      <c r="CD605" s="1"/>
      <c r="CE605" s="1"/>
      <c r="CF605" s="1"/>
      <c r="CG605" s="2"/>
      <c r="CH605" s="1"/>
      <c r="CI605" s="1"/>
      <c r="CJ605" s="1"/>
      <c r="CK605" s="1"/>
      <c r="CL605" s="1"/>
      <c r="CM605" s="1"/>
    </row>
    <row r="606" spans="1:91" x14ac:dyDescent="0.2">
      <c r="A606" s="105">
        <f t="shared" si="244"/>
        <v>43619</v>
      </c>
      <c r="B606" s="5">
        <f t="shared" si="233"/>
        <v>1101.40943421</v>
      </c>
      <c r="C606" s="5">
        <f t="shared" si="245"/>
        <v>1000</v>
      </c>
      <c r="D606" s="64">
        <f t="shared" si="246"/>
        <v>5206.9799999999996</v>
      </c>
      <c r="E606" s="11">
        <f>IF(K606=1,VLOOKUP(A606,[1]Plan1!$AY$80:$BA$314,3),E605)</f>
        <v>5213.75</v>
      </c>
      <c r="F606" s="72">
        <f t="shared" si="247"/>
        <v>43601</v>
      </c>
      <c r="G606" s="9">
        <f t="shared" si="234"/>
        <v>1.3001778382095708E-3</v>
      </c>
      <c r="H606" s="72">
        <f t="shared" si="248"/>
        <v>43633</v>
      </c>
      <c r="I606" s="72">
        <f t="shared" si="235"/>
        <v>43633</v>
      </c>
      <c r="J606" s="1">
        <f t="shared" si="249"/>
        <v>23</v>
      </c>
      <c r="K606" s="1">
        <f t="shared" si="231"/>
        <v>13</v>
      </c>
      <c r="L606" s="5">
        <f t="shared" si="236"/>
        <v>1.0007346699999999</v>
      </c>
      <c r="M606" s="12">
        <f t="shared" si="232"/>
        <v>1.0056996899999999</v>
      </c>
      <c r="N606" s="12">
        <f t="shared" si="228"/>
        <v>1.0699297478651313</v>
      </c>
      <c r="O606" s="5">
        <f t="shared" si="230"/>
        <v>1.0707157899999999</v>
      </c>
      <c r="P606" s="5">
        <f t="shared" si="237"/>
        <v>1070.71579</v>
      </c>
      <c r="Q606" s="10">
        <f t="shared" si="238"/>
        <v>0</v>
      </c>
      <c r="R606" s="39">
        <f t="shared" si="239"/>
        <v>0</v>
      </c>
      <c r="S606" s="5">
        <f t="shared" si="240"/>
        <v>0</v>
      </c>
      <c r="T606" s="6">
        <f t="shared" si="250"/>
        <v>4.641E-2</v>
      </c>
      <c r="U606" s="10">
        <f t="shared" si="229"/>
        <v>157</v>
      </c>
      <c r="V606" s="10">
        <v>252</v>
      </c>
      <c r="W606" s="12">
        <f t="shared" si="241"/>
        <v>1.0286664720000001</v>
      </c>
      <c r="X606" s="5">
        <f t="shared" si="242"/>
        <v>30.693644209999999</v>
      </c>
      <c r="Y606" s="11">
        <f t="shared" si="243"/>
        <v>0</v>
      </c>
      <c r="Z606" s="2" t="s">
        <v>68</v>
      </c>
      <c r="AA606" s="72">
        <f t="shared" si="251"/>
        <v>43753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30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4"/>
      <c r="BX606" s="1"/>
      <c r="BY606" s="1"/>
      <c r="BZ606" s="1"/>
      <c r="CA606" s="1"/>
      <c r="CB606" s="1"/>
      <c r="CC606" s="1"/>
      <c r="CD606" s="1"/>
      <c r="CE606" s="1"/>
      <c r="CF606" s="1"/>
      <c r="CG606" s="2"/>
      <c r="CH606" s="1"/>
      <c r="CI606" s="1"/>
      <c r="CJ606" s="1"/>
      <c r="CK606" s="1"/>
      <c r="CL606" s="1"/>
      <c r="CM606" s="1"/>
    </row>
    <row r="607" spans="1:91" x14ac:dyDescent="0.2">
      <c r="A607" s="105">
        <f t="shared" si="244"/>
        <v>43620</v>
      </c>
      <c r="B607" s="5">
        <f t="shared" si="233"/>
        <v>1101.6699638699999</v>
      </c>
      <c r="C607" s="5">
        <f t="shared" si="245"/>
        <v>1000</v>
      </c>
      <c r="D607" s="64">
        <f t="shared" si="246"/>
        <v>5206.9799999999996</v>
      </c>
      <c r="E607" s="11">
        <f>IF(K607=1,VLOOKUP(A607,[1]Plan1!$AY$80:$BA$314,3),E606)</f>
        <v>5213.75</v>
      </c>
      <c r="F607" s="72">
        <f t="shared" si="247"/>
        <v>43601</v>
      </c>
      <c r="G607" s="9">
        <f t="shared" si="234"/>
        <v>1.3001778382095708E-3</v>
      </c>
      <c r="H607" s="72">
        <f t="shared" si="248"/>
        <v>43633</v>
      </c>
      <c r="I607" s="72">
        <f t="shared" si="235"/>
        <v>43633</v>
      </c>
      <c r="J607" s="1">
        <f t="shared" si="249"/>
        <v>23</v>
      </c>
      <c r="K607" s="1">
        <f t="shared" si="231"/>
        <v>14</v>
      </c>
      <c r="L607" s="5">
        <f t="shared" si="236"/>
        <v>1.00079121</v>
      </c>
      <c r="M607" s="12">
        <f t="shared" si="232"/>
        <v>1.0056996899999999</v>
      </c>
      <c r="N607" s="12">
        <f t="shared" ref="N607:N670" si="252">IF(I607&gt;I606,N606*M607,N606)</f>
        <v>1.0699297478651313</v>
      </c>
      <c r="O607" s="5">
        <f t="shared" si="230"/>
        <v>1.07077628</v>
      </c>
      <c r="P607" s="5">
        <f t="shared" si="237"/>
        <v>1070.77628</v>
      </c>
      <c r="Q607" s="10">
        <f t="shared" si="238"/>
        <v>0</v>
      </c>
      <c r="R607" s="39">
        <f t="shared" si="239"/>
        <v>0</v>
      </c>
      <c r="S607" s="5">
        <f t="shared" si="240"/>
        <v>0</v>
      </c>
      <c r="T607" s="6">
        <f t="shared" si="250"/>
        <v>4.641E-2</v>
      </c>
      <c r="U607" s="10">
        <f t="shared" si="229"/>
        <v>158</v>
      </c>
      <c r="V607" s="10">
        <v>252</v>
      </c>
      <c r="W607" s="12">
        <f t="shared" si="241"/>
        <v>1.0288516700000001</v>
      </c>
      <c r="X607" s="5">
        <f t="shared" si="242"/>
        <v>30.89368387</v>
      </c>
      <c r="Y607" s="11">
        <f t="shared" si="243"/>
        <v>0</v>
      </c>
      <c r="Z607" s="2" t="s">
        <v>68</v>
      </c>
      <c r="AA607" s="72">
        <f t="shared" si="251"/>
        <v>43753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30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4"/>
      <c r="BX607" s="1"/>
      <c r="BY607" s="1"/>
      <c r="BZ607" s="1"/>
      <c r="CA607" s="1"/>
      <c r="CB607" s="1"/>
      <c r="CC607" s="1"/>
      <c r="CD607" s="1"/>
      <c r="CE607" s="1"/>
      <c r="CF607" s="1"/>
      <c r="CG607" s="2"/>
      <c r="CH607" s="1"/>
      <c r="CI607" s="1"/>
      <c r="CJ607" s="1"/>
      <c r="CK607" s="1"/>
      <c r="CL607" s="1"/>
      <c r="CM607" s="1"/>
    </row>
    <row r="608" spans="1:91" x14ac:dyDescent="0.2">
      <c r="A608" s="105">
        <f t="shared" si="244"/>
        <v>43621</v>
      </c>
      <c r="B608" s="5">
        <f t="shared" si="233"/>
        <v>1101.9305615600001</v>
      </c>
      <c r="C608" s="5">
        <f t="shared" si="245"/>
        <v>1000</v>
      </c>
      <c r="D608" s="64">
        <f t="shared" si="246"/>
        <v>5206.9799999999996</v>
      </c>
      <c r="E608" s="11">
        <f>IF(K608=1,VLOOKUP(A608,[1]Plan1!$AY$80:$BA$314,3),E607)</f>
        <v>5213.75</v>
      </c>
      <c r="F608" s="72">
        <f t="shared" si="247"/>
        <v>43601</v>
      </c>
      <c r="G608" s="9">
        <f t="shared" si="234"/>
        <v>1.3001778382095708E-3</v>
      </c>
      <c r="H608" s="72">
        <f t="shared" si="248"/>
        <v>43633</v>
      </c>
      <c r="I608" s="72">
        <f t="shared" si="235"/>
        <v>43633</v>
      </c>
      <c r="J608" s="1">
        <f t="shared" si="249"/>
        <v>23</v>
      </c>
      <c r="K608" s="1">
        <f t="shared" si="231"/>
        <v>15</v>
      </c>
      <c r="L608" s="5">
        <f t="shared" si="236"/>
        <v>1.0008477499999999</v>
      </c>
      <c r="M608" s="12">
        <f t="shared" si="232"/>
        <v>1.0056996899999999</v>
      </c>
      <c r="N608" s="12">
        <f t="shared" si="252"/>
        <v>1.0699297478651313</v>
      </c>
      <c r="O608" s="5">
        <f t="shared" si="230"/>
        <v>1.07083678</v>
      </c>
      <c r="P608" s="5">
        <f t="shared" si="237"/>
        <v>1070.8367800000001</v>
      </c>
      <c r="Q608" s="10">
        <f t="shared" si="238"/>
        <v>0</v>
      </c>
      <c r="R608" s="39">
        <f t="shared" si="239"/>
        <v>0</v>
      </c>
      <c r="S608" s="5">
        <f t="shared" si="240"/>
        <v>0</v>
      </c>
      <c r="T608" s="6">
        <f t="shared" si="250"/>
        <v>4.641E-2</v>
      </c>
      <c r="U608" s="10">
        <f t="shared" si="229"/>
        <v>159</v>
      </c>
      <c r="V608" s="10">
        <v>252</v>
      </c>
      <c r="W608" s="12">
        <f t="shared" si="241"/>
        <v>1.029036901</v>
      </c>
      <c r="X608" s="5">
        <f t="shared" si="242"/>
        <v>31.09378156</v>
      </c>
      <c r="Y608" s="11">
        <f t="shared" si="243"/>
        <v>0</v>
      </c>
      <c r="Z608" s="2" t="s">
        <v>68</v>
      </c>
      <c r="AA608" s="72">
        <f t="shared" si="251"/>
        <v>43753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30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4"/>
      <c r="BX608" s="1"/>
      <c r="BY608" s="1"/>
      <c r="BZ608" s="1"/>
      <c r="CA608" s="1"/>
      <c r="CB608" s="1"/>
      <c r="CC608" s="1"/>
      <c r="CD608" s="1"/>
      <c r="CE608" s="1"/>
      <c r="CF608" s="1"/>
      <c r="CG608" s="2"/>
      <c r="CH608" s="1"/>
      <c r="CI608" s="1"/>
      <c r="CJ608" s="1"/>
      <c r="CK608" s="1"/>
      <c r="CL608" s="1"/>
      <c r="CM608" s="1"/>
    </row>
    <row r="609" spans="1:91" x14ac:dyDescent="0.2">
      <c r="A609" s="105">
        <f t="shared" si="244"/>
        <v>43622</v>
      </c>
      <c r="B609" s="5">
        <f t="shared" si="233"/>
        <v>1102.1912077899999</v>
      </c>
      <c r="C609" s="5">
        <f t="shared" si="245"/>
        <v>1000</v>
      </c>
      <c r="D609" s="64">
        <f t="shared" si="246"/>
        <v>5206.9799999999996</v>
      </c>
      <c r="E609" s="11">
        <f>IF(K609=1,VLOOKUP(A609,[1]Plan1!$AY$80:$BA$314,3),E608)</f>
        <v>5213.75</v>
      </c>
      <c r="F609" s="72">
        <f t="shared" si="247"/>
        <v>43601</v>
      </c>
      <c r="G609" s="9">
        <f t="shared" si="234"/>
        <v>1.3001778382095708E-3</v>
      </c>
      <c r="H609" s="72">
        <f t="shared" si="248"/>
        <v>43633</v>
      </c>
      <c r="I609" s="72">
        <f t="shared" si="235"/>
        <v>43633</v>
      </c>
      <c r="J609" s="1">
        <f t="shared" si="249"/>
        <v>23</v>
      </c>
      <c r="K609" s="1">
        <f t="shared" si="231"/>
        <v>16</v>
      </c>
      <c r="L609" s="5">
        <f t="shared" si="236"/>
        <v>1.00090429</v>
      </c>
      <c r="M609" s="12">
        <f t="shared" si="232"/>
        <v>1.0056996899999999</v>
      </c>
      <c r="N609" s="12">
        <f t="shared" si="252"/>
        <v>1.0699297478651313</v>
      </c>
      <c r="O609" s="5">
        <f t="shared" si="230"/>
        <v>1.0708972699999999</v>
      </c>
      <c r="P609" s="5">
        <f t="shared" si="237"/>
        <v>1070.8972699999999</v>
      </c>
      <c r="Q609" s="10">
        <f t="shared" si="238"/>
        <v>0</v>
      </c>
      <c r="R609" s="39">
        <f t="shared" si="239"/>
        <v>0</v>
      </c>
      <c r="S609" s="5">
        <f t="shared" si="240"/>
        <v>0</v>
      </c>
      <c r="T609" s="6">
        <f t="shared" si="250"/>
        <v>4.641E-2</v>
      </c>
      <c r="U609" s="10">
        <f t="shared" si="229"/>
        <v>160</v>
      </c>
      <c r="V609" s="10">
        <v>252</v>
      </c>
      <c r="W609" s="12">
        <f t="shared" si="241"/>
        <v>1.029222166</v>
      </c>
      <c r="X609" s="5">
        <f t="shared" si="242"/>
        <v>31.293937790000001</v>
      </c>
      <c r="Y609" s="11">
        <f t="shared" si="243"/>
        <v>0</v>
      </c>
      <c r="Z609" s="2" t="s">
        <v>68</v>
      </c>
      <c r="AA609" s="72">
        <f t="shared" si="251"/>
        <v>43753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30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4"/>
      <c r="BX609" s="1"/>
      <c r="BY609" s="1"/>
      <c r="BZ609" s="1"/>
      <c r="CA609" s="1"/>
      <c r="CB609" s="1"/>
      <c r="CC609" s="1"/>
      <c r="CD609" s="1"/>
      <c r="CE609" s="1"/>
      <c r="CF609" s="1"/>
      <c r="CG609" s="2"/>
      <c r="CH609" s="1"/>
      <c r="CI609" s="1"/>
      <c r="CJ609" s="1"/>
      <c r="CK609" s="1"/>
      <c r="CL609" s="1"/>
      <c r="CM609" s="1"/>
    </row>
    <row r="610" spans="1:91" x14ac:dyDescent="0.2">
      <c r="A610" s="105">
        <f t="shared" si="244"/>
        <v>43623</v>
      </c>
      <c r="B610" s="5">
        <f t="shared" si="233"/>
        <v>1102.4519117699999</v>
      </c>
      <c r="C610" s="5">
        <f t="shared" si="245"/>
        <v>1000</v>
      </c>
      <c r="D610" s="64">
        <f t="shared" si="246"/>
        <v>5206.9799999999996</v>
      </c>
      <c r="E610" s="11">
        <f>IF(K610=1,VLOOKUP(A610,[1]Plan1!$AY$80:$BA$314,3),E609)</f>
        <v>5213.75</v>
      </c>
      <c r="F610" s="72">
        <f t="shared" si="247"/>
        <v>43601</v>
      </c>
      <c r="G610" s="9">
        <f t="shared" si="234"/>
        <v>1.3001778382095708E-3</v>
      </c>
      <c r="H610" s="72">
        <f t="shared" si="248"/>
        <v>43633</v>
      </c>
      <c r="I610" s="72">
        <f t="shared" si="235"/>
        <v>43633</v>
      </c>
      <c r="J610" s="1">
        <f t="shared" si="249"/>
        <v>23</v>
      </c>
      <c r="K610" s="1">
        <f t="shared" si="231"/>
        <v>17</v>
      </c>
      <c r="L610" s="5">
        <f t="shared" si="236"/>
        <v>1.0009608299999999</v>
      </c>
      <c r="M610" s="12">
        <f t="shared" si="232"/>
        <v>1.0056996899999999</v>
      </c>
      <c r="N610" s="12">
        <f t="shared" si="252"/>
        <v>1.0699297478651313</v>
      </c>
      <c r="O610" s="5">
        <f t="shared" si="230"/>
        <v>1.07095776</v>
      </c>
      <c r="P610" s="5">
        <f t="shared" si="237"/>
        <v>1070.95776</v>
      </c>
      <c r="Q610" s="10">
        <f t="shared" si="238"/>
        <v>0</v>
      </c>
      <c r="R610" s="39">
        <f t="shared" si="239"/>
        <v>0</v>
      </c>
      <c r="S610" s="5">
        <f t="shared" si="240"/>
        <v>0</v>
      </c>
      <c r="T610" s="6">
        <f t="shared" si="250"/>
        <v>4.641E-2</v>
      </c>
      <c r="U610" s="10">
        <f t="shared" si="229"/>
        <v>161</v>
      </c>
      <c r="V610" s="10">
        <v>252</v>
      </c>
      <c r="W610" s="12">
        <f t="shared" si="241"/>
        <v>1.0294074639999999</v>
      </c>
      <c r="X610" s="5">
        <f t="shared" si="242"/>
        <v>31.494151769999998</v>
      </c>
      <c r="Y610" s="11">
        <f t="shared" si="243"/>
        <v>0</v>
      </c>
      <c r="Z610" s="2" t="s">
        <v>68</v>
      </c>
      <c r="AA610" s="72">
        <f t="shared" si="251"/>
        <v>43753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30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4"/>
      <c r="BX610" s="1"/>
      <c r="BY610" s="1"/>
      <c r="BZ610" s="1"/>
      <c r="CA610" s="1"/>
      <c r="CB610" s="1"/>
      <c r="CC610" s="1"/>
      <c r="CD610" s="1"/>
      <c r="CE610" s="1"/>
      <c r="CF610" s="1"/>
      <c r="CG610" s="2"/>
      <c r="CH610" s="1"/>
      <c r="CI610" s="1"/>
      <c r="CJ610" s="1"/>
      <c r="CK610" s="1"/>
      <c r="CL610" s="1"/>
      <c r="CM610" s="1"/>
    </row>
    <row r="611" spans="1:91" x14ac:dyDescent="0.2">
      <c r="A611" s="105">
        <f t="shared" si="244"/>
        <v>43624</v>
      </c>
      <c r="B611" s="5">
        <f t="shared" si="233"/>
        <v>1102.71269517</v>
      </c>
      <c r="C611" s="5">
        <f t="shared" si="245"/>
        <v>1000</v>
      </c>
      <c r="D611" s="64">
        <f t="shared" si="246"/>
        <v>5206.9799999999996</v>
      </c>
      <c r="E611" s="11">
        <f>IF(K611=1,VLOOKUP(A611,[1]Plan1!$AY$80:$BA$314,3),E610)</f>
        <v>5213.75</v>
      </c>
      <c r="F611" s="72">
        <f t="shared" si="247"/>
        <v>43601</v>
      </c>
      <c r="G611" s="9">
        <f t="shared" si="234"/>
        <v>1.3001778382095708E-3</v>
      </c>
      <c r="H611" s="72">
        <f t="shared" si="248"/>
        <v>43633</v>
      </c>
      <c r="I611" s="72">
        <f t="shared" si="235"/>
        <v>43633</v>
      </c>
      <c r="J611" s="1">
        <f t="shared" si="249"/>
        <v>23</v>
      </c>
      <c r="K611" s="1">
        <f t="shared" si="231"/>
        <v>18</v>
      </c>
      <c r="L611" s="5">
        <f t="shared" si="236"/>
        <v>1.00101738</v>
      </c>
      <c r="M611" s="12">
        <f t="shared" si="232"/>
        <v>1.0056996899999999</v>
      </c>
      <c r="N611" s="12">
        <f t="shared" si="252"/>
        <v>1.0699297478651313</v>
      </c>
      <c r="O611" s="5">
        <f t="shared" si="230"/>
        <v>1.0710182699999999</v>
      </c>
      <c r="P611" s="5">
        <f t="shared" si="237"/>
        <v>1071.01827</v>
      </c>
      <c r="Q611" s="10">
        <f t="shared" si="238"/>
        <v>0</v>
      </c>
      <c r="R611" s="39">
        <f t="shared" si="239"/>
        <v>0</v>
      </c>
      <c r="S611" s="5">
        <f t="shared" si="240"/>
        <v>0</v>
      </c>
      <c r="T611" s="6">
        <f t="shared" si="250"/>
        <v>4.641E-2</v>
      </c>
      <c r="U611" s="10">
        <f t="shared" si="229"/>
        <v>162</v>
      </c>
      <c r="V611" s="10">
        <v>252</v>
      </c>
      <c r="W611" s="12">
        <f t="shared" si="241"/>
        <v>1.029592796</v>
      </c>
      <c r="X611" s="5">
        <f t="shared" si="242"/>
        <v>31.694425169999999</v>
      </c>
      <c r="Y611" s="11">
        <f t="shared" si="243"/>
        <v>0</v>
      </c>
      <c r="Z611" s="2" t="s">
        <v>68</v>
      </c>
      <c r="AA611" s="72">
        <f t="shared" si="251"/>
        <v>43753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30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4"/>
      <c r="BX611" s="1"/>
      <c r="BY611" s="1"/>
      <c r="BZ611" s="1"/>
      <c r="CA611" s="1"/>
      <c r="CB611" s="1"/>
      <c r="CC611" s="1"/>
      <c r="CD611" s="1"/>
      <c r="CE611" s="1"/>
      <c r="CF611" s="1"/>
      <c r="CG611" s="2"/>
      <c r="CH611" s="1"/>
      <c r="CI611" s="1"/>
      <c r="CJ611" s="1"/>
      <c r="CK611" s="1"/>
      <c r="CL611" s="1"/>
      <c r="CM611" s="1"/>
    </row>
    <row r="612" spans="1:91" x14ac:dyDescent="0.2">
      <c r="A612" s="105">
        <f t="shared" si="244"/>
        <v>43625</v>
      </c>
      <c r="B612" s="5">
        <f t="shared" si="233"/>
        <v>1102.71269517</v>
      </c>
      <c r="C612" s="5">
        <f t="shared" si="245"/>
        <v>1000</v>
      </c>
      <c r="D612" s="64">
        <f t="shared" si="246"/>
        <v>5206.9799999999996</v>
      </c>
      <c r="E612" s="11">
        <f>IF(K612=1,VLOOKUP(A612,[1]Plan1!$AY$80:$BA$314,3),E611)</f>
        <v>5213.75</v>
      </c>
      <c r="F612" s="72">
        <f t="shared" si="247"/>
        <v>43601</v>
      </c>
      <c r="G612" s="9">
        <f t="shared" si="234"/>
        <v>1.3001778382095708E-3</v>
      </c>
      <c r="H612" s="72">
        <f t="shared" si="248"/>
        <v>43633</v>
      </c>
      <c r="I612" s="72">
        <f t="shared" si="235"/>
        <v>43633</v>
      </c>
      <c r="J612" s="1">
        <f t="shared" si="249"/>
        <v>23</v>
      </c>
      <c r="K612" s="1">
        <f t="shared" si="231"/>
        <v>18</v>
      </c>
      <c r="L612" s="5">
        <f t="shared" si="236"/>
        <v>1.00101738</v>
      </c>
      <c r="M612" s="12">
        <f t="shared" si="232"/>
        <v>1.0056996899999999</v>
      </c>
      <c r="N612" s="12">
        <f t="shared" si="252"/>
        <v>1.0699297478651313</v>
      </c>
      <c r="O612" s="5">
        <f t="shared" si="230"/>
        <v>1.0710182699999999</v>
      </c>
      <c r="P612" s="5">
        <f t="shared" si="237"/>
        <v>1071.01827</v>
      </c>
      <c r="Q612" s="10">
        <f t="shared" si="238"/>
        <v>0</v>
      </c>
      <c r="R612" s="39">
        <f t="shared" si="239"/>
        <v>0</v>
      </c>
      <c r="S612" s="5">
        <f t="shared" si="240"/>
        <v>0</v>
      </c>
      <c r="T612" s="6">
        <f t="shared" si="250"/>
        <v>4.641E-2</v>
      </c>
      <c r="U612" s="10">
        <f t="shared" si="229"/>
        <v>162</v>
      </c>
      <c r="V612" s="10">
        <v>252</v>
      </c>
      <c r="W612" s="12">
        <f t="shared" si="241"/>
        <v>1.029592796</v>
      </c>
      <c r="X612" s="5">
        <f t="shared" si="242"/>
        <v>31.694425169999999</v>
      </c>
      <c r="Y612" s="11">
        <f t="shared" si="243"/>
        <v>0</v>
      </c>
      <c r="Z612" s="2" t="s">
        <v>68</v>
      </c>
      <c r="AA612" s="72">
        <f t="shared" si="251"/>
        <v>43753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30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4"/>
      <c r="BX612" s="1"/>
      <c r="BY612" s="1"/>
      <c r="BZ612" s="1"/>
      <c r="CA612" s="1"/>
      <c r="CB612" s="1"/>
      <c r="CC612" s="1"/>
      <c r="CD612" s="1"/>
      <c r="CE612" s="1"/>
      <c r="CF612" s="1"/>
      <c r="CG612" s="2"/>
      <c r="CH612" s="1"/>
      <c r="CI612" s="1"/>
      <c r="CJ612" s="1"/>
      <c r="CK612" s="1"/>
      <c r="CL612" s="1"/>
      <c r="CM612" s="1"/>
    </row>
    <row r="613" spans="1:91" x14ac:dyDescent="0.2">
      <c r="A613" s="105">
        <f t="shared" si="244"/>
        <v>43626</v>
      </c>
      <c r="B613" s="5">
        <f t="shared" si="233"/>
        <v>1102.71269517</v>
      </c>
      <c r="C613" s="5">
        <f t="shared" si="245"/>
        <v>1000</v>
      </c>
      <c r="D613" s="64">
        <f t="shared" si="246"/>
        <v>5206.9799999999996</v>
      </c>
      <c r="E613" s="11">
        <f>IF(K613=1,VLOOKUP(A613,[1]Plan1!$AY$80:$BA$314,3),E612)</f>
        <v>5213.75</v>
      </c>
      <c r="F613" s="72">
        <f t="shared" si="247"/>
        <v>43601</v>
      </c>
      <c r="G613" s="9">
        <f t="shared" si="234"/>
        <v>1.3001778382095708E-3</v>
      </c>
      <c r="H613" s="72">
        <f t="shared" si="248"/>
        <v>43633</v>
      </c>
      <c r="I613" s="72">
        <f t="shared" si="235"/>
        <v>43633</v>
      </c>
      <c r="J613" s="1">
        <f t="shared" si="249"/>
        <v>23</v>
      </c>
      <c r="K613" s="1">
        <f t="shared" si="231"/>
        <v>18</v>
      </c>
      <c r="L613" s="5">
        <f t="shared" si="236"/>
        <v>1.00101738</v>
      </c>
      <c r="M613" s="12">
        <f t="shared" si="232"/>
        <v>1.0056996899999999</v>
      </c>
      <c r="N613" s="12">
        <f t="shared" si="252"/>
        <v>1.0699297478651313</v>
      </c>
      <c r="O613" s="5">
        <f t="shared" si="230"/>
        <v>1.0710182699999999</v>
      </c>
      <c r="P613" s="5">
        <f t="shared" si="237"/>
        <v>1071.01827</v>
      </c>
      <c r="Q613" s="10">
        <f t="shared" si="238"/>
        <v>0</v>
      </c>
      <c r="R613" s="39">
        <f t="shared" si="239"/>
        <v>0</v>
      </c>
      <c r="S613" s="5">
        <f t="shared" si="240"/>
        <v>0</v>
      </c>
      <c r="T613" s="6">
        <f t="shared" si="250"/>
        <v>4.641E-2</v>
      </c>
      <c r="U613" s="10">
        <f t="shared" ref="U613:U676" si="253">IF(Q612&gt;0,1,IF(K613=K612,U612,U612+1))</f>
        <v>162</v>
      </c>
      <c r="V613" s="10">
        <v>252</v>
      </c>
      <c r="W613" s="12">
        <f t="shared" si="241"/>
        <v>1.029592796</v>
      </c>
      <c r="X613" s="5">
        <f t="shared" si="242"/>
        <v>31.694425169999999</v>
      </c>
      <c r="Y613" s="11">
        <f t="shared" si="243"/>
        <v>0</v>
      </c>
      <c r="Z613" s="2" t="s">
        <v>68</v>
      </c>
      <c r="AA613" s="72">
        <f t="shared" si="251"/>
        <v>43753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30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4"/>
      <c r="BX613" s="1"/>
      <c r="BY613" s="1"/>
      <c r="BZ613" s="1"/>
      <c r="CA613" s="1"/>
      <c r="CB613" s="1"/>
      <c r="CC613" s="1"/>
      <c r="CD613" s="1"/>
      <c r="CE613" s="1"/>
      <c r="CF613" s="1"/>
      <c r="CG613" s="2"/>
      <c r="CH613" s="1"/>
      <c r="CI613" s="1"/>
      <c r="CJ613" s="1"/>
      <c r="CK613" s="1"/>
      <c r="CL613" s="1"/>
      <c r="CM613" s="1"/>
    </row>
    <row r="614" spans="1:91" x14ac:dyDescent="0.2">
      <c r="A614" s="105">
        <f t="shared" si="244"/>
        <v>43627</v>
      </c>
      <c r="B614" s="5">
        <f t="shared" si="233"/>
        <v>1102.9735260500001</v>
      </c>
      <c r="C614" s="5">
        <f t="shared" si="245"/>
        <v>1000</v>
      </c>
      <c r="D614" s="64">
        <f t="shared" si="246"/>
        <v>5206.9799999999996</v>
      </c>
      <c r="E614" s="11">
        <f>IF(K614=1,VLOOKUP(A614,[1]Plan1!$AY$80:$BA$314,3),E613)</f>
        <v>5213.75</v>
      </c>
      <c r="F614" s="72">
        <f t="shared" si="247"/>
        <v>43601</v>
      </c>
      <c r="G614" s="9">
        <f t="shared" si="234"/>
        <v>1.3001778382095708E-3</v>
      </c>
      <c r="H614" s="72">
        <f t="shared" si="248"/>
        <v>43633</v>
      </c>
      <c r="I614" s="72">
        <f t="shared" si="235"/>
        <v>43633</v>
      </c>
      <c r="J614" s="1">
        <f t="shared" si="249"/>
        <v>23</v>
      </c>
      <c r="K614" s="1">
        <f t="shared" si="231"/>
        <v>19</v>
      </c>
      <c r="L614" s="5">
        <f t="shared" si="236"/>
        <v>1.00107393</v>
      </c>
      <c r="M614" s="12">
        <f t="shared" si="232"/>
        <v>1.0056996899999999</v>
      </c>
      <c r="N614" s="12">
        <f t="shared" si="252"/>
        <v>1.0699297478651313</v>
      </c>
      <c r="O614" s="5">
        <f t="shared" si="230"/>
        <v>1.07107877</v>
      </c>
      <c r="P614" s="5">
        <f t="shared" si="237"/>
        <v>1071.0787700000001</v>
      </c>
      <c r="Q614" s="10">
        <f t="shared" si="238"/>
        <v>0</v>
      </c>
      <c r="R614" s="39">
        <f t="shared" si="239"/>
        <v>0</v>
      </c>
      <c r="S614" s="5">
        <f t="shared" si="240"/>
        <v>0</v>
      </c>
      <c r="T614" s="6">
        <f t="shared" si="250"/>
        <v>4.641E-2</v>
      </c>
      <c r="U614" s="10">
        <f t="shared" si="253"/>
        <v>163</v>
      </c>
      <c r="V614" s="10">
        <v>252</v>
      </c>
      <c r="W614" s="12">
        <f t="shared" si="241"/>
        <v>1.0297781610000001</v>
      </c>
      <c r="X614" s="5">
        <f t="shared" si="242"/>
        <v>31.894756050000002</v>
      </c>
      <c r="Y614" s="11">
        <f t="shared" si="243"/>
        <v>0</v>
      </c>
      <c r="Z614" s="2" t="s">
        <v>68</v>
      </c>
      <c r="AA614" s="72">
        <f t="shared" si="251"/>
        <v>43753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30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4"/>
      <c r="BX614" s="1"/>
      <c r="BY614" s="1"/>
      <c r="BZ614" s="1"/>
      <c r="CA614" s="1"/>
      <c r="CB614" s="1"/>
      <c r="CC614" s="1"/>
      <c r="CD614" s="1"/>
      <c r="CE614" s="1"/>
      <c r="CF614" s="1"/>
      <c r="CG614" s="2"/>
      <c r="CH614" s="1"/>
      <c r="CI614" s="1"/>
      <c r="CJ614" s="1"/>
      <c r="CK614" s="1"/>
      <c r="CL614" s="1"/>
      <c r="CM614" s="1"/>
    </row>
    <row r="615" spans="1:91" x14ac:dyDescent="0.2">
      <c r="A615" s="105">
        <f t="shared" si="244"/>
        <v>43628</v>
      </c>
      <c r="B615" s="5">
        <f t="shared" si="233"/>
        <v>1103.23443531</v>
      </c>
      <c r="C615" s="5">
        <f t="shared" si="245"/>
        <v>1000</v>
      </c>
      <c r="D615" s="64">
        <f t="shared" si="246"/>
        <v>5206.9799999999996</v>
      </c>
      <c r="E615" s="11">
        <f>IF(K615=1,VLOOKUP(A615,[1]Plan1!$AY$80:$BA$314,3),E614)</f>
        <v>5213.75</v>
      </c>
      <c r="F615" s="72">
        <f t="shared" si="247"/>
        <v>43601</v>
      </c>
      <c r="G615" s="9">
        <f t="shared" si="234"/>
        <v>1.3001778382095708E-3</v>
      </c>
      <c r="H615" s="72">
        <f t="shared" si="248"/>
        <v>43633</v>
      </c>
      <c r="I615" s="72">
        <f t="shared" si="235"/>
        <v>43633</v>
      </c>
      <c r="J615" s="1">
        <f t="shared" si="249"/>
        <v>23</v>
      </c>
      <c r="K615" s="1">
        <f t="shared" si="231"/>
        <v>20</v>
      </c>
      <c r="L615" s="5">
        <f t="shared" si="236"/>
        <v>1.00113049</v>
      </c>
      <c r="M615" s="12">
        <f t="shared" si="232"/>
        <v>1.0056996899999999</v>
      </c>
      <c r="N615" s="12">
        <f t="shared" si="252"/>
        <v>1.0699297478651313</v>
      </c>
      <c r="O615" s="5">
        <f t="shared" si="230"/>
        <v>1.0711392900000001</v>
      </c>
      <c r="P615" s="5">
        <f t="shared" si="237"/>
        <v>1071.1392900000001</v>
      </c>
      <c r="Q615" s="10">
        <f t="shared" si="238"/>
        <v>0</v>
      </c>
      <c r="R615" s="39">
        <f t="shared" si="239"/>
        <v>0</v>
      </c>
      <c r="S615" s="5">
        <f t="shared" si="240"/>
        <v>0</v>
      </c>
      <c r="T615" s="6">
        <f t="shared" si="250"/>
        <v>4.641E-2</v>
      </c>
      <c r="U615" s="10">
        <f t="shared" si="253"/>
        <v>164</v>
      </c>
      <c r="V615" s="10">
        <v>252</v>
      </c>
      <c r="W615" s="12">
        <f t="shared" si="241"/>
        <v>1.029963559</v>
      </c>
      <c r="X615" s="5">
        <f t="shared" si="242"/>
        <v>32.095145309999999</v>
      </c>
      <c r="Y615" s="11">
        <f t="shared" si="243"/>
        <v>0</v>
      </c>
      <c r="Z615" s="2" t="s">
        <v>68</v>
      </c>
      <c r="AA615" s="72">
        <f t="shared" si="251"/>
        <v>43753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30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4"/>
      <c r="BX615" s="1"/>
      <c r="BY615" s="1"/>
      <c r="BZ615" s="1"/>
      <c r="CA615" s="1"/>
      <c r="CB615" s="1"/>
      <c r="CC615" s="1"/>
      <c r="CD615" s="1"/>
      <c r="CE615" s="1"/>
      <c r="CF615" s="1"/>
      <c r="CG615" s="2"/>
      <c r="CH615" s="1"/>
      <c r="CI615" s="1"/>
      <c r="CJ615" s="1"/>
      <c r="CK615" s="1"/>
      <c r="CL615" s="1"/>
      <c r="CM615" s="1"/>
    </row>
    <row r="616" spans="1:91" x14ac:dyDescent="0.2">
      <c r="A616" s="105">
        <f t="shared" si="244"/>
        <v>43629</v>
      </c>
      <c r="B616" s="5">
        <f t="shared" si="233"/>
        <v>1103.49539312</v>
      </c>
      <c r="C616" s="5">
        <f t="shared" si="245"/>
        <v>1000</v>
      </c>
      <c r="D616" s="64">
        <f t="shared" si="246"/>
        <v>5206.9799999999996</v>
      </c>
      <c r="E616" s="11">
        <f>IF(K616=1,VLOOKUP(A616,[1]Plan1!$AY$80:$BA$314,3),E615)</f>
        <v>5213.75</v>
      </c>
      <c r="F616" s="72">
        <f t="shared" si="247"/>
        <v>43601</v>
      </c>
      <c r="G616" s="9">
        <f t="shared" si="234"/>
        <v>1.3001778382095708E-3</v>
      </c>
      <c r="H616" s="72">
        <f t="shared" si="248"/>
        <v>43633</v>
      </c>
      <c r="I616" s="72">
        <f t="shared" si="235"/>
        <v>43633</v>
      </c>
      <c r="J616" s="1">
        <f t="shared" si="249"/>
        <v>23</v>
      </c>
      <c r="K616" s="1">
        <f t="shared" si="231"/>
        <v>21</v>
      </c>
      <c r="L616" s="5">
        <f t="shared" si="236"/>
        <v>1.00118705</v>
      </c>
      <c r="M616" s="12">
        <f t="shared" si="232"/>
        <v>1.0056996899999999</v>
      </c>
      <c r="N616" s="12">
        <f t="shared" si="252"/>
        <v>1.0699297478651313</v>
      </c>
      <c r="O616" s="5">
        <f t="shared" si="230"/>
        <v>1.0711998</v>
      </c>
      <c r="P616" s="5">
        <f t="shared" si="237"/>
        <v>1071.1998000000001</v>
      </c>
      <c r="Q616" s="10">
        <f t="shared" si="238"/>
        <v>0</v>
      </c>
      <c r="R616" s="39">
        <f t="shared" si="239"/>
        <v>0</v>
      </c>
      <c r="S616" s="5">
        <f t="shared" si="240"/>
        <v>0</v>
      </c>
      <c r="T616" s="6">
        <f t="shared" si="250"/>
        <v>4.641E-2</v>
      </c>
      <c r="U616" s="10">
        <f t="shared" si="253"/>
        <v>165</v>
      </c>
      <c r="V616" s="10">
        <v>252</v>
      </c>
      <c r="W616" s="12">
        <f t="shared" si="241"/>
        <v>1.0301489909999999</v>
      </c>
      <c r="X616" s="5">
        <f t="shared" si="242"/>
        <v>32.295593119999999</v>
      </c>
      <c r="Y616" s="11">
        <f t="shared" si="243"/>
        <v>0</v>
      </c>
      <c r="Z616" s="2" t="s">
        <v>68</v>
      </c>
      <c r="AA616" s="72">
        <f t="shared" si="251"/>
        <v>43753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30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4"/>
      <c r="BX616" s="1"/>
      <c r="BY616" s="1"/>
      <c r="BZ616" s="1"/>
      <c r="CA616" s="1"/>
      <c r="CB616" s="1"/>
      <c r="CC616" s="1"/>
      <c r="CD616" s="1"/>
      <c r="CE616" s="1"/>
      <c r="CF616" s="1"/>
      <c r="CG616" s="2"/>
      <c r="CH616" s="1"/>
      <c r="CI616" s="1"/>
      <c r="CJ616" s="1"/>
      <c r="CK616" s="1"/>
      <c r="CL616" s="1"/>
      <c r="CM616" s="1"/>
    </row>
    <row r="617" spans="1:91" x14ac:dyDescent="0.2">
      <c r="A617" s="105">
        <f t="shared" si="244"/>
        <v>43630</v>
      </c>
      <c r="B617" s="5">
        <f t="shared" si="233"/>
        <v>1103.7564190400001</v>
      </c>
      <c r="C617" s="5">
        <f t="shared" si="245"/>
        <v>1000</v>
      </c>
      <c r="D617" s="64">
        <f t="shared" si="246"/>
        <v>5206.9799999999996</v>
      </c>
      <c r="E617" s="11">
        <f>IF(K617=1,VLOOKUP(A617,[1]Plan1!$AY$80:$BA$314,3),E616)</f>
        <v>5213.75</v>
      </c>
      <c r="F617" s="72">
        <f t="shared" si="247"/>
        <v>43601</v>
      </c>
      <c r="G617" s="9">
        <f t="shared" si="234"/>
        <v>1.3001778382095708E-3</v>
      </c>
      <c r="H617" s="72">
        <f t="shared" si="248"/>
        <v>43633</v>
      </c>
      <c r="I617" s="72">
        <f t="shared" si="235"/>
        <v>43633</v>
      </c>
      <c r="J617" s="1">
        <f t="shared" si="249"/>
        <v>23</v>
      </c>
      <c r="K617" s="1">
        <f t="shared" si="231"/>
        <v>22</v>
      </c>
      <c r="L617" s="5">
        <f t="shared" si="236"/>
        <v>1.00124361</v>
      </c>
      <c r="M617" s="12">
        <f t="shared" si="232"/>
        <v>1.0056996899999999</v>
      </c>
      <c r="N617" s="12">
        <f t="shared" si="252"/>
        <v>1.0699297478651313</v>
      </c>
      <c r="O617" s="5">
        <f t="shared" ref="O617:O680" si="254">TRUNC(TRUNC((L617*N617),15),8)</f>
        <v>1.0712603199999999</v>
      </c>
      <c r="P617" s="5">
        <f t="shared" si="237"/>
        <v>1071.2603200000001</v>
      </c>
      <c r="Q617" s="10">
        <f t="shared" si="238"/>
        <v>0</v>
      </c>
      <c r="R617" s="39">
        <f t="shared" si="239"/>
        <v>0</v>
      </c>
      <c r="S617" s="5">
        <f t="shared" si="240"/>
        <v>0</v>
      </c>
      <c r="T617" s="6">
        <f t="shared" si="250"/>
        <v>4.641E-2</v>
      </c>
      <c r="U617" s="10">
        <f t="shared" si="253"/>
        <v>166</v>
      </c>
      <c r="V617" s="10">
        <v>252</v>
      </c>
      <c r="W617" s="12">
        <f t="shared" si="241"/>
        <v>1.0303344560000001</v>
      </c>
      <c r="X617" s="5">
        <f t="shared" si="242"/>
        <v>32.496099039999997</v>
      </c>
      <c r="Y617" s="11">
        <f t="shared" si="243"/>
        <v>0</v>
      </c>
      <c r="Z617" s="2" t="s">
        <v>68</v>
      </c>
      <c r="AA617" s="72">
        <f t="shared" si="251"/>
        <v>43753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30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4"/>
      <c r="BX617" s="1"/>
      <c r="BY617" s="1"/>
      <c r="BZ617" s="1"/>
      <c r="CA617" s="1"/>
      <c r="CB617" s="1"/>
      <c r="CC617" s="1"/>
      <c r="CD617" s="1"/>
      <c r="CE617" s="1"/>
      <c r="CF617" s="1"/>
      <c r="CG617" s="2"/>
      <c r="CH617" s="1"/>
      <c r="CI617" s="1"/>
      <c r="CJ617" s="1"/>
      <c r="CK617" s="1"/>
      <c r="CL617" s="1"/>
      <c r="CM617" s="1"/>
    </row>
    <row r="618" spans="1:91" x14ac:dyDescent="0.2">
      <c r="A618" s="105">
        <f t="shared" si="244"/>
        <v>43631</v>
      </c>
      <c r="B618" s="5">
        <f t="shared" si="233"/>
        <v>1104.01749245</v>
      </c>
      <c r="C618" s="5">
        <f t="shared" si="245"/>
        <v>1000</v>
      </c>
      <c r="D618" s="64">
        <f t="shared" si="246"/>
        <v>5206.9799999999996</v>
      </c>
      <c r="E618" s="11">
        <f>IF(K618=1,VLOOKUP(A618,[1]Plan1!$AY$80:$BA$314,3),E617)</f>
        <v>5213.75</v>
      </c>
      <c r="F618" s="72">
        <f t="shared" si="247"/>
        <v>43601</v>
      </c>
      <c r="G618" s="9">
        <f t="shared" si="234"/>
        <v>1.3001778382095708E-3</v>
      </c>
      <c r="H618" s="72">
        <f t="shared" si="248"/>
        <v>43661</v>
      </c>
      <c r="I618" s="72">
        <f t="shared" si="235"/>
        <v>43633</v>
      </c>
      <c r="J618" s="1">
        <f t="shared" si="249"/>
        <v>23</v>
      </c>
      <c r="K618" s="1">
        <f t="shared" ref="K618:K681" si="255">(J618-(NETWORKDAYS(A618,I618,AD$118:AD$502)-1))</f>
        <v>23</v>
      </c>
      <c r="L618" s="5">
        <f t="shared" si="236"/>
        <v>1.0013001699999999</v>
      </c>
      <c r="M618" s="12">
        <f t="shared" ref="M618:M681" si="256">IF(I618&gt;I617,L617,M617)</f>
        <v>1.0056996899999999</v>
      </c>
      <c r="N618" s="12">
        <f t="shared" si="252"/>
        <v>1.0699297478651313</v>
      </c>
      <c r="O618" s="5">
        <f t="shared" si="254"/>
        <v>1.0713208299999999</v>
      </c>
      <c r="P618" s="5">
        <f t="shared" si="237"/>
        <v>1071.3208299999999</v>
      </c>
      <c r="Q618" s="10">
        <f t="shared" si="238"/>
        <v>0</v>
      </c>
      <c r="R618" s="39">
        <f t="shared" si="239"/>
        <v>0</v>
      </c>
      <c r="S618" s="5">
        <f t="shared" si="240"/>
        <v>0</v>
      </c>
      <c r="T618" s="6">
        <f t="shared" si="250"/>
        <v>4.641E-2</v>
      </c>
      <c r="U618" s="10">
        <f t="shared" si="253"/>
        <v>167</v>
      </c>
      <c r="V618" s="10">
        <v>252</v>
      </c>
      <c r="W618" s="12">
        <f t="shared" si="241"/>
        <v>1.0305199540000001</v>
      </c>
      <c r="X618" s="5">
        <f t="shared" si="242"/>
        <v>32.696662449999998</v>
      </c>
      <c r="Y618" s="11">
        <f t="shared" si="243"/>
        <v>0</v>
      </c>
      <c r="Z618" s="2" t="s">
        <v>68</v>
      </c>
      <c r="AA618" s="72">
        <f t="shared" si="251"/>
        <v>43753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30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4"/>
      <c r="BX618" s="1"/>
      <c r="BY618" s="1"/>
      <c r="BZ618" s="1"/>
      <c r="CA618" s="1"/>
      <c r="CB618" s="1"/>
      <c r="CC618" s="1"/>
      <c r="CD618" s="1"/>
      <c r="CE618" s="1"/>
      <c r="CF618" s="1"/>
      <c r="CG618" s="2"/>
      <c r="CH618" s="1"/>
      <c r="CI618" s="1"/>
      <c r="CJ618" s="1"/>
      <c r="CK618" s="1"/>
      <c r="CL618" s="1"/>
      <c r="CM618" s="1"/>
    </row>
    <row r="619" spans="1:91" x14ac:dyDescent="0.2">
      <c r="A619" s="105">
        <f t="shared" si="244"/>
        <v>43632</v>
      </c>
      <c r="B619" s="5">
        <f t="shared" si="233"/>
        <v>1104.01749245</v>
      </c>
      <c r="C619" s="5">
        <f t="shared" si="245"/>
        <v>1000</v>
      </c>
      <c r="D619" s="64">
        <f t="shared" si="246"/>
        <v>5206.9799999999996</v>
      </c>
      <c r="E619" s="11">
        <f>IF(K619=1,VLOOKUP(A619,[1]Plan1!$AY$80:$BA$314,3),E618)</f>
        <v>5213.75</v>
      </c>
      <c r="F619" s="72">
        <f t="shared" si="247"/>
        <v>43601</v>
      </c>
      <c r="G619" s="9">
        <f t="shared" si="234"/>
        <v>1.3001778382095708E-3</v>
      </c>
      <c r="H619" s="72">
        <f t="shared" si="248"/>
        <v>43661</v>
      </c>
      <c r="I619" s="72">
        <f t="shared" si="235"/>
        <v>43633</v>
      </c>
      <c r="J619" s="1">
        <f t="shared" si="249"/>
        <v>23</v>
      </c>
      <c r="K619" s="1">
        <f t="shared" si="255"/>
        <v>23</v>
      </c>
      <c r="L619" s="5">
        <f t="shared" si="236"/>
        <v>1.0013001699999999</v>
      </c>
      <c r="M619" s="12">
        <f t="shared" si="256"/>
        <v>1.0056996899999999</v>
      </c>
      <c r="N619" s="12">
        <f t="shared" si="252"/>
        <v>1.0699297478651313</v>
      </c>
      <c r="O619" s="5">
        <f t="shared" si="254"/>
        <v>1.0713208299999999</v>
      </c>
      <c r="P619" s="5">
        <f t="shared" si="237"/>
        <v>1071.3208299999999</v>
      </c>
      <c r="Q619" s="10">
        <f t="shared" si="238"/>
        <v>0</v>
      </c>
      <c r="R619" s="39">
        <f t="shared" si="239"/>
        <v>0</v>
      </c>
      <c r="S619" s="5">
        <f t="shared" si="240"/>
        <v>0</v>
      </c>
      <c r="T619" s="6">
        <f t="shared" si="250"/>
        <v>4.641E-2</v>
      </c>
      <c r="U619" s="10">
        <f t="shared" si="253"/>
        <v>167</v>
      </c>
      <c r="V619" s="10">
        <v>252</v>
      </c>
      <c r="W619" s="12">
        <f t="shared" si="241"/>
        <v>1.0305199540000001</v>
      </c>
      <c r="X619" s="5">
        <f t="shared" si="242"/>
        <v>32.696662449999998</v>
      </c>
      <c r="Y619" s="11">
        <f t="shared" si="243"/>
        <v>0</v>
      </c>
      <c r="Z619" s="2" t="s">
        <v>68</v>
      </c>
      <c r="AA619" s="72">
        <f t="shared" si="251"/>
        <v>43753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30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4"/>
      <c r="BX619" s="1"/>
      <c r="BY619" s="1"/>
      <c r="BZ619" s="1"/>
      <c r="CA619" s="1"/>
      <c r="CB619" s="1"/>
      <c r="CC619" s="1"/>
      <c r="CD619" s="1"/>
      <c r="CE619" s="1"/>
      <c r="CF619" s="1"/>
      <c r="CG619" s="2"/>
      <c r="CH619" s="1"/>
      <c r="CI619" s="1"/>
      <c r="CJ619" s="1"/>
      <c r="CK619" s="1"/>
      <c r="CL619" s="1"/>
      <c r="CM619" s="1"/>
    </row>
    <row r="620" spans="1:91" x14ac:dyDescent="0.2">
      <c r="A620" s="105">
        <f t="shared" si="244"/>
        <v>43633</v>
      </c>
      <c r="B620" s="5">
        <f t="shared" si="233"/>
        <v>1104.01749245</v>
      </c>
      <c r="C620" s="5">
        <f t="shared" si="245"/>
        <v>1000</v>
      </c>
      <c r="D620" s="64">
        <f t="shared" si="246"/>
        <v>5206.9799999999996</v>
      </c>
      <c r="E620" s="11">
        <f>IF(K620=1,VLOOKUP(A620,[1]Plan1!$AY$80:$BA$314,3),E619)</f>
        <v>5213.75</v>
      </c>
      <c r="F620" s="72">
        <f t="shared" si="247"/>
        <v>43601</v>
      </c>
      <c r="G620" s="9">
        <f t="shared" si="234"/>
        <v>1.3001778382095708E-3</v>
      </c>
      <c r="H620" s="72">
        <f t="shared" si="248"/>
        <v>43661</v>
      </c>
      <c r="I620" s="72">
        <f t="shared" si="235"/>
        <v>43633</v>
      </c>
      <c r="J620" s="1">
        <f t="shared" si="249"/>
        <v>23</v>
      </c>
      <c r="K620" s="1">
        <f t="shared" si="255"/>
        <v>23</v>
      </c>
      <c r="L620" s="5">
        <f t="shared" si="236"/>
        <v>1.0013001699999999</v>
      </c>
      <c r="M620" s="12">
        <f t="shared" si="256"/>
        <v>1.0056996899999999</v>
      </c>
      <c r="N620" s="12">
        <f t="shared" si="252"/>
        <v>1.0699297478651313</v>
      </c>
      <c r="O620" s="5">
        <f t="shared" si="254"/>
        <v>1.0713208299999999</v>
      </c>
      <c r="P620" s="5">
        <f t="shared" si="237"/>
        <v>1071.3208299999999</v>
      </c>
      <c r="Q620" s="10">
        <f t="shared" si="238"/>
        <v>0</v>
      </c>
      <c r="R620" s="39">
        <f t="shared" si="239"/>
        <v>0</v>
      </c>
      <c r="S620" s="5">
        <f t="shared" si="240"/>
        <v>0</v>
      </c>
      <c r="T620" s="6">
        <f t="shared" si="250"/>
        <v>4.641E-2</v>
      </c>
      <c r="U620" s="10">
        <f t="shared" si="253"/>
        <v>167</v>
      </c>
      <c r="V620" s="10">
        <v>252</v>
      </c>
      <c r="W620" s="12">
        <f t="shared" si="241"/>
        <v>1.0305199540000001</v>
      </c>
      <c r="X620" s="5">
        <f t="shared" si="242"/>
        <v>32.696662449999998</v>
      </c>
      <c r="Y620" s="11">
        <f t="shared" si="243"/>
        <v>0</v>
      </c>
      <c r="Z620" s="2" t="s">
        <v>68</v>
      </c>
      <c r="AA620" s="72">
        <f t="shared" si="251"/>
        <v>43753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30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4"/>
      <c r="BX620" s="1"/>
      <c r="BY620" s="1"/>
      <c r="BZ620" s="1"/>
      <c r="CA620" s="1"/>
      <c r="CB620" s="1"/>
      <c r="CC620" s="1"/>
      <c r="CD620" s="1"/>
      <c r="CE620" s="1"/>
      <c r="CF620" s="1"/>
      <c r="CG620" s="2"/>
      <c r="CH620" s="1"/>
      <c r="CI620" s="1"/>
      <c r="CJ620" s="1"/>
      <c r="CK620" s="1"/>
      <c r="CL620" s="1"/>
      <c r="CM620" s="1"/>
    </row>
    <row r="621" spans="1:91" x14ac:dyDescent="0.2">
      <c r="A621" s="105">
        <f t="shared" si="244"/>
        <v>43634</v>
      </c>
      <c r="B621" s="5">
        <f t="shared" si="233"/>
        <v>1104.2220493100001</v>
      </c>
      <c r="C621" s="5">
        <f t="shared" si="245"/>
        <v>1000</v>
      </c>
      <c r="D621" s="64">
        <f t="shared" si="246"/>
        <v>5213.75</v>
      </c>
      <c r="E621" s="11">
        <f>IF(K621=1,VLOOKUP(A621,[1]Plan1!$AY$80:$BA$314,3),E620)</f>
        <v>5214.2700000000004</v>
      </c>
      <c r="F621" s="72">
        <f t="shared" si="247"/>
        <v>43634</v>
      </c>
      <c r="G621" s="9">
        <f t="shared" si="234"/>
        <v>9.9736274274730974E-5</v>
      </c>
      <c r="H621" s="72">
        <f t="shared" si="248"/>
        <v>43661</v>
      </c>
      <c r="I621" s="72">
        <f t="shared" si="235"/>
        <v>43661</v>
      </c>
      <c r="J621" s="1">
        <f t="shared" si="249"/>
        <v>19</v>
      </c>
      <c r="K621" s="1">
        <f t="shared" si="255"/>
        <v>1</v>
      </c>
      <c r="L621" s="5">
        <f t="shared" si="236"/>
        <v>1.0000052399999999</v>
      </c>
      <c r="M621" s="12">
        <f t="shared" si="256"/>
        <v>1.0013001699999999</v>
      </c>
      <c r="N621" s="12">
        <f t="shared" si="252"/>
        <v>1.0713208384254129</v>
      </c>
      <c r="O621" s="5">
        <f t="shared" si="254"/>
        <v>1.0713264499999999</v>
      </c>
      <c r="P621" s="5">
        <f t="shared" si="237"/>
        <v>1071.32645</v>
      </c>
      <c r="Q621" s="10">
        <f t="shared" si="238"/>
        <v>0</v>
      </c>
      <c r="R621" s="39">
        <f t="shared" si="239"/>
        <v>0</v>
      </c>
      <c r="S621" s="5">
        <f t="shared" si="240"/>
        <v>0</v>
      </c>
      <c r="T621" s="6">
        <f t="shared" si="250"/>
        <v>4.641E-2</v>
      </c>
      <c r="U621" s="10">
        <f t="shared" si="253"/>
        <v>168</v>
      </c>
      <c r="V621" s="10">
        <v>252</v>
      </c>
      <c r="W621" s="12">
        <f t="shared" si="241"/>
        <v>1.030705486</v>
      </c>
      <c r="X621" s="5">
        <f t="shared" si="242"/>
        <v>32.895599310000001</v>
      </c>
      <c r="Y621" s="11">
        <f t="shared" si="243"/>
        <v>0</v>
      </c>
      <c r="Z621" s="2" t="s">
        <v>68</v>
      </c>
      <c r="AA621" s="72">
        <f t="shared" si="251"/>
        <v>43753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30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4"/>
      <c r="BX621" s="1"/>
      <c r="BY621" s="1"/>
      <c r="BZ621" s="1"/>
      <c r="CA621" s="1"/>
      <c r="CB621" s="1"/>
      <c r="CC621" s="1"/>
      <c r="CD621" s="1"/>
      <c r="CE621" s="1"/>
      <c r="CF621" s="1"/>
      <c r="CG621" s="2"/>
      <c r="CH621" s="1"/>
      <c r="CI621" s="1"/>
      <c r="CJ621" s="1"/>
      <c r="CK621" s="1"/>
      <c r="CL621" s="1"/>
      <c r="CM621" s="1"/>
    </row>
    <row r="622" spans="1:91" x14ac:dyDescent="0.2">
      <c r="A622" s="105">
        <f t="shared" si="244"/>
        <v>43635</v>
      </c>
      <c r="B622" s="5">
        <f t="shared" si="233"/>
        <v>1104.4266436099999</v>
      </c>
      <c r="C622" s="5">
        <f t="shared" si="245"/>
        <v>1000</v>
      </c>
      <c r="D622" s="64">
        <f t="shared" si="246"/>
        <v>5213.75</v>
      </c>
      <c r="E622" s="11">
        <f>IF(K622=1,VLOOKUP(A622,[1]Plan1!$AY$80:$BA$314,3),E621)</f>
        <v>5214.2700000000004</v>
      </c>
      <c r="F622" s="72">
        <f t="shared" si="247"/>
        <v>43634</v>
      </c>
      <c r="G622" s="9">
        <f t="shared" si="234"/>
        <v>9.9736274274730974E-5</v>
      </c>
      <c r="H622" s="72">
        <f t="shared" si="248"/>
        <v>43661</v>
      </c>
      <c r="I622" s="72">
        <f t="shared" si="235"/>
        <v>43661</v>
      </c>
      <c r="J622" s="1">
        <f t="shared" si="249"/>
        <v>19</v>
      </c>
      <c r="K622" s="1">
        <f t="shared" si="255"/>
        <v>2</v>
      </c>
      <c r="L622" s="5">
        <f t="shared" si="236"/>
        <v>1.00001049</v>
      </c>
      <c r="M622" s="12">
        <f t="shared" si="256"/>
        <v>1.0013001699999999</v>
      </c>
      <c r="N622" s="12">
        <f t="shared" si="252"/>
        <v>1.0713208384254129</v>
      </c>
      <c r="O622" s="5">
        <f t="shared" si="254"/>
        <v>1.07133207</v>
      </c>
      <c r="P622" s="5">
        <f t="shared" si="237"/>
        <v>1071.3320699999999</v>
      </c>
      <c r="Q622" s="10">
        <f t="shared" si="238"/>
        <v>0</v>
      </c>
      <c r="R622" s="39">
        <f t="shared" si="239"/>
        <v>0</v>
      </c>
      <c r="S622" s="5">
        <f t="shared" si="240"/>
        <v>0</v>
      </c>
      <c r="T622" s="6">
        <f t="shared" si="250"/>
        <v>4.641E-2</v>
      </c>
      <c r="U622" s="10">
        <f t="shared" si="253"/>
        <v>169</v>
      </c>
      <c r="V622" s="10">
        <v>252</v>
      </c>
      <c r="W622" s="12">
        <f t="shared" si="241"/>
        <v>1.030891051</v>
      </c>
      <c r="X622" s="5">
        <f t="shared" si="242"/>
        <v>33.094573609999998</v>
      </c>
      <c r="Y622" s="11">
        <f t="shared" si="243"/>
        <v>0</v>
      </c>
      <c r="Z622" s="2" t="s">
        <v>68</v>
      </c>
      <c r="AA622" s="72">
        <f t="shared" si="251"/>
        <v>43753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30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4"/>
      <c r="BX622" s="1"/>
      <c r="BY622" s="1"/>
      <c r="BZ622" s="1"/>
      <c r="CA622" s="1"/>
      <c r="CB622" s="1"/>
      <c r="CC622" s="1"/>
      <c r="CD622" s="1"/>
      <c r="CE622" s="1"/>
      <c r="CF622" s="1"/>
      <c r="CG622" s="2"/>
      <c r="CH622" s="1"/>
      <c r="CI622" s="1"/>
      <c r="CJ622" s="1"/>
      <c r="CK622" s="1"/>
      <c r="CL622" s="1"/>
      <c r="CM622" s="1"/>
    </row>
    <row r="623" spans="1:91" x14ac:dyDescent="0.2">
      <c r="A623" s="105">
        <f t="shared" si="244"/>
        <v>43636</v>
      </c>
      <c r="B623" s="5">
        <f t="shared" si="233"/>
        <v>1104.6312867300001</v>
      </c>
      <c r="C623" s="5">
        <f t="shared" si="245"/>
        <v>1000</v>
      </c>
      <c r="D623" s="64">
        <f t="shared" si="246"/>
        <v>5213.75</v>
      </c>
      <c r="E623" s="11">
        <f>IF(K623=1,VLOOKUP(A623,[1]Plan1!$AY$80:$BA$314,3),E622)</f>
        <v>5214.2700000000004</v>
      </c>
      <c r="F623" s="72">
        <f t="shared" si="247"/>
        <v>43634</v>
      </c>
      <c r="G623" s="9">
        <f t="shared" si="234"/>
        <v>9.9736274274730974E-5</v>
      </c>
      <c r="H623" s="72">
        <f t="shared" si="248"/>
        <v>43661</v>
      </c>
      <c r="I623" s="72">
        <f t="shared" si="235"/>
        <v>43661</v>
      </c>
      <c r="J623" s="1">
        <f t="shared" si="249"/>
        <v>19</v>
      </c>
      <c r="K623" s="1">
        <f t="shared" si="255"/>
        <v>3</v>
      </c>
      <c r="L623" s="5">
        <f t="shared" si="236"/>
        <v>1.00001574</v>
      </c>
      <c r="M623" s="12">
        <f t="shared" si="256"/>
        <v>1.0013001699999999</v>
      </c>
      <c r="N623" s="12">
        <f t="shared" si="252"/>
        <v>1.0713208384254129</v>
      </c>
      <c r="O623" s="5">
        <f t="shared" si="254"/>
        <v>1.0713376999999999</v>
      </c>
      <c r="P623" s="5">
        <f t="shared" si="237"/>
        <v>1071.3377</v>
      </c>
      <c r="Q623" s="10">
        <f t="shared" si="238"/>
        <v>0</v>
      </c>
      <c r="R623" s="39">
        <f t="shared" si="239"/>
        <v>0</v>
      </c>
      <c r="S623" s="5">
        <f t="shared" si="240"/>
        <v>0</v>
      </c>
      <c r="T623" s="6">
        <f t="shared" si="250"/>
        <v>4.641E-2</v>
      </c>
      <c r="U623" s="10">
        <f t="shared" si="253"/>
        <v>170</v>
      </c>
      <c r="V623" s="10">
        <v>252</v>
      </c>
      <c r="W623" s="12">
        <f t="shared" si="241"/>
        <v>1.0310766499999999</v>
      </c>
      <c r="X623" s="5">
        <f t="shared" si="242"/>
        <v>33.293586730000001</v>
      </c>
      <c r="Y623" s="11">
        <f t="shared" si="243"/>
        <v>0</v>
      </c>
      <c r="Z623" s="2" t="s">
        <v>68</v>
      </c>
      <c r="AA623" s="72">
        <f t="shared" si="251"/>
        <v>43753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30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4"/>
      <c r="BX623" s="1"/>
      <c r="BY623" s="1"/>
      <c r="BZ623" s="1"/>
      <c r="CA623" s="1"/>
      <c r="CB623" s="1"/>
      <c r="CC623" s="1"/>
      <c r="CD623" s="1"/>
      <c r="CE623" s="1"/>
      <c r="CF623" s="1"/>
      <c r="CG623" s="2"/>
      <c r="CH623" s="1"/>
      <c r="CI623" s="1"/>
      <c r="CJ623" s="1"/>
      <c r="CK623" s="1"/>
      <c r="CL623" s="1"/>
      <c r="CM623" s="1"/>
    </row>
    <row r="624" spans="1:91" x14ac:dyDescent="0.2">
      <c r="A624" s="105">
        <f t="shared" si="244"/>
        <v>43637</v>
      </c>
      <c r="B624" s="5">
        <f t="shared" si="233"/>
        <v>1104.6312867300001</v>
      </c>
      <c r="C624" s="5">
        <f t="shared" si="245"/>
        <v>1000</v>
      </c>
      <c r="D624" s="64">
        <f t="shared" si="246"/>
        <v>5213.75</v>
      </c>
      <c r="E624" s="11">
        <f>IF(K624=1,VLOOKUP(A624,[1]Plan1!$AY$80:$BA$314,3),E623)</f>
        <v>5214.2700000000004</v>
      </c>
      <c r="F624" s="72">
        <f t="shared" si="247"/>
        <v>43634</v>
      </c>
      <c r="G624" s="9">
        <f t="shared" si="234"/>
        <v>9.9736274274730974E-5</v>
      </c>
      <c r="H624" s="72">
        <f t="shared" si="248"/>
        <v>43661</v>
      </c>
      <c r="I624" s="72">
        <f t="shared" si="235"/>
        <v>43661</v>
      </c>
      <c r="J624" s="1">
        <f t="shared" si="249"/>
        <v>19</v>
      </c>
      <c r="K624" s="1">
        <f t="shared" si="255"/>
        <v>3</v>
      </c>
      <c r="L624" s="5">
        <f t="shared" si="236"/>
        <v>1.00001574</v>
      </c>
      <c r="M624" s="12">
        <f t="shared" si="256"/>
        <v>1.0013001699999999</v>
      </c>
      <c r="N624" s="12">
        <f t="shared" si="252"/>
        <v>1.0713208384254129</v>
      </c>
      <c r="O624" s="5">
        <f t="shared" si="254"/>
        <v>1.0713376999999999</v>
      </c>
      <c r="P624" s="5">
        <f t="shared" si="237"/>
        <v>1071.3377</v>
      </c>
      <c r="Q624" s="10">
        <f t="shared" si="238"/>
        <v>0</v>
      </c>
      <c r="R624" s="39">
        <f t="shared" si="239"/>
        <v>0</v>
      </c>
      <c r="S624" s="5">
        <f t="shared" si="240"/>
        <v>0</v>
      </c>
      <c r="T624" s="6">
        <f t="shared" si="250"/>
        <v>4.641E-2</v>
      </c>
      <c r="U624" s="10">
        <f t="shared" si="253"/>
        <v>170</v>
      </c>
      <c r="V624" s="10">
        <v>252</v>
      </c>
      <c r="W624" s="12">
        <f t="shared" si="241"/>
        <v>1.0310766499999999</v>
      </c>
      <c r="X624" s="5">
        <f t="shared" si="242"/>
        <v>33.293586730000001</v>
      </c>
      <c r="Y624" s="11">
        <f t="shared" si="243"/>
        <v>0</v>
      </c>
      <c r="Z624" s="2" t="s">
        <v>68</v>
      </c>
      <c r="AA624" s="72">
        <f t="shared" si="251"/>
        <v>43753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30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4"/>
      <c r="BX624" s="1"/>
      <c r="BY624" s="1"/>
      <c r="BZ624" s="1"/>
      <c r="CA624" s="1"/>
      <c r="CB624" s="1"/>
      <c r="CC624" s="1"/>
      <c r="CD624" s="1"/>
      <c r="CE624" s="1"/>
      <c r="CF624" s="1"/>
      <c r="CG624" s="2"/>
      <c r="CH624" s="1"/>
      <c r="CI624" s="1"/>
      <c r="CJ624" s="1"/>
      <c r="CK624" s="1"/>
      <c r="CL624" s="1"/>
      <c r="CM624" s="1"/>
    </row>
    <row r="625" spans="1:91" x14ac:dyDescent="0.2">
      <c r="A625" s="105">
        <f t="shared" si="244"/>
        <v>43638</v>
      </c>
      <c r="B625" s="5">
        <f t="shared" si="233"/>
        <v>1104.83595698</v>
      </c>
      <c r="C625" s="5">
        <f t="shared" si="245"/>
        <v>1000</v>
      </c>
      <c r="D625" s="64">
        <f t="shared" si="246"/>
        <v>5213.75</v>
      </c>
      <c r="E625" s="11">
        <f>IF(K625=1,VLOOKUP(A625,[1]Plan1!$AY$80:$BA$314,3),E624)</f>
        <v>5214.2700000000004</v>
      </c>
      <c r="F625" s="72">
        <f t="shared" si="247"/>
        <v>43634</v>
      </c>
      <c r="G625" s="9">
        <f t="shared" si="234"/>
        <v>9.9736274274730974E-5</v>
      </c>
      <c r="H625" s="72">
        <f t="shared" si="248"/>
        <v>43661</v>
      </c>
      <c r="I625" s="72">
        <f t="shared" si="235"/>
        <v>43661</v>
      </c>
      <c r="J625" s="1">
        <f t="shared" si="249"/>
        <v>19</v>
      </c>
      <c r="K625" s="1">
        <f t="shared" si="255"/>
        <v>4</v>
      </c>
      <c r="L625" s="5">
        <f t="shared" si="236"/>
        <v>1.0000209900000001</v>
      </c>
      <c r="M625" s="12">
        <f t="shared" si="256"/>
        <v>1.0013001699999999</v>
      </c>
      <c r="N625" s="12">
        <f t="shared" si="252"/>
        <v>1.0713208384254129</v>
      </c>
      <c r="O625" s="5">
        <f t="shared" si="254"/>
        <v>1.07134332</v>
      </c>
      <c r="P625" s="5">
        <f t="shared" si="237"/>
        <v>1071.3433199999999</v>
      </c>
      <c r="Q625" s="10">
        <f t="shared" si="238"/>
        <v>0</v>
      </c>
      <c r="R625" s="39">
        <f t="shared" si="239"/>
        <v>0</v>
      </c>
      <c r="S625" s="5">
        <f t="shared" si="240"/>
        <v>0</v>
      </c>
      <c r="T625" s="6">
        <f t="shared" si="250"/>
        <v>4.641E-2</v>
      </c>
      <c r="U625" s="10">
        <f t="shared" si="253"/>
        <v>171</v>
      </c>
      <c r="V625" s="10">
        <v>252</v>
      </c>
      <c r="W625" s="12">
        <f t="shared" si="241"/>
        <v>1.0312622819999999</v>
      </c>
      <c r="X625" s="5">
        <f t="shared" si="242"/>
        <v>33.49263698</v>
      </c>
      <c r="Y625" s="11">
        <f t="shared" si="243"/>
        <v>0</v>
      </c>
      <c r="Z625" s="2" t="s">
        <v>68</v>
      </c>
      <c r="AA625" s="72">
        <f t="shared" si="251"/>
        <v>43753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30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4"/>
      <c r="BX625" s="1"/>
      <c r="BY625" s="1"/>
      <c r="BZ625" s="1"/>
      <c r="CA625" s="1"/>
      <c r="CB625" s="1"/>
      <c r="CC625" s="1"/>
      <c r="CD625" s="1"/>
      <c r="CE625" s="1"/>
      <c r="CF625" s="1"/>
      <c r="CG625" s="2"/>
      <c r="CH625" s="1"/>
      <c r="CI625" s="1"/>
      <c r="CJ625" s="1"/>
      <c r="CK625" s="1"/>
      <c r="CL625" s="1"/>
      <c r="CM625" s="1"/>
    </row>
    <row r="626" spans="1:91" x14ac:dyDescent="0.2">
      <c r="A626" s="105">
        <f t="shared" si="244"/>
        <v>43639</v>
      </c>
      <c r="B626" s="5">
        <f t="shared" si="233"/>
        <v>1104.83595698</v>
      </c>
      <c r="C626" s="5">
        <f t="shared" si="245"/>
        <v>1000</v>
      </c>
      <c r="D626" s="64">
        <f t="shared" si="246"/>
        <v>5213.75</v>
      </c>
      <c r="E626" s="11">
        <f>IF(K626=1,VLOOKUP(A626,[1]Plan1!$AY$80:$BA$314,3),E625)</f>
        <v>5214.2700000000004</v>
      </c>
      <c r="F626" s="72">
        <f t="shared" si="247"/>
        <v>43634</v>
      </c>
      <c r="G626" s="9">
        <f t="shared" si="234"/>
        <v>9.9736274274730974E-5</v>
      </c>
      <c r="H626" s="72">
        <f t="shared" si="248"/>
        <v>43661</v>
      </c>
      <c r="I626" s="72">
        <f t="shared" si="235"/>
        <v>43661</v>
      </c>
      <c r="J626" s="1">
        <f t="shared" si="249"/>
        <v>19</v>
      </c>
      <c r="K626" s="1">
        <f t="shared" si="255"/>
        <v>4</v>
      </c>
      <c r="L626" s="5">
        <f t="shared" si="236"/>
        <v>1.0000209900000001</v>
      </c>
      <c r="M626" s="12">
        <f t="shared" si="256"/>
        <v>1.0013001699999999</v>
      </c>
      <c r="N626" s="12">
        <f t="shared" si="252"/>
        <v>1.0713208384254129</v>
      </c>
      <c r="O626" s="5">
        <f t="shared" si="254"/>
        <v>1.07134332</v>
      </c>
      <c r="P626" s="5">
        <f t="shared" si="237"/>
        <v>1071.3433199999999</v>
      </c>
      <c r="Q626" s="10">
        <f t="shared" si="238"/>
        <v>0</v>
      </c>
      <c r="R626" s="39">
        <f t="shared" si="239"/>
        <v>0</v>
      </c>
      <c r="S626" s="5">
        <f t="shared" si="240"/>
        <v>0</v>
      </c>
      <c r="T626" s="6">
        <f t="shared" si="250"/>
        <v>4.641E-2</v>
      </c>
      <c r="U626" s="10">
        <f t="shared" si="253"/>
        <v>171</v>
      </c>
      <c r="V626" s="10">
        <v>252</v>
      </c>
      <c r="W626" s="12">
        <f t="shared" si="241"/>
        <v>1.0312622819999999</v>
      </c>
      <c r="X626" s="5">
        <f t="shared" si="242"/>
        <v>33.49263698</v>
      </c>
      <c r="Y626" s="11">
        <f t="shared" si="243"/>
        <v>0</v>
      </c>
      <c r="Z626" s="2" t="s">
        <v>68</v>
      </c>
      <c r="AA626" s="72">
        <f t="shared" si="251"/>
        <v>43753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30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4"/>
      <c r="BX626" s="1"/>
      <c r="BY626" s="1"/>
      <c r="BZ626" s="1"/>
      <c r="CA626" s="1"/>
      <c r="CB626" s="1"/>
      <c r="CC626" s="1"/>
      <c r="CD626" s="1"/>
      <c r="CE626" s="1"/>
      <c r="CF626" s="1"/>
      <c r="CG626" s="2"/>
      <c r="CH626" s="1"/>
      <c r="CI626" s="1"/>
      <c r="CJ626" s="1"/>
      <c r="CK626" s="1"/>
      <c r="CL626" s="1"/>
      <c r="CM626" s="1"/>
    </row>
    <row r="627" spans="1:91" x14ac:dyDescent="0.2">
      <c r="A627" s="105">
        <f t="shared" si="244"/>
        <v>43640</v>
      </c>
      <c r="B627" s="5">
        <f t="shared" si="233"/>
        <v>1104.83595698</v>
      </c>
      <c r="C627" s="5">
        <f t="shared" si="245"/>
        <v>1000</v>
      </c>
      <c r="D627" s="64">
        <f t="shared" si="246"/>
        <v>5213.75</v>
      </c>
      <c r="E627" s="11">
        <f>IF(K627=1,VLOOKUP(A627,[1]Plan1!$AY$80:$BA$314,3),E626)</f>
        <v>5214.2700000000004</v>
      </c>
      <c r="F627" s="72">
        <f t="shared" si="247"/>
        <v>43634</v>
      </c>
      <c r="G627" s="9">
        <f t="shared" si="234"/>
        <v>9.9736274274730974E-5</v>
      </c>
      <c r="H627" s="72">
        <f t="shared" si="248"/>
        <v>43661</v>
      </c>
      <c r="I627" s="72">
        <f t="shared" si="235"/>
        <v>43661</v>
      </c>
      <c r="J627" s="1">
        <f t="shared" si="249"/>
        <v>19</v>
      </c>
      <c r="K627" s="1">
        <f t="shared" si="255"/>
        <v>4</v>
      </c>
      <c r="L627" s="5">
        <f t="shared" si="236"/>
        <v>1.0000209900000001</v>
      </c>
      <c r="M627" s="12">
        <f t="shared" si="256"/>
        <v>1.0013001699999999</v>
      </c>
      <c r="N627" s="12">
        <f t="shared" si="252"/>
        <v>1.0713208384254129</v>
      </c>
      <c r="O627" s="5">
        <f t="shared" si="254"/>
        <v>1.07134332</v>
      </c>
      <c r="P627" s="5">
        <f t="shared" si="237"/>
        <v>1071.3433199999999</v>
      </c>
      <c r="Q627" s="10">
        <f t="shared" si="238"/>
        <v>0</v>
      </c>
      <c r="R627" s="39">
        <f t="shared" si="239"/>
        <v>0</v>
      </c>
      <c r="S627" s="5">
        <f t="shared" si="240"/>
        <v>0</v>
      </c>
      <c r="T627" s="6">
        <f t="shared" si="250"/>
        <v>4.641E-2</v>
      </c>
      <c r="U627" s="10">
        <f t="shared" si="253"/>
        <v>171</v>
      </c>
      <c r="V627" s="10">
        <v>252</v>
      </c>
      <c r="W627" s="12">
        <f t="shared" si="241"/>
        <v>1.0312622819999999</v>
      </c>
      <c r="X627" s="5">
        <f t="shared" si="242"/>
        <v>33.49263698</v>
      </c>
      <c r="Y627" s="11">
        <f t="shared" si="243"/>
        <v>0</v>
      </c>
      <c r="Z627" s="2" t="s">
        <v>68</v>
      </c>
      <c r="AA627" s="72">
        <f t="shared" si="251"/>
        <v>43753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30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4"/>
      <c r="BX627" s="1"/>
      <c r="BY627" s="1"/>
      <c r="BZ627" s="1"/>
      <c r="CA627" s="1"/>
      <c r="CB627" s="1"/>
      <c r="CC627" s="1"/>
      <c r="CD627" s="1"/>
      <c r="CE627" s="1"/>
      <c r="CF627" s="1"/>
      <c r="CG627" s="2"/>
      <c r="CH627" s="1"/>
      <c r="CI627" s="1"/>
      <c r="CJ627" s="1"/>
      <c r="CK627" s="1"/>
      <c r="CL627" s="1"/>
      <c r="CM627" s="1"/>
    </row>
    <row r="628" spans="1:91" x14ac:dyDescent="0.2">
      <c r="A628" s="105">
        <f t="shared" si="244"/>
        <v>43641</v>
      </c>
      <c r="B628" s="5">
        <f t="shared" si="233"/>
        <v>1105.0406646800002</v>
      </c>
      <c r="C628" s="5">
        <f t="shared" si="245"/>
        <v>1000</v>
      </c>
      <c r="D628" s="64">
        <f t="shared" si="246"/>
        <v>5213.75</v>
      </c>
      <c r="E628" s="11">
        <f>IF(K628=1,VLOOKUP(A628,[1]Plan1!$AY$80:$BA$314,3),E627)</f>
        <v>5214.2700000000004</v>
      </c>
      <c r="F628" s="72">
        <f t="shared" si="247"/>
        <v>43634</v>
      </c>
      <c r="G628" s="9">
        <f t="shared" si="234"/>
        <v>9.9736274274730974E-5</v>
      </c>
      <c r="H628" s="72">
        <f t="shared" si="248"/>
        <v>43661</v>
      </c>
      <c r="I628" s="72">
        <f t="shared" si="235"/>
        <v>43661</v>
      </c>
      <c r="J628" s="1">
        <f t="shared" si="249"/>
        <v>19</v>
      </c>
      <c r="K628" s="1">
        <f t="shared" si="255"/>
        <v>5</v>
      </c>
      <c r="L628" s="5">
        <f t="shared" si="236"/>
        <v>1.00002624</v>
      </c>
      <c r="M628" s="12">
        <f t="shared" si="256"/>
        <v>1.0013001699999999</v>
      </c>
      <c r="N628" s="12">
        <f t="shared" si="252"/>
        <v>1.0713208384254129</v>
      </c>
      <c r="O628" s="5">
        <f t="shared" si="254"/>
        <v>1.07134894</v>
      </c>
      <c r="P628" s="5">
        <f t="shared" si="237"/>
        <v>1071.3489400000001</v>
      </c>
      <c r="Q628" s="10">
        <f t="shared" si="238"/>
        <v>0</v>
      </c>
      <c r="R628" s="39">
        <f t="shared" si="239"/>
        <v>0</v>
      </c>
      <c r="S628" s="5">
        <f t="shared" si="240"/>
        <v>0</v>
      </c>
      <c r="T628" s="6">
        <f t="shared" si="250"/>
        <v>4.641E-2</v>
      </c>
      <c r="U628" s="10">
        <f t="shared" si="253"/>
        <v>172</v>
      </c>
      <c r="V628" s="10">
        <v>252</v>
      </c>
      <c r="W628" s="12">
        <f t="shared" si="241"/>
        <v>1.031447947</v>
      </c>
      <c r="X628" s="5">
        <f t="shared" si="242"/>
        <v>33.69172468</v>
      </c>
      <c r="Y628" s="11">
        <f t="shared" si="243"/>
        <v>0</v>
      </c>
      <c r="Z628" s="2" t="s">
        <v>68</v>
      </c>
      <c r="AA628" s="72">
        <f t="shared" si="251"/>
        <v>43753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30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4"/>
      <c r="BX628" s="1"/>
      <c r="BY628" s="1"/>
      <c r="BZ628" s="1"/>
      <c r="CA628" s="1"/>
      <c r="CB628" s="1"/>
      <c r="CC628" s="1"/>
      <c r="CD628" s="1"/>
      <c r="CE628" s="1"/>
      <c r="CF628" s="1"/>
      <c r="CG628" s="2"/>
      <c r="CH628" s="1"/>
      <c r="CI628" s="1"/>
      <c r="CJ628" s="1"/>
      <c r="CK628" s="1"/>
      <c r="CL628" s="1"/>
      <c r="CM628" s="1"/>
    </row>
    <row r="629" spans="1:91" x14ac:dyDescent="0.2">
      <c r="A629" s="105">
        <f t="shared" si="244"/>
        <v>43642</v>
      </c>
      <c r="B629" s="5">
        <f t="shared" si="233"/>
        <v>1105.2454212</v>
      </c>
      <c r="C629" s="5">
        <f t="shared" si="245"/>
        <v>1000</v>
      </c>
      <c r="D629" s="64">
        <f t="shared" si="246"/>
        <v>5213.75</v>
      </c>
      <c r="E629" s="11">
        <f>IF(K629=1,VLOOKUP(A629,[1]Plan1!$AY$80:$BA$314,3),E628)</f>
        <v>5214.2700000000004</v>
      </c>
      <c r="F629" s="72">
        <f t="shared" si="247"/>
        <v>43634</v>
      </c>
      <c r="G629" s="9">
        <f t="shared" si="234"/>
        <v>9.9736274274730974E-5</v>
      </c>
      <c r="H629" s="72">
        <f t="shared" si="248"/>
        <v>43661</v>
      </c>
      <c r="I629" s="72">
        <f t="shared" si="235"/>
        <v>43661</v>
      </c>
      <c r="J629" s="1">
        <f t="shared" si="249"/>
        <v>19</v>
      </c>
      <c r="K629" s="1">
        <f t="shared" si="255"/>
        <v>6</v>
      </c>
      <c r="L629" s="5">
        <f t="shared" si="236"/>
        <v>1.00003149</v>
      </c>
      <c r="M629" s="12">
        <f t="shared" si="256"/>
        <v>1.0013001699999999</v>
      </c>
      <c r="N629" s="12">
        <f t="shared" si="252"/>
        <v>1.0713208384254129</v>
      </c>
      <c r="O629" s="5">
        <f t="shared" si="254"/>
        <v>1.07135457</v>
      </c>
      <c r="P629" s="5">
        <f t="shared" si="237"/>
        <v>1071.35457</v>
      </c>
      <c r="Q629" s="10">
        <f t="shared" si="238"/>
        <v>0</v>
      </c>
      <c r="R629" s="39">
        <f t="shared" si="239"/>
        <v>0</v>
      </c>
      <c r="S629" s="5">
        <f t="shared" si="240"/>
        <v>0</v>
      </c>
      <c r="T629" s="6">
        <f t="shared" si="250"/>
        <v>4.641E-2</v>
      </c>
      <c r="U629" s="10">
        <f t="shared" si="253"/>
        <v>173</v>
      </c>
      <c r="V629" s="10">
        <v>252</v>
      </c>
      <c r="W629" s="12">
        <f t="shared" si="241"/>
        <v>1.031633646</v>
      </c>
      <c r="X629" s="5">
        <f t="shared" si="242"/>
        <v>33.8908512</v>
      </c>
      <c r="Y629" s="11">
        <f t="shared" si="243"/>
        <v>0</v>
      </c>
      <c r="Z629" s="2" t="s">
        <v>68</v>
      </c>
      <c r="AA629" s="72">
        <f t="shared" si="251"/>
        <v>43753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30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4"/>
      <c r="BX629" s="1"/>
      <c r="BY629" s="1"/>
      <c r="BZ629" s="1"/>
      <c r="CA629" s="1"/>
      <c r="CB629" s="1"/>
      <c r="CC629" s="1"/>
      <c r="CD629" s="1"/>
      <c r="CE629" s="1"/>
      <c r="CF629" s="1"/>
      <c r="CG629" s="2"/>
      <c r="CH629" s="1"/>
      <c r="CI629" s="1"/>
      <c r="CJ629" s="1"/>
      <c r="CK629" s="1"/>
      <c r="CL629" s="1"/>
      <c r="CM629" s="1"/>
    </row>
    <row r="630" spans="1:91" x14ac:dyDescent="0.2">
      <c r="A630" s="105">
        <f t="shared" si="244"/>
        <v>43643</v>
      </c>
      <c r="B630" s="5">
        <f t="shared" si="233"/>
        <v>1105.4502048500001</v>
      </c>
      <c r="C630" s="5">
        <f t="shared" si="245"/>
        <v>1000</v>
      </c>
      <c r="D630" s="64">
        <f t="shared" si="246"/>
        <v>5213.75</v>
      </c>
      <c r="E630" s="11">
        <f>IF(K630=1,VLOOKUP(A630,[1]Plan1!$AY$80:$BA$314,3),E629)</f>
        <v>5214.2700000000004</v>
      </c>
      <c r="F630" s="72">
        <f t="shared" si="247"/>
        <v>43634</v>
      </c>
      <c r="G630" s="9">
        <f t="shared" si="234"/>
        <v>9.9736274274730974E-5</v>
      </c>
      <c r="H630" s="72">
        <f t="shared" si="248"/>
        <v>43661</v>
      </c>
      <c r="I630" s="72">
        <f t="shared" si="235"/>
        <v>43661</v>
      </c>
      <c r="J630" s="1">
        <f t="shared" si="249"/>
        <v>19</v>
      </c>
      <c r="K630" s="1">
        <f t="shared" si="255"/>
        <v>7</v>
      </c>
      <c r="L630" s="5">
        <f t="shared" si="236"/>
        <v>1.0000367400000001</v>
      </c>
      <c r="M630" s="12">
        <f t="shared" si="256"/>
        <v>1.0013001699999999</v>
      </c>
      <c r="N630" s="12">
        <f t="shared" si="252"/>
        <v>1.0713208384254129</v>
      </c>
      <c r="O630" s="5">
        <f t="shared" si="254"/>
        <v>1.07136019</v>
      </c>
      <c r="P630" s="5">
        <f t="shared" si="237"/>
        <v>1071.3601900000001</v>
      </c>
      <c r="Q630" s="10">
        <f t="shared" si="238"/>
        <v>0</v>
      </c>
      <c r="R630" s="39">
        <f t="shared" si="239"/>
        <v>0</v>
      </c>
      <c r="S630" s="5">
        <f t="shared" si="240"/>
        <v>0</v>
      </c>
      <c r="T630" s="6">
        <f t="shared" si="250"/>
        <v>4.641E-2</v>
      </c>
      <c r="U630" s="10">
        <f t="shared" si="253"/>
        <v>174</v>
      </c>
      <c r="V630" s="10">
        <v>252</v>
      </c>
      <c r="W630" s="12">
        <f t="shared" si="241"/>
        <v>1.031819378</v>
      </c>
      <c r="X630" s="5">
        <f t="shared" si="242"/>
        <v>34.090014850000003</v>
      </c>
      <c r="Y630" s="11">
        <f t="shared" si="243"/>
        <v>0</v>
      </c>
      <c r="Z630" s="2" t="s">
        <v>68</v>
      </c>
      <c r="AA630" s="72">
        <f t="shared" si="251"/>
        <v>43753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30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4"/>
      <c r="BX630" s="1"/>
      <c r="BY630" s="1"/>
      <c r="BZ630" s="1"/>
      <c r="CA630" s="1"/>
      <c r="CB630" s="1"/>
      <c r="CC630" s="1"/>
      <c r="CD630" s="1"/>
      <c r="CE630" s="1"/>
      <c r="CF630" s="1"/>
      <c r="CG630" s="2"/>
      <c r="CH630" s="1"/>
      <c r="CI630" s="1"/>
      <c r="CJ630" s="1"/>
      <c r="CK630" s="1"/>
      <c r="CL630" s="1"/>
      <c r="CM630" s="1"/>
    </row>
    <row r="631" spans="1:91" x14ac:dyDescent="0.2">
      <c r="A631" s="105">
        <f t="shared" si="244"/>
        <v>43644</v>
      </c>
      <c r="B631" s="5">
        <f t="shared" si="233"/>
        <v>1105.65503734</v>
      </c>
      <c r="C631" s="5">
        <f t="shared" si="245"/>
        <v>1000</v>
      </c>
      <c r="D631" s="64">
        <f t="shared" si="246"/>
        <v>5213.75</v>
      </c>
      <c r="E631" s="11">
        <f>IF(K631=1,VLOOKUP(A631,[1]Plan1!$AY$80:$BA$314,3),E630)</f>
        <v>5214.2700000000004</v>
      </c>
      <c r="F631" s="72">
        <f t="shared" si="247"/>
        <v>43634</v>
      </c>
      <c r="G631" s="9">
        <f t="shared" si="234"/>
        <v>9.9736274274730974E-5</v>
      </c>
      <c r="H631" s="72">
        <f t="shared" si="248"/>
        <v>43661</v>
      </c>
      <c r="I631" s="72">
        <f t="shared" si="235"/>
        <v>43661</v>
      </c>
      <c r="J631" s="1">
        <f t="shared" si="249"/>
        <v>19</v>
      </c>
      <c r="K631" s="1">
        <f t="shared" si="255"/>
        <v>8</v>
      </c>
      <c r="L631" s="5">
        <f t="shared" si="236"/>
        <v>1.0000419899999999</v>
      </c>
      <c r="M631" s="12">
        <f t="shared" si="256"/>
        <v>1.0013001699999999</v>
      </c>
      <c r="N631" s="12">
        <f t="shared" si="252"/>
        <v>1.0713208384254129</v>
      </c>
      <c r="O631" s="5">
        <f t="shared" si="254"/>
        <v>1.07136582</v>
      </c>
      <c r="P631" s="5">
        <f t="shared" si="237"/>
        <v>1071.36582</v>
      </c>
      <c r="Q631" s="10">
        <f t="shared" si="238"/>
        <v>0</v>
      </c>
      <c r="R631" s="39">
        <f t="shared" si="239"/>
        <v>0</v>
      </c>
      <c r="S631" s="5">
        <f t="shared" si="240"/>
        <v>0</v>
      </c>
      <c r="T631" s="6">
        <f t="shared" si="250"/>
        <v>4.641E-2</v>
      </c>
      <c r="U631" s="10">
        <f t="shared" si="253"/>
        <v>175</v>
      </c>
      <c r="V631" s="10">
        <v>252</v>
      </c>
      <c r="W631" s="12">
        <f t="shared" si="241"/>
        <v>1.032005144</v>
      </c>
      <c r="X631" s="5">
        <f t="shared" si="242"/>
        <v>34.28921734</v>
      </c>
      <c r="Y631" s="11">
        <f t="shared" si="243"/>
        <v>0</v>
      </c>
      <c r="Z631" s="2" t="s">
        <v>68</v>
      </c>
      <c r="AA631" s="72">
        <f t="shared" si="251"/>
        <v>43753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30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4"/>
      <c r="BX631" s="1"/>
      <c r="BY631" s="1"/>
      <c r="BZ631" s="1"/>
      <c r="CA631" s="1"/>
      <c r="CB631" s="1"/>
      <c r="CC631" s="1"/>
      <c r="CD631" s="1"/>
      <c r="CE631" s="1"/>
      <c r="CF631" s="1"/>
      <c r="CG631" s="2"/>
      <c r="CH631" s="1"/>
      <c r="CI631" s="1"/>
      <c r="CJ631" s="1"/>
      <c r="CK631" s="1"/>
      <c r="CL631" s="1"/>
      <c r="CM631" s="1"/>
    </row>
    <row r="632" spans="1:91" x14ac:dyDescent="0.2">
      <c r="A632" s="105">
        <f t="shared" si="244"/>
        <v>43645</v>
      </c>
      <c r="B632" s="5">
        <f t="shared" si="233"/>
        <v>1105.8598969499999</v>
      </c>
      <c r="C632" s="5">
        <f t="shared" si="245"/>
        <v>1000</v>
      </c>
      <c r="D632" s="64">
        <f t="shared" si="246"/>
        <v>5213.75</v>
      </c>
      <c r="E632" s="11">
        <f>IF(K632=1,VLOOKUP(A632,[1]Plan1!$AY$80:$BA$314,3),E631)</f>
        <v>5214.2700000000004</v>
      </c>
      <c r="F632" s="72">
        <f t="shared" si="247"/>
        <v>43634</v>
      </c>
      <c r="G632" s="9">
        <f t="shared" si="234"/>
        <v>9.9736274274730974E-5</v>
      </c>
      <c r="H632" s="72">
        <f t="shared" si="248"/>
        <v>43661</v>
      </c>
      <c r="I632" s="72">
        <f t="shared" si="235"/>
        <v>43661</v>
      </c>
      <c r="J632" s="1">
        <f t="shared" si="249"/>
        <v>19</v>
      </c>
      <c r="K632" s="1">
        <f t="shared" si="255"/>
        <v>9</v>
      </c>
      <c r="L632" s="5">
        <f t="shared" si="236"/>
        <v>1.00004724</v>
      </c>
      <c r="M632" s="12">
        <f t="shared" si="256"/>
        <v>1.0013001699999999</v>
      </c>
      <c r="N632" s="12">
        <f t="shared" si="252"/>
        <v>1.0713208384254129</v>
      </c>
      <c r="O632" s="5">
        <f t="shared" si="254"/>
        <v>1.0713714400000001</v>
      </c>
      <c r="P632" s="5">
        <f t="shared" si="237"/>
        <v>1071.3714399999999</v>
      </c>
      <c r="Q632" s="10">
        <f t="shared" si="238"/>
        <v>0</v>
      </c>
      <c r="R632" s="39">
        <f t="shared" si="239"/>
        <v>0</v>
      </c>
      <c r="S632" s="5">
        <f t="shared" si="240"/>
        <v>0</v>
      </c>
      <c r="T632" s="6">
        <f t="shared" si="250"/>
        <v>4.641E-2</v>
      </c>
      <c r="U632" s="10">
        <f t="shared" si="253"/>
        <v>176</v>
      </c>
      <c r="V632" s="10">
        <v>252</v>
      </c>
      <c r="W632" s="12">
        <f t="shared" si="241"/>
        <v>1.032190943</v>
      </c>
      <c r="X632" s="5">
        <f t="shared" si="242"/>
        <v>34.48845695</v>
      </c>
      <c r="Y632" s="11">
        <f t="shared" si="243"/>
        <v>0</v>
      </c>
      <c r="Z632" s="2" t="s">
        <v>68</v>
      </c>
      <c r="AA632" s="72">
        <f t="shared" si="251"/>
        <v>43753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30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4"/>
      <c r="BX632" s="1"/>
      <c r="BY632" s="1"/>
      <c r="BZ632" s="1"/>
      <c r="CA632" s="1"/>
      <c r="CB632" s="1"/>
      <c r="CC632" s="1"/>
      <c r="CD632" s="1"/>
      <c r="CE632" s="1"/>
      <c r="CF632" s="1"/>
      <c r="CG632" s="2"/>
      <c r="CH632" s="1"/>
      <c r="CI632" s="1"/>
      <c r="CJ632" s="1"/>
      <c r="CK632" s="1"/>
      <c r="CL632" s="1"/>
      <c r="CM632" s="1"/>
    </row>
    <row r="633" spans="1:91" x14ac:dyDescent="0.2">
      <c r="A633" s="105">
        <f t="shared" si="244"/>
        <v>43646</v>
      </c>
      <c r="B633" s="5">
        <f t="shared" si="233"/>
        <v>1105.8598969499999</v>
      </c>
      <c r="C633" s="5">
        <f t="shared" si="245"/>
        <v>1000</v>
      </c>
      <c r="D633" s="64">
        <f t="shared" si="246"/>
        <v>5213.75</v>
      </c>
      <c r="E633" s="11">
        <f>IF(K633=1,VLOOKUP(A633,[1]Plan1!$AY$80:$BA$314,3),E632)</f>
        <v>5214.2700000000004</v>
      </c>
      <c r="F633" s="72">
        <f t="shared" si="247"/>
        <v>43634</v>
      </c>
      <c r="G633" s="9">
        <f t="shared" si="234"/>
        <v>9.9736274274730974E-5</v>
      </c>
      <c r="H633" s="72">
        <f t="shared" si="248"/>
        <v>43661</v>
      </c>
      <c r="I633" s="72">
        <f t="shared" si="235"/>
        <v>43661</v>
      </c>
      <c r="J633" s="1">
        <f t="shared" si="249"/>
        <v>19</v>
      </c>
      <c r="K633" s="1">
        <f t="shared" si="255"/>
        <v>9</v>
      </c>
      <c r="L633" s="5">
        <f t="shared" si="236"/>
        <v>1.00004724</v>
      </c>
      <c r="M633" s="12">
        <f t="shared" si="256"/>
        <v>1.0013001699999999</v>
      </c>
      <c r="N633" s="12">
        <f t="shared" si="252"/>
        <v>1.0713208384254129</v>
      </c>
      <c r="O633" s="5">
        <f t="shared" si="254"/>
        <v>1.0713714400000001</v>
      </c>
      <c r="P633" s="5">
        <f t="shared" si="237"/>
        <v>1071.3714399999999</v>
      </c>
      <c r="Q633" s="10">
        <f t="shared" si="238"/>
        <v>0</v>
      </c>
      <c r="R633" s="39">
        <f t="shared" si="239"/>
        <v>0</v>
      </c>
      <c r="S633" s="5">
        <f t="shared" si="240"/>
        <v>0</v>
      </c>
      <c r="T633" s="6">
        <f t="shared" si="250"/>
        <v>4.641E-2</v>
      </c>
      <c r="U633" s="10">
        <f t="shared" si="253"/>
        <v>176</v>
      </c>
      <c r="V633" s="10">
        <v>252</v>
      </c>
      <c r="W633" s="12">
        <f t="shared" si="241"/>
        <v>1.032190943</v>
      </c>
      <c r="X633" s="5">
        <f t="shared" si="242"/>
        <v>34.48845695</v>
      </c>
      <c r="Y633" s="11">
        <f t="shared" si="243"/>
        <v>0</v>
      </c>
      <c r="Z633" s="2" t="s">
        <v>68</v>
      </c>
      <c r="AA633" s="72">
        <f t="shared" si="251"/>
        <v>43753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30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4"/>
      <c r="BX633" s="1"/>
      <c r="BY633" s="1"/>
      <c r="BZ633" s="1"/>
      <c r="CA633" s="1"/>
      <c r="CB633" s="1"/>
      <c r="CC633" s="1"/>
      <c r="CD633" s="1"/>
      <c r="CE633" s="1"/>
      <c r="CF633" s="1"/>
      <c r="CG633" s="2"/>
      <c r="CH633" s="1"/>
      <c r="CI633" s="1"/>
      <c r="CJ633" s="1"/>
      <c r="CK633" s="1"/>
      <c r="CL633" s="1"/>
      <c r="CM633" s="1"/>
    </row>
    <row r="634" spans="1:91" x14ac:dyDescent="0.2">
      <c r="A634" s="105">
        <f t="shared" si="244"/>
        <v>43647</v>
      </c>
      <c r="B634" s="5">
        <f t="shared" si="233"/>
        <v>1105.8598969499999</v>
      </c>
      <c r="C634" s="5">
        <f t="shared" si="245"/>
        <v>1000</v>
      </c>
      <c r="D634" s="64">
        <f t="shared" si="246"/>
        <v>5213.75</v>
      </c>
      <c r="E634" s="11">
        <f>IF(K634=1,VLOOKUP(A634,[1]Plan1!$AY$80:$BA$314,3),E633)</f>
        <v>5214.2700000000004</v>
      </c>
      <c r="F634" s="72">
        <f t="shared" si="247"/>
        <v>43634</v>
      </c>
      <c r="G634" s="9">
        <f t="shared" si="234"/>
        <v>9.9736274274730974E-5</v>
      </c>
      <c r="H634" s="72">
        <f t="shared" si="248"/>
        <v>43661</v>
      </c>
      <c r="I634" s="72">
        <f t="shared" si="235"/>
        <v>43661</v>
      </c>
      <c r="J634" s="1">
        <f t="shared" si="249"/>
        <v>19</v>
      </c>
      <c r="K634" s="1">
        <f t="shared" si="255"/>
        <v>9</v>
      </c>
      <c r="L634" s="5">
        <f t="shared" si="236"/>
        <v>1.00004724</v>
      </c>
      <c r="M634" s="12">
        <f t="shared" si="256"/>
        <v>1.0013001699999999</v>
      </c>
      <c r="N634" s="12">
        <f t="shared" si="252"/>
        <v>1.0713208384254129</v>
      </c>
      <c r="O634" s="5">
        <f t="shared" si="254"/>
        <v>1.0713714400000001</v>
      </c>
      <c r="P634" s="5">
        <f t="shared" si="237"/>
        <v>1071.3714399999999</v>
      </c>
      <c r="Q634" s="10">
        <f t="shared" si="238"/>
        <v>0</v>
      </c>
      <c r="R634" s="39">
        <f t="shared" si="239"/>
        <v>0</v>
      </c>
      <c r="S634" s="5">
        <f t="shared" si="240"/>
        <v>0</v>
      </c>
      <c r="T634" s="6">
        <f t="shared" si="250"/>
        <v>4.641E-2</v>
      </c>
      <c r="U634" s="10">
        <f t="shared" si="253"/>
        <v>176</v>
      </c>
      <c r="V634" s="10">
        <v>252</v>
      </c>
      <c r="W634" s="12">
        <f t="shared" si="241"/>
        <v>1.032190943</v>
      </c>
      <c r="X634" s="5">
        <f t="shared" si="242"/>
        <v>34.48845695</v>
      </c>
      <c r="Y634" s="11">
        <f t="shared" si="243"/>
        <v>0</v>
      </c>
      <c r="Z634" s="2" t="s">
        <v>68</v>
      </c>
      <c r="AA634" s="72">
        <f t="shared" si="251"/>
        <v>43753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30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4"/>
      <c r="BX634" s="1"/>
      <c r="BY634" s="1"/>
      <c r="BZ634" s="1"/>
      <c r="CA634" s="1"/>
      <c r="CB634" s="1"/>
      <c r="CC634" s="1"/>
      <c r="CD634" s="1"/>
      <c r="CE634" s="1"/>
      <c r="CF634" s="1"/>
      <c r="CG634" s="2"/>
      <c r="CH634" s="1"/>
      <c r="CI634" s="1"/>
      <c r="CJ634" s="1"/>
      <c r="CK634" s="1"/>
      <c r="CL634" s="1"/>
      <c r="CM634" s="1"/>
    </row>
    <row r="635" spans="1:91" x14ac:dyDescent="0.2">
      <c r="A635" s="105">
        <f t="shared" si="244"/>
        <v>43648</v>
      </c>
      <c r="B635" s="5">
        <f t="shared" si="233"/>
        <v>1106.0648054000001</v>
      </c>
      <c r="C635" s="5">
        <f t="shared" si="245"/>
        <v>1000</v>
      </c>
      <c r="D635" s="64">
        <f t="shared" si="246"/>
        <v>5213.75</v>
      </c>
      <c r="E635" s="11">
        <f>IF(K635=1,VLOOKUP(A635,[1]Plan1!$AY$80:$BA$314,3),E634)</f>
        <v>5214.2700000000004</v>
      </c>
      <c r="F635" s="72">
        <f t="shared" si="247"/>
        <v>43634</v>
      </c>
      <c r="G635" s="9">
        <f t="shared" si="234"/>
        <v>9.9736274274730974E-5</v>
      </c>
      <c r="H635" s="72">
        <f t="shared" si="248"/>
        <v>43661</v>
      </c>
      <c r="I635" s="72">
        <f t="shared" si="235"/>
        <v>43661</v>
      </c>
      <c r="J635" s="1">
        <f t="shared" si="249"/>
        <v>19</v>
      </c>
      <c r="K635" s="1">
        <f t="shared" si="255"/>
        <v>10</v>
      </c>
      <c r="L635" s="5">
        <f t="shared" si="236"/>
        <v>1.0000524900000001</v>
      </c>
      <c r="M635" s="12">
        <f t="shared" si="256"/>
        <v>1.0013001699999999</v>
      </c>
      <c r="N635" s="12">
        <f t="shared" si="252"/>
        <v>1.0713208384254129</v>
      </c>
      <c r="O635" s="5">
        <f t="shared" si="254"/>
        <v>1.07137707</v>
      </c>
      <c r="P635" s="5">
        <f t="shared" si="237"/>
        <v>1071.37707</v>
      </c>
      <c r="Q635" s="10">
        <f t="shared" si="238"/>
        <v>0</v>
      </c>
      <c r="R635" s="39">
        <f t="shared" si="239"/>
        <v>0</v>
      </c>
      <c r="S635" s="5">
        <f t="shared" si="240"/>
        <v>0</v>
      </c>
      <c r="T635" s="6">
        <f t="shared" si="250"/>
        <v>4.641E-2</v>
      </c>
      <c r="U635" s="10">
        <f t="shared" si="253"/>
        <v>177</v>
      </c>
      <c r="V635" s="10">
        <v>252</v>
      </c>
      <c r="W635" s="12">
        <f t="shared" si="241"/>
        <v>1.032376776</v>
      </c>
      <c r="X635" s="5">
        <f t="shared" si="242"/>
        <v>34.687735400000001</v>
      </c>
      <c r="Y635" s="11">
        <f t="shared" si="243"/>
        <v>0</v>
      </c>
      <c r="Z635" s="2" t="s">
        <v>68</v>
      </c>
      <c r="AA635" s="72">
        <f t="shared" si="251"/>
        <v>43753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30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4"/>
      <c r="BX635" s="1"/>
      <c r="BY635" s="1"/>
      <c r="BZ635" s="1"/>
      <c r="CA635" s="1"/>
      <c r="CB635" s="1"/>
      <c r="CC635" s="1"/>
      <c r="CD635" s="1"/>
      <c r="CE635" s="1"/>
      <c r="CF635" s="1"/>
      <c r="CG635" s="2"/>
      <c r="CH635" s="1"/>
      <c r="CI635" s="1"/>
      <c r="CJ635" s="1"/>
      <c r="CK635" s="1"/>
      <c r="CL635" s="1"/>
      <c r="CM635" s="1"/>
    </row>
    <row r="636" spans="1:91" x14ac:dyDescent="0.2">
      <c r="A636" s="105">
        <f t="shared" si="244"/>
        <v>43649</v>
      </c>
      <c r="B636" s="5">
        <f t="shared" si="233"/>
        <v>1106.2697409699999</v>
      </c>
      <c r="C636" s="5">
        <f t="shared" si="245"/>
        <v>1000</v>
      </c>
      <c r="D636" s="64">
        <f t="shared" si="246"/>
        <v>5213.75</v>
      </c>
      <c r="E636" s="11">
        <f>IF(K636=1,VLOOKUP(A636,[1]Plan1!$AY$80:$BA$314,3),E635)</f>
        <v>5214.2700000000004</v>
      </c>
      <c r="F636" s="72">
        <f t="shared" si="247"/>
        <v>43634</v>
      </c>
      <c r="G636" s="9">
        <f t="shared" si="234"/>
        <v>9.9736274274730974E-5</v>
      </c>
      <c r="H636" s="72">
        <f t="shared" si="248"/>
        <v>43661</v>
      </c>
      <c r="I636" s="72">
        <f t="shared" si="235"/>
        <v>43661</v>
      </c>
      <c r="J636" s="1">
        <f t="shared" si="249"/>
        <v>19</v>
      </c>
      <c r="K636" s="1">
        <f t="shared" si="255"/>
        <v>11</v>
      </c>
      <c r="L636" s="5">
        <f t="shared" si="236"/>
        <v>1.0000577399999999</v>
      </c>
      <c r="M636" s="12">
        <f t="shared" si="256"/>
        <v>1.0013001699999999</v>
      </c>
      <c r="N636" s="12">
        <f t="shared" si="252"/>
        <v>1.0713208384254129</v>
      </c>
      <c r="O636" s="5">
        <f t="shared" si="254"/>
        <v>1.0713826900000001</v>
      </c>
      <c r="P636" s="5">
        <f t="shared" si="237"/>
        <v>1071.3826899999999</v>
      </c>
      <c r="Q636" s="10">
        <f t="shared" si="238"/>
        <v>0</v>
      </c>
      <c r="R636" s="39">
        <f t="shared" si="239"/>
        <v>0</v>
      </c>
      <c r="S636" s="5">
        <f t="shared" si="240"/>
        <v>0</v>
      </c>
      <c r="T636" s="6">
        <f t="shared" si="250"/>
        <v>4.641E-2</v>
      </c>
      <c r="U636" s="10">
        <f t="shared" si="253"/>
        <v>178</v>
      </c>
      <c r="V636" s="10">
        <v>252</v>
      </c>
      <c r="W636" s="12">
        <f t="shared" si="241"/>
        <v>1.032562642</v>
      </c>
      <c r="X636" s="5">
        <f t="shared" si="242"/>
        <v>34.887050969999997</v>
      </c>
      <c r="Y636" s="11">
        <f t="shared" si="243"/>
        <v>0</v>
      </c>
      <c r="Z636" s="2" t="s">
        <v>68</v>
      </c>
      <c r="AA636" s="72">
        <f t="shared" si="251"/>
        <v>43753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30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4"/>
      <c r="BX636" s="1"/>
      <c r="BY636" s="1"/>
      <c r="BZ636" s="1"/>
      <c r="CA636" s="1"/>
      <c r="CB636" s="1"/>
      <c r="CC636" s="1"/>
      <c r="CD636" s="1"/>
      <c r="CE636" s="1"/>
      <c r="CF636" s="1"/>
      <c r="CG636" s="2"/>
      <c r="CH636" s="1"/>
      <c r="CI636" s="1"/>
      <c r="CJ636" s="1"/>
      <c r="CK636" s="1"/>
      <c r="CL636" s="1"/>
      <c r="CM636" s="1"/>
    </row>
    <row r="637" spans="1:91" x14ac:dyDescent="0.2">
      <c r="A637" s="105">
        <f t="shared" si="244"/>
        <v>43650</v>
      </c>
      <c r="B637" s="5">
        <f t="shared" si="233"/>
        <v>1106.47472432</v>
      </c>
      <c r="C637" s="5">
        <f t="shared" si="245"/>
        <v>1000</v>
      </c>
      <c r="D637" s="64">
        <f t="shared" si="246"/>
        <v>5213.75</v>
      </c>
      <c r="E637" s="11">
        <f>IF(K637=1,VLOOKUP(A637,[1]Plan1!$AY$80:$BA$314,3),E636)</f>
        <v>5214.2700000000004</v>
      </c>
      <c r="F637" s="72">
        <f t="shared" si="247"/>
        <v>43634</v>
      </c>
      <c r="G637" s="9">
        <f t="shared" si="234"/>
        <v>9.9736274274730974E-5</v>
      </c>
      <c r="H637" s="72">
        <f t="shared" si="248"/>
        <v>43661</v>
      </c>
      <c r="I637" s="72">
        <f t="shared" si="235"/>
        <v>43661</v>
      </c>
      <c r="J637" s="1">
        <f t="shared" si="249"/>
        <v>19</v>
      </c>
      <c r="K637" s="1">
        <f t="shared" si="255"/>
        <v>12</v>
      </c>
      <c r="L637" s="5">
        <f t="shared" si="236"/>
        <v>1.00006299</v>
      </c>
      <c r="M637" s="12">
        <f t="shared" si="256"/>
        <v>1.0013001699999999</v>
      </c>
      <c r="N637" s="12">
        <f t="shared" si="252"/>
        <v>1.0713208384254129</v>
      </c>
      <c r="O637" s="5">
        <f t="shared" si="254"/>
        <v>1.0713883200000001</v>
      </c>
      <c r="P637" s="5">
        <f t="shared" si="237"/>
        <v>1071.38832</v>
      </c>
      <c r="Q637" s="10">
        <f t="shared" si="238"/>
        <v>0</v>
      </c>
      <c r="R637" s="39">
        <f t="shared" si="239"/>
        <v>0</v>
      </c>
      <c r="S637" s="5">
        <f t="shared" si="240"/>
        <v>0</v>
      </c>
      <c r="T637" s="6">
        <f t="shared" si="250"/>
        <v>4.641E-2</v>
      </c>
      <c r="U637" s="10">
        <f t="shared" si="253"/>
        <v>179</v>
      </c>
      <c r="V637" s="10">
        <v>252</v>
      </c>
      <c r="W637" s="12">
        <f t="shared" si="241"/>
        <v>1.0327485409999999</v>
      </c>
      <c r="X637" s="5">
        <f t="shared" si="242"/>
        <v>35.08640432</v>
      </c>
      <c r="Y637" s="11">
        <f t="shared" si="243"/>
        <v>0</v>
      </c>
      <c r="Z637" s="2" t="s">
        <v>68</v>
      </c>
      <c r="AA637" s="72">
        <f t="shared" si="251"/>
        <v>43753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30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4"/>
      <c r="BX637" s="1"/>
      <c r="BY637" s="1"/>
      <c r="BZ637" s="1"/>
      <c r="CA637" s="1"/>
      <c r="CB637" s="1"/>
      <c r="CC637" s="1"/>
      <c r="CD637" s="1"/>
      <c r="CE637" s="1"/>
      <c r="CF637" s="1"/>
      <c r="CG637" s="2"/>
      <c r="CH637" s="1"/>
      <c r="CI637" s="1"/>
      <c r="CJ637" s="1"/>
      <c r="CK637" s="1"/>
      <c r="CL637" s="1"/>
      <c r="CM637" s="1"/>
    </row>
    <row r="638" spans="1:91" x14ac:dyDescent="0.2">
      <c r="A638" s="105">
        <f t="shared" si="244"/>
        <v>43651</v>
      </c>
      <c r="B638" s="5">
        <f t="shared" si="233"/>
        <v>1106.67972553</v>
      </c>
      <c r="C638" s="5">
        <f t="shared" si="245"/>
        <v>1000</v>
      </c>
      <c r="D638" s="64">
        <f t="shared" si="246"/>
        <v>5213.75</v>
      </c>
      <c r="E638" s="11">
        <f>IF(K638=1,VLOOKUP(A638,[1]Plan1!$AY$80:$BA$314,3),E637)</f>
        <v>5214.2700000000004</v>
      </c>
      <c r="F638" s="72">
        <f t="shared" si="247"/>
        <v>43634</v>
      </c>
      <c r="G638" s="9">
        <f t="shared" si="234"/>
        <v>9.9736274274730974E-5</v>
      </c>
      <c r="H638" s="72">
        <f t="shared" si="248"/>
        <v>43661</v>
      </c>
      <c r="I638" s="72">
        <f t="shared" si="235"/>
        <v>43661</v>
      </c>
      <c r="J638" s="1">
        <f t="shared" si="249"/>
        <v>19</v>
      </c>
      <c r="K638" s="1">
        <f t="shared" si="255"/>
        <v>13</v>
      </c>
      <c r="L638" s="5">
        <f t="shared" si="236"/>
        <v>1.0000682299999999</v>
      </c>
      <c r="M638" s="12">
        <f t="shared" si="256"/>
        <v>1.0013001699999999</v>
      </c>
      <c r="N638" s="12">
        <f t="shared" si="252"/>
        <v>1.0713208384254129</v>
      </c>
      <c r="O638" s="5">
        <f t="shared" si="254"/>
        <v>1.0713939299999999</v>
      </c>
      <c r="P638" s="5">
        <f t="shared" si="237"/>
        <v>1071.39393</v>
      </c>
      <c r="Q638" s="10">
        <f t="shared" si="238"/>
        <v>0</v>
      </c>
      <c r="R638" s="39">
        <f t="shared" si="239"/>
        <v>0</v>
      </c>
      <c r="S638" s="5">
        <f t="shared" si="240"/>
        <v>0</v>
      </c>
      <c r="T638" s="6">
        <f t="shared" si="250"/>
        <v>4.641E-2</v>
      </c>
      <c r="U638" s="10">
        <f t="shared" si="253"/>
        <v>180</v>
      </c>
      <c r="V638" s="10">
        <v>252</v>
      </c>
      <c r="W638" s="12">
        <f t="shared" si="241"/>
        <v>1.0329344739999999</v>
      </c>
      <c r="X638" s="5">
        <f t="shared" si="242"/>
        <v>35.285795530000001</v>
      </c>
      <c r="Y638" s="11">
        <f t="shared" si="243"/>
        <v>0</v>
      </c>
      <c r="Z638" s="2" t="s">
        <v>68</v>
      </c>
      <c r="AA638" s="72">
        <f t="shared" si="251"/>
        <v>43753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30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4"/>
      <c r="BX638" s="1"/>
      <c r="BY638" s="1"/>
      <c r="BZ638" s="1"/>
      <c r="CA638" s="1"/>
      <c r="CB638" s="1"/>
      <c r="CC638" s="1"/>
      <c r="CD638" s="1"/>
      <c r="CE638" s="1"/>
      <c r="CF638" s="1"/>
      <c r="CG638" s="2"/>
      <c r="CH638" s="1"/>
      <c r="CI638" s="1"/>
      <c r="CJ638" s="1"/>
      <c r="CK638" s="1"/>
      <c r="CL638" s="1"/>
      <c r="CM638" s="1"/>
    </row>
    <row r="639" spans="1:91" x14ac:dyDescent="0.2">
      <c r="A639" s="105">
        <f t="shared" si="244"/>
        <v>43652</v>
      </c>
      <c r="B639" s="5">
        <f t="shared" si="233"/>
        <v>1106.88477558</v>
      </c>
      <c r="C639" s="5">
        <f t="shared" si="245"/>
        <v>1000</v>
      </c>
      <c r="D639" s="64">
        <f t="shared" si="246"/>
        <v>5213.75</v>
      </c>
      <c r="E639" s="11">
        <f>IF(K639=1,VLOOKUP(A639,[1]Plan1!$AY$80:$BA$314,3),E638)</f>
        <v>5214.2700000000004</v>
      </c>
      <c r="F639" s="72">
        <f t="shared" si="247"/>
        <v>43634</v>
      </c>
      <c r="G639" s="9">
        <f t="shared" si="234"/>
        <v>9.9736274274730974E-5</v>
      </c>
      <c r="H639" s="72">
        <f t="shared" si="248"/>
        <v>43661</v>
      </c>
      <c r="I639" s="72">
        <f t="shared" si="235"/>
        <v>43661</v>
      </c>
      <c r="J639" s="1">
        <f t="shared" si="249"/>
        <v>19</v>
      </c>
      <c r="K639" s="1">
        <f t="shared" si="255"/>
        <v>14</v>
      </c>
      <c r="L639" s="5">
        <f t="shared" si="236"/>
        <v>1.00007348</v>
      </c>
      <c r="M639" s="12">
        <f t="shared" si="256"/>
        <v>1.0013001699999999</v>
      </c>
      <c r="N639" s="12">
        <f t="shared" si="252"/>
        <v>1.0713208384254129</v>
      </c>
      <c r="O639" s="5">
        <f t="shared" si="254"/>
        <v>1.07139955</v>
      </c>
      <c r="P639" s="5">
        <f t="shared" si="237"/>
        <v>1071.3995500000001</v>
      </c>
      <c r="Q639" s="10">
        <f t="shared" si="238"/>
        <v>0</v>
      </c>
      <c r="R639" s="39">
        <f t="shared" si="239"/>
        <v>0</v>
      </c>
      <c r="S639" s="5">
        <f t="shared" si="240"/>
        <v>0</v>
      </c>
      <c r="T639" s="6">
        <f t="shared" si="250"/>
        <v>4.641E-2</v>
      </c>
      <c r="U639" s="10">
        <f t="shared" si="253"/>
        <v>181</v>
      </c>
      <c r="V639" s="10">
        <v>252</v>
      </c>
      <c r="W639" s="12">
        <f t="shared" si="241"/>
        <v>1.0331204409999999</v>
      </c>
      <c r="X639" s="5">
        <f t="shared" si="242"/>
        <v>35.485225579999998</v>
      </c>
      <c r="Y639" s="11">
        <f t="shared" si="243"/>
        <v>0</v>
      </c>
      <c r="Z639" s="2" t="s">
        <v>68</v>
      </c>
      <c r="AA639" s="72">
        <f t="shared" si="251"/>
        <v>43753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30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4"/>
      <c r="BX639" s="1"/>
      <c r="BY639" s="1"/>
      <c r="BZ639" s="1"/>
      <c r="CA639" s="1"/>
      <c r="CB639" s="1"/>
      <c r="CC639" s="1"/>
      <c r="CD639" s="1"/>
      <c r="CE639" s="1"/>
      <c r="CF639" s="1"/>
      <c r="CG639" s="2"/>
      <c r="CH639" s="1"/>
      <c r="CI639" s="1"/>
      <c r="CJ639" s="1"/>
      <c r="CK639" s="1"/>
      <c r="CL639" s="1"/>
      <c r="CM639" s="1"/>
    </row>
    <row r="640" spans="1:91" x14ac:dyDescent="0.2">
      <c r="A640" s="105">
        <f t="shared" si="244"/>
        <v>43653</v>
      </c>
      <c r="B640" s="5">
        <f t="shared" si="233"/>
        <v>1106.88477558</v>
      </c>
      <c r="C640" s="5">
        <f t="shared" si="245"/>
        <v>1000</v>
      </c>
      <c r="D640" s="64">
        <f t="shared" si="246"/>
        <v>5213.75</v>
      </c>
      <c r="E640" s="11">
        <f>IF(K640=1,VLOOKUP(A640,[1]Plan1!$AY$80:$BA$314,3),E639)</f>
        <v>5214.2700000000004</v>
      </c>
      <c r="F640" s="72">
        <f t="shared" si="247"/>
        <v>43634</v>
      </c>
      <c r="G640" s="9">
        <f t="shared" si="234"/>
        <v>9.9736274274730974E-5</v>
      </c>
      <c r="H640" s="72">
        <f t="shared" si="248"/>
        <v>43661</v>
      </c>
      <c r="I640" s="72">
        <f t="shared" si="235"/>
        <v>43661</v>
      </c>
      <c r="J640" s="1">
        <f t="shared" si="249"/>
        <v>19</v>
      </c>
      <c r="K640" s="1">
        <f t="shared" si="255"/>
        <v>14</v>
      </c>
      <c r="L640" s="5">
        <f t="shared" si="236"/>
        <v>1.00007348</v>
      </c>
      <c r="M640" s="12">
        <f t="shared" si="256"/>
        <v>1.0013001699999999</v>
      </c>
      <c r="N640" s="12">
        <f t="shared" si="252"/>
        <v>1.0713208384254129</v>
      </c>
      <c r="O640" s="5">
        <f t="shared" si="254"/>
        <v>1.07139955</v>
      </c>
      <c r="P640" s="5">
        <f t="shared" si="237"/>
        <v>1071.3995500000001</v>
      </c>
      <c r="Q640" s="10">
        <f t="shared" si="238"/>
        <v>0</v>
      </c>
      <c r="R640" s="39">
        <f t="shared" si="239"/>
        <v>0</v>
      </c>
      <c r="S640" s="5">
        <f t="shared" si="240"/>
        <v>0</v>
      </c>
      <c r="T640" s="6">
        <f t="shared" si="250"/>
        <v>4.641E-2</v>
      </c>
      <c r="U640" s="10">
        <f t="shared" si="253"/>
        <v>181</v>
      </c>
      <c r="V640" s="10">
        <v>252</v>
      </c>
      <c r="W640" s="12">
        <f t="shared" si="241"/>
        <v>1.0331204409999999</v>
      </c>
      <c r="X640" s="5">
        <f t="shared" si="242"/>
        <v>35.485225579999998</v>
      </c>
      <c r="Y640" s="11">
        <f t="shared" si="243"/>
        <v>0</v>
      </c>
      <c r="Z640" s="2" t="s">
        <v>68</v>
      </c>
      <c r="AA640" s="72">
        <f t="shared" si="251"/>
        <v>43753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30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4"/>
      <c r="BX640" s="1"/>
      <c r="BY640" s="1"/>
      <c r="BZ640" s="1"/>
      <c r="CA640" s="1"/>
      <c r="CB640" s="1"/>
      <c r="CC640" s="1"/>
      <c r="CD640" s="1"/>
      <c r="CE640" s="1"/>
      <c r="CF640" s="1"/>
      <c r="CG640" s="2"/>
      <c r="CH640" s="1"/>
      <c r="CI640" s="1"/>
      <c r="CJ640" s="1"/>
      <c r="CK640" s="1"/>
      <c r="CL640" s="1"/>
      <c r="CM640" s="1"/>
    </row>
    <row r="641" spans="1:91" x14ac:dyDescent="0.2">
      <c r="A641" s="105">
        <f t="shared" si="244"/>
        <v>43654</v>
      </c>
      <c r="B641" s="5">
        <f t="shared" si="233"/>
        <v>1106.88477558</v>
      </c>
      <c r="C641" s="5">
        <f t="shared" si="245"/>
        <v>1000</v>
      </c>
      <c r="D641" s="64">
        <f t="shared" si="246"/>
        <v>5213.75</v>
      </c>
      <c r="E641" s="11">
        <f>IF(K641=1,VLOOKUP(A641,[1]Plan1!$AY$80:$BA$314,3),E640)</f>
        <v>5214.2700000000004</v>
      </c>
      <c r="F641" s="72">
        <f t="shared" si="247"/>
        <v>43634</v>
      </c>
      <c r="G641" s="9">
        <f t="shared" si="234"/>
        <v>9.9736274274730974E-5</v>
      </c>
      <c r="H641" s="72">
        <f t="shared" si="248"/>
        <v>43661</v>
      </c>
      <c r="I641" s="72">
        <f t="shared" si="235"/>
        <v>43661</v>
      </c>
      <c r="J641" s="1">
        <f t="shared" si="249"/>
        <v>19</v>
      </c>
      <c r="K641" s="1">
        <f t="shared" si="255"/>
        <v>14</v>
      </c>
      <c r="L641" s="5">
        <f t="shared" si="236"/>
        <v>1.00007348</v>
      </c>
      <c r="M641" s="12">
        <f t="shared" si="256"/>
        <v>1.0013001699999999</v>
      </c>
      <c r="N641" s="12">
        <f t="shared" si="252"/>
        <v>1.0713208384254129</v>
      </c>
      <c r="O641" s="5">
        <f t="shared" si="254"/>
        <v>1.07139955</v>
      </c>
      <c r="P641" s="5">
        <f t="shared" si="237"/>
        <v>1071.3995500000001</v>
      </c>
      <c r="Q641" s="10">
        <f t="shared" si="238"/>
        <v>0</v>
      </c>
      <c r="R641" s="39">
        <f t="shared" si="239"/>
        <v>0</v>
      </c>
      <c r="S641" s="5">
        <f t="shared" si="240"/>
        <v>0</v>
      </c>
      <c r="T641" s="6">
        <f t="shared" si="250"/>
        <v>4.641E-2</v>
      </c>
      <c r="U641" s="10">
        <f t="shared" si="253"/>
        <v>181</v>
      </c>
      <c r="V641" s="10">
        <v>252</v>
      </c>
      <c r="W641" s="12">
        <f t="shared" si="241"/>
        <v>1.0331204409999999</v>
      </c>
      <c r="X641" s="5">
        <f t="shared" si="242"/>
        <v>35.485225579999998</v>
      </c>
      <c r="Y641" s="11">
        <f t="shared" si="243"/>
        <v>0</v>
      </c>
      <c r="Z641" s="2" t="s">
        <v>68</v>
      </c>
      <c r="AA641" s="72">
        <f t="shared" si="251"/>
        <v>43753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30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4"/>
      <c r="BX641" s="1"/>
      <c r="BY641" s="1"/>
      <c r="BZ641" s="1"/>
      <c r="CA641" s="1"/>
      <c r="CB641" s="1"/>
      <c r="CC641" s="1"/>
      <c r="CD641" s="1"/>
      <c r="CE641" s="1"/>
      <c r="CF641" s="1"/>
      <c r="CG641" s="2"/>
      <c r="CH641" s="1"/>
      <c r="CI641" s="1"/>
      <c r="CJ641" s="1"/>
      <c r="CK641" s="1"/>
      <c r="CL641" s="1"/>
      <c r="CM641" s="1"/>
    </row>
    <row r="642" spans="1:91" x14ac:dyDescent="0.2">
      <c r="A642" s="105">
        <f t="shared" si="244"/>
        <v>43655</v>
      </c>
      <c r="B642" s="5">
        <f t="shared" si="233"/>
        <v>1107.0898734099999</v>
      </c>
      <c r="C642" s="5">
        <f t="shared" si="245"/>
        <v>1000</v>
      </c>
      <c r="D642" s="64">
        <f t="shared" si="246"/>
        <v>5213.75</v>
      </c>
      <c r="E642" s="11">
        <f>IF(K642=1,VLOOKUP(A642,[1]Plan1!$AY$80:$BA$314,3),E641)</f>
        <v>5214.2700000000004</v>
      </c>
      <c r="F642" s="72">
        <f t="shared" si="247"/>
        <v>43634</v>
      </c>
      <c r="G642" s="9">
        <f t="shared" si="234"/>
        <v>9.9736274274730974E-5</v>
      </c>
      <c r="H642" s="72">
        <f t="shared" si="248"/>
        <v>43661</v>
      </c>
      <c r="I642" s="72">
        <f t="shared" si="235"/>
        <v>43661</v>
      </c>
      <c r="J642" s="1">
        <f t="shared" si="249"/>
        <v>19</v>
      </c>
      <c r="K642" s="1">
        <f t="shared" si="255"/>
        <v>15</v>
      </c>
      <c r="L642" s="5">
        <f t="shared" si="236"/>
        <v>1.00007873</v>
      </c>
      <c r="M642" s="12">
        <f t="shared" si="256"/>
        <v>1.0013001699999999</v>
      </c>
      <c r="N642" s="12">
        <f t="shared" si="252"/>
        <v>1.0713208384254129</v>
      </c>
      <c r="O642" s="5">
        <f t="shared" si="254"/>
        <v>1.07140518</v>
      </c>
      <c r="P642" s="5">
        <f t="shared" si="237"/>
        <v>1071.40518</v>
      </c>
      <c r="Q642" s="10">
        <f t="shared" si="238"/>
        <v>0</v>
      </c>
      <c r="R642" s="39">
        <f t="shared" si="239"/>
        <v>0</v>
      </c>
      <c r="S642" s="5">
        <f t="shared" si="240"/>
        <v>0</v>
      </c>
      <c r="T642" s="6">
        <f t="shared" si="250"/>
        <v>4.641E-2</v>
      </c>
      <c r="U642" s="10">
        <f t="shared" si="253"/>
        <v>182</v>
      </c>
      <c r="V642" s="10">
        <v>252</v>
      </c>
      <c r="W642" s="12">
        <f t="shared" si="241"/>
        <v>1.0333064409999999</v>
      </c>
      <c r="X642" s="5">
        <f t="shared" si="242"/>
        <v>35.684693410000001</v>
      </c>
      <c r="Y642" s="11">
        <f t="shared" si="243"/>
        <v>0</v>
      </c>
      <c r="Z642" s="2" t="s">
        <v>68</v>
      </c>
      <c r="AA642" s="72">
        <f t="shared" si="251"/>
        <v>43753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30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4"/>
      <c r="BX642" s="1"/>
      <c r="BY642" s="1"/>
      <c r="BZ642" s="1"/>
      <c r="CA642" s="1"/>
      <c r="CB642" s="1"/>
      <c r="CC642" s="1"/>
      <c r="CD642" s="1"/>
      <c r="CE642" s="1"/>
      <c r="CF642" s="1"/>
      <c r="CG642" s="2"/>
      <c r="CH642" s="1"/>
      <c r="CI642" s="1"/>
      <c r="CJ642" s="1"/>
      <c r="CK642" s="1"/>
      <c r="CL642" s="1"/>
      <c r="CM642" s="1"/>
    </row>
    <row r="643" spans="1:91" x14ac:dyDescent="0.2">
      <c r="A643" s="105">
        <f t="shared" si="244"/>
        <v>43656</v>
      </c>
      <c r="B643" s="5">
        <f t="shared" si="233"/>
        <v>1107.2949983600001</v>
      </c>
      <c r="C643" s="5">
        <f t="shared" si="245"/>
        <v>1000</v>
      </c>
      <c r="D643" s="64">
        <f t="shared" si="246"/>
        <v>5213.75</v>
      </c>
      <c r="E643" s="11">
        <f>IF(K643=1,VLOOKUP(A643,[1]Plan1!$AY$80:$BA$314,3),E642)</f>
        <v>5214.2700000000004</v>
      </c>
      <c r="F643" s="72">
        <f t="shared" si="247"/>
        <v>43634</v>
      </c>
      <c r="G643" s="9">
        <f t="shared" si="234"/>
        <v>9.9736274274730974E-5</v>
      </c>
      <c r="H643" s="72">
        <f t="shared" si="248"/>
        <v>43661</v>
      </c>
      <c r="I643" s="72">
        <f t="shared" si="235"/>
        <v>43661</v>
      </c>
      <c r="J643" s="1">
        <f t="shared" si="249"/>
        <v>19</v>
      </c>
      <c r="K643" s="1">
        <f t="shared" si="255"/>
        <v>16</v>
      </c>
      <c r="L643" s="5">
        <f t="shared" si="236"/>
        <v>1.0000839800000001</v>
      </c>
      <c r="M643" s="12">
        <f t="shared" si="256"/>
        <v>1.0013001699999999</v>
      </c>
      <c r="N643" s="12">
        <f t="shared" si="252"/>
        <v>1.0713208384254129</v>
      </c>
      <c r="O643" s="5">
        <f t="shared" si="254"/>
        <v>1.0714108</v>
      </c>
      <c r="P643" s="5">
        <f t="shared" si="237"/>
        <v>1071.4108000000001</v>
      </c>
      <c r="Q643" s="10">
        <f t="shared" si="238"/>
        <v>0</v>
      </c>
      <c r="R643" s="39">
        <f t="shared" si="239"/>
        <v>0</v>
      </c>
      <c r="S643" s="5">
        <f t="shared" si="240"/>
        <v>0</v>
      </c>
      <c r="T643" s="6">
        <f t="shared" si="250"/>
        <v>4.641E-2</v>
      </c>
      <c r="U643" s="10">
        <f t="shared" si="253"/>
        <v>183</v>
      </c>
      <c r="V643" s="10">
        <v>252</v>
      </c>
      <c r="W643" s="12">
        <f t="shared" si="241"/>
        <v>1.033492474</v>
      </c>
      <c r="X643" s="5">
        <f t="shared" si="242"/>
        <v>35.884198359999999</v>
      </c>
      <c r="Y643" s="11">
        <f t="shared" si="243"/>
        <v>0</v>
      </c>
      <c r="Z643" s="2" t="s">
        <v>68</v>
      </c>
      <c r="AA643" s="72">
        <f t="shared" si="251"/>
        <v>43753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30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4"/>
      <c r="BX643" s="1"/>
      <c r="BY643" s="1"/>
      <c r="BZ643" s="1"/>
      <c r="CA643" s="1"/>
      <c r="CB643" s="1"/>
      <c r="CC643" s="1"/>
      <c r="CD643" s="1"/>
      <c r="CE643" s="1"/>
      <c r="CF643" s="1"/>
      <c r="CG643" s="2"/>
      <c r="CH643" s="1"/>
      <c r="CI643" s="1"/>
      <c r="CJ643" s="1"/>
      <c r="CK643" s="1"/>
      <c r="CL643" s="1"/>
      <c r="CM643" s="1"/>
    </row>
    <row r="644" spans="1:91" x14ac:dyDescent="0.2">
      <c r="A644" s="105">
        <f t="shared" si="244"/>
        <v>43657</v>
      </c>
      <c r="B644" s="5">
        <f t="shared" si="233"/>
        <v>1107.5001721599999</v>
      </c>
      <c r="C644" s="5">
        <f t="shared" si="245"/>
        <v>1000</v>
      </c>
      <c r="D644" s="64">
        <f t="shared" si="246"/>
        <v>5213.75</v>
      </c>
      <c r="E644" s="11">
        <f>IF(K644=1,VLOOKUP(A644,[1]Plan1!$AY$80:$BA$314,3),E643)</f>
        <v>5214.2700000000004</v>
      </c>
      <c r="F644" s="72">
        <f t="shared" si="247"/>
        <v>43634</v>
      </c>
      <c r="G644" s="9">
        <f t="shared" si="234"/>
        <v>9.9736274274730974E-5</v>
      </c>
      <c r="H644" s="72">
        <f t="shared" si="248"/>
        <v>43661</v>
      </c>
      <c r="I644" s="72">
        <f t="shared" si="235"/>
        <v>43661</v>
      </c>
      <c r="J644" s="1">
        <f t="shared" si="249"/>
        <v>19</v>
      </c>
      <c r="K644" s="1">
        <f t="shared" si="255"/>
        <v>17</v>
      </c>
      <c r="L644" s="5">
        <f t="shared" si="236"/>
        <v>1.0000892299999999</v>
      </c>
      <c r="M644" s="12">
        <f t="shared" si="256"/>
        <v>1.0013001699999999</v>
      </c>
      <c r="N644" s="12">
        <f t="shared" si="252"/>
        <v>1.0713208384254129</v>
      </c>
      <c r="O644" s="5">
        <f t="shared" si="254"/>
        <v>1.07141643</v>
      </c>
      <c r="P644" s="5">
        <f t="shared" si="237"/>
        <v>1071.41643</v>
      </c>
      <c r="Q644" s="10">
        <f t="shared" si="238"/>
        <v>0</v>
      </c>
      <c r="R644" s="39">
        <f t="shared" si="239"/>
        <v>0</v>
      </c>
      <c r="S644" s="5">
        <f t="shared" si="240"/>
        <v>0</v>
      </c>
      <c r="T644" s="6">
        <f t="shared" si="250"/>
        <v>4.641E-2</v>
      </c>
      <c r="U644" s="10">
        <f t="shared" si="253"/>
        <v>184</v>
      </c>
      <c r="V644" s="10">
        <v>252</v>
      </c>
      <c r="W644" s="12">
        <f t="shared" si="241"/>
        <v>1.033678541</v>
      </c>
      <c r="X644" s="5">
        <f t="shared" si="242"/>
        <v>36.08374216</v>
      </c>
      <c r="Y644" s="11">
        <f t="shared" si="243"/>
        <v>0</v>
      </c>
      <c r="Z644" s="2" t="s">
        <v>68</v>
      </c>
      <c r="AA644" s="72">
        <f t="shared" si="251"/>
        <v>43753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30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4"/>
      <c r="BX644" s="1"/>
      <c r="BY644" s="1"/>
      <c r="BZ644" s="1"/>
      <c r="CA644" s="1"/>
      <c r="CB644" s="1"/>
      <c r="CC644" s="1"/>
      <c r="CD644" s="1"/>
      <c r="CE644" s="1"/>
      <c r="CF644" s="1"/>
      <c r="CG644" s="2"/>
      <c r="CH644" s="1"/>
      <c r="CI644" s="1"/>
      <c r="CJ644" s="1"/>
      <c r="CK644" s="1"/>
      <c r="CL644" s="1"/>
      <c r="CM644" s="1"/>
    </row>
    <row r="645" spans="1:91" x14ac:dyDescent="0.2">
      <c r="A645" s="105">
        <f t="shared" si="244"/>
        <v>43658</v>
      </c>
      <c r="B645" s="5">
        <f t="shared" si="233"/>
        <v>1107.7053741499999</v>
      </c>
      <c r="C645" s="5">
        <f t="shared" si="245"/>
        <v>1000</v>
      </c>
      <c r="D645" s="64">
        <f t="shared" si="246"/>
        <v>5213.75</v>
      </c>
      <c r="E645" s="11">
        <f>IF(K645=1,VLOOKUP(A645,[1]Plan1!$AY$80:$BA$314,3),E644)</f>
        <v>5214.2700000000004</v>
      </c>
      <c r="F645" s="72">
        <f t="shared" si="247"/>
        <v>43634</v>
      </c>
      <c r="G645" s="9">
        <f t="shared" si="234"/>
        <v>9.9736274274730974E-5</v>
      </c>
      <c r="H645" s="72">
        <f t="shared" si="248"/>
        <v>43661</v>
      </c>
      <c r="I645" s="72">
        <f t="shared" si="235"/>
        <v>43661</v>
      </c>
      <c r="J645" s="1">
        <f t="shared" si="249"/>
        <v>19</v>
      </c>
      <c r="K645" s="1">
        <f t="shared" si="255"/>
        <v>18</v>
      </c>
      <c r="L645" s="5">
        <f t="shared" si="236"/>
        <v>1.00009448</v>
      </c>
      <c r="M645" s="12">
        <f t="shared" si="256"/>
        <v>1.0013001699999999</v>
      </c>
      <c r="N645" s="12">
        <f t="shared" si="252"/>
        <v>1.0713208384254129</v>
      </c>
      <c r="O645" s="5">
        <f t="shared" si="254"/>
        <v>1.07142205</v>
      </c>
      <c r="P645" s="5">
        <f t="shared" si="237"/>
        <v>1071.4220499999999</v>
      </c>
      <c r="Q645" s="10">
        <f t="shared" si="238"/>
        <v>0</v>
      </c>
      <c r="R645" s="39">
        <f t="shared" si="239"/>
        <v>0</v>
      </c>
      <c r="S645" s="5">
        <f t="shared" si="240"/>
        <v>0</v>
      </c>
      <c r="T645" s="6">
        <f t="shared" si="250"/>
        <v>4.641E-2</v>
      </c>
      <c r="U645" s="10">
        <f t="shared" si="253"/>
        <v>185</v>
      </c>
      <c r="V645" s="10">
        <v>252</v>
      </c>
      <c r="W645" s="12">
        <f t="shared" si="241"/>
        <v>1.0338646419999999</v>
      </c>
      <c r="X645" s="5">
        <f t="shared" si="242"/>
        <v>36.283324149999999</v>
      </c>
      <c r="Y645" s="11">
        <f t="shared" si="243"/>
        <v>0</v>
      </c>
      <c r="Z645" s="2" t="s">
        <v>68</v>
      </c>
      <c r="AA645" s="72">
        <f t="shared" si="251"/>
        <v>43753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30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4"/>
      <c r="BX645" s="1"/>
      <c r="BY645" s="1"/>
      <c r="BZ645" s="1"/>
      <c r="CA645" s="1"/>
      <c r="CB645" s="1"/>
      <c r="CC645" s="1"/>
      <c r="CD645" s="1"/>
      <c r="CE645" s="1"/>
      <c r="CF645" s="1"/>
      <c r="CG645" s="2"/>
      <c r="CH645" s="1"/>
      <c r="CI645" s="1"/>
      <c r="CJ645" s="1"/>
      <c r="CK645" s="1"/>
      <c r="CL645" s="1"/>
      <c r="CM645" s="1"/>
    </row>
    <row r="646" spans="1:91" x14ac:dyDescent="0.2">
      <c r="A646" s="105">
        <f t="shared" si="244"/>
        <v>43659</v>
      </c>
      <c r="B646" s="5">
        <f t="shared" si="233"/>
        <v>1107.9106239299999</v>
      </c>
      <c r="C646" s="5">
        <f t="shared" si="245"/>
        <v>1000</v>
      </c>
      <c r="D646" s="64">
        <f t="shared" si="246"/>
        <v>5213.75</v>
      </c>
      <c r="E646" s="11">
        <f>IF(K646=1,VLOOKUP(A646,[1]Plan1!$AY$80:$BA$314,3),E645)</f>
        <v>5214.2700000000004</v>
      </c>
      <c r="F646" s="72">
        <f t="shared" si="247"/>
        <v>43634</v>
      </c>
      <c r="G646" s="9">
        <f t="shared" si="234"/>
        <v>9.9736274274730974E-5</v>
      </c>
      <c r="H646" s="72">
        <f t="shared" si="248"/>
        <v>43661</v>
      </c>
      <c r="I646" s="72">
        <f t="shared" si="235"/>
        <v>43661</v>
      </c>
      <c r="J646" s="1">
        <f t="shared" si="249"/>
        <v>19</v>
      </c>
      <c r="K646" s="1">
        <f t="shared" si="255"/>
        <v>19</v>
      </c>
      <c r="L646" s="5">
        <f t="shared" si="236"/>
        <v>1.0000997300000001</v>
      </c>
      <c r="M646" s="12">
        <f t="shared" si="256"/>
        <v>1.0013001699999999</v>
      </c>
      <c r="N646" s="12">
        <f t="shared" si="252"/>
        <v>1.0713208384254129</v>
      </c>
      <c r="O646" s="5">
        <f t="shared" si="254"/>
        <v>1.07142768</v>
      </c>
      <c r="P646" s="5">
        <f t="shared" si="237"/>
        <v>1071.42768</v>
      </c>
      <c r="Q646" s="10">
        <f t="shared" si="238"/>
        <v>0</v>
      </c>
      <c r="R646" s="39">
        <f t="shared" si="239"/>
        <v>0</v>
      </c>
      <c r="S646" s="5">
        <f t="shared" si="240"/>
        <v>0</v>
      </c>
      <c r="T646" s="6">
        <f t="shared" si="250"/>
        <v>4.641E-2</v>
      </c>
      <c r="U646" s="10">
        <f t="shared" si="253"/>
        <v>186</v>
      </c>
      <c r="V646" s="10">
        <v>252</v>
      </c>
      <c r="W646" s="12">
        <f t="shared" si="241"/>
        <v>1.0340507759999999</v>
      </c>
      <c r="X646" s="5">
        <f t="shared" si="242"/>
        <v>36.482943929999998</v>
      </c>
      <c r="Y646" s="11">
        <f t="shared" si="243"/>
        <v>0</v>
      </c>
      <c r="Z646" s="2" t="s">
        <v>68</v>
      </c>
      <c r="AA646" s="72">
        <f t="shared" si="251"/>
        <v>43753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30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4"/>
      <c r="BX646" s="1"/>
      <c r="BY646" s="1"/>
      <c r="BZ646" s="1"/>
      <c r="CA646" s="1"/>
      <c r="CB646" s="1"/>
      <c r="CC646" s="1"/>
      <c r="CD646" s="1"/>
      <c r="CE646" s="1"/>
      <c r="CF646" s="1"/>
      <c r="CG646" s="2"/>
      <c r="CH646" s="1"/>
      <c r="CI646" s="1"/>
      <c r="CJ646" s="1"/>
      <c r="CK646" s="1"/>
      <c r="CL646" s="1"/>
      <c r="CM646" s="1"/>
    </row>
    <row r="647" spans="1:91" x14ac:dyDescent="0.2">
      <c r="A647" s="105">
        <f t="shared" si="244"/>
        <v>43660</v>
      </c>
      <c r="B647" s="5">
        <f t="shared" si="233"/>
        <v>1107.9106239299999</v>
      </c>
      <c r="C647" s="5">
        <f t="shared" si="245"/>
        <v>1000</v>
      </c>
      <c r="D647" s="64">
        <f t="shared" si="246"/>
        <v>5213.75</v>
      </c>
      <c r="E647" s="11">
        <f>IF(K647=1,VLOOKUP(A647,[1]Plan1!$AY$80:$BA$314,3),E646)</f>
        <v>5214.2700000000004</v>
      </c>
      <c r="F647" s="72">
        <f t="shared" si="247"/>
        <v>43634</v>
      </c>
      <c r="G647" s="9">
        <f t="shared" si="234"/>
        <v>9.9736274274730974E-5</v>
      </c>
      <c r="H647" s="72">
        <f t="shared" si="248"/>
        <v>43661</v>
      </c>
      <c r="I647" s="72">
        <f t="shared" si="235"/>
        <v>43661</v>
      </c>
      <c r="J647" s="1">
        <f t="shared" si="249"/>
        <v>19</v>
      </c>
      <c r="K647" s="1">
        <f t="shared" si="255"/>
        <v>19</v>
      </c>
      <c r="L647" s="5">
        <f t="shared" si="236"/>
        <v>1.0000997300000001</v>
      </c>
      <c r="M647" s="12">
        <f t="shared" si="256"/>
        <v>1.0013001699999999</v>
      </c>
      <c r="N647" s="12">
        <f t="shared" si="252"/>
        <v>1.0713208384254129</v>
      </c>
      <c r="O647" s="5">
        <f t="shared" si="254"/>
        <v>1.07142768</v>
      </c>
      <c r="P647" s="5">
        <f t="shared" si="237"/>
        <v>1071.42768</v>
      </c>
      <c r="Q647" s="10">
        <f t="shared" si="238"/>
        <v>0</v>
      </c>
      <c r="R647" s="39">
        <f t="shared" si="239"/>
        <v>0</v>
      </c>
      <c r="S647" s="5">
        <f t="shared" si="240"/>
        <v>0</v>
      </c>
      <c r="T647" s="6">
        <f t="shared" si="250"/>
        <v>4.641E-2</v>
      </c>
      <c r="U647" s="10">
        <f t="shared" si="253"/>
        <v>186</v>
      </c>
      <c r="V647" s="10">
        <v>252</v>
      </c>
      <c r="W647" s="12">
        <f t="shared" si="241"/>
        <v>1.0340507759999999</v>
      </c>
      <c r="X647" s="5">
        <f t="shared" si="242"/>
        <v>36.482943929999998</v>
      </c>
      <c r="Y647" s="11">
        <f t="shared" si="243"/>
        <v>0</v>
      </c>
      <c r="Z647" s="2" t="s">
        <v>68</v>
      </c>
      <c r="AA647" s="72">
        <f t="shared" si="251"/>
        <v>43753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30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4"/>
      <c r="BX647" s="1"/>
      <c r="BY647" s="1"/>
      <c r="BZ647" s="1"/>
      <c r="CA647" s="1"/>
      <c r="CB647" s="1"/>
      <c r="CC647" s="1"/>
      <c r="CD647" s="1"/>
      <c r="CE647" s="1"/>
      <c r="CF647" s="1"/>
      <c r="CG647" s="2"/>
      <c r="CH647" s="1"/>
      <c r="CI647" s="1"/>
      <c r="CJ647" s="1"/>
      <c r="CK647" s="1"/>
      <c r="CL647" s="1"/>
      <c r="CM647" s="1"/>
    </row>
    <row r="648" spans="1:91" x14ac:dyDescent="0.2">
      <c r="A648" s="105">
        <f t="shared" si="244"/>
        <v>43661</v>
      </c>
      <c r="B648" s="5">
        <f t="shared" si="233"/>
        <v>1107.9106239299999</v>
      </c>
      <c r="C648" s="5">
        <f t="shared" si="245"/>
        <v>1000</v>
      </c>
      <c r="D648" s="64">
        <f t="shared" si="246"/>
        <v>5213.75</v>
      </c>
      <c r="E648" s="11">
        <f>IF(K648=1,VLOOKUP(A648,[1]Plan1!$AY$80:$BA$314,3),E647)</f>
        <v>5214.2700000000004</v>
      </c>
      <c r="F648" s="72">
        <f t="shared" si="247"/>
        <v>43634</v>
      </c>
      <c r="G648" s="9">
        <f t="shared" si="234"/>
        <v>9.9736274274730974E-5</v>
      </c>
      <c r="H648" s="72">
        <f t="shared" si="248"/>
        <v>43692</v>
      </c>
      <c r="I648" s="72">
        <f t="shared" si="235"/>
        <v>43661</v>
      </c>
      <c r="J648" s="1">
        <f t="shared" si="249"/>
        <v>19</v>
      </c>
      <c r="K648" s="1">
        <f t="shared" si="255"/>
        <v>19</v>
      </c>
      <c r="L648" s="5">
        <f t="shared" si="236"/>
        <v>1.0000997300000001</v>
      </c>
      <c r="M648" s="12">
        <f t="shared" si="256"/>
        <v>1.0013001699999999</v>
      </c>
      <c r="N648" s="12">
        <f t="shared" si="252"/>
        <v>1.0713208384254129</v>
      </c>
      <c r="O648" s="5">
        <f t="shared" si="254"/>
        <v>1.07142768</v>
      </c>
      <c r="P648" s="5">
        <f t="shared" si="237"/>
        <v>1071.42768</v>
      </c>
      <c r="Q648" s="10">
        <f t="shared" si="238"/>
        <v>0</v>
      </c>
      <c r="R648" s="39">
        <f t="shared" si="239"/>
        <v>0</v>
      </c>
      <c r="S648" s="5">
        <f t="shared" si="240"/>
        <v>0</v>
      </c>
      <c r="T648" s="6">
        <f t="shared" si="250"/>
        <v>4.641E-2</v>
      </c>
      <c r="U648" s="10">
        <f t="shared" si="253"/>
        <v>186</v>
      </c>
      <c r="V648" s="10">
        <v>252</v>
      </c>
      <c r="W648" s="12">
        <f t="shared" si="241"/>
        <v>1.0340507759999999</v>
      </c>
      <c r="X648" s="5">
        <f t="shared" si="242"/>
        <v>36.482943929999998</v>
      </c>
      <c r="Y648" s="11">
        <f t="shared" si="243"/>
        <v>0</v>
      </c>
      <c r="Z648" s="2" t="s">
        <v>68</v>
      </c>
      <c r="AA648" s="72">
        <f t="shared" si="251"/>
        <v>43753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30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4"/>
      <c r="BX648" s="1"/>
      <c r="BY648" s="1"/>
      <c r="BZ648" s="1"/>
      <c r="CA648" s="1"/>
      <c r="CB648" s="1"/>
      <c r="CC648" s="1"/>
      <c r="CD648" s="1"/>
      <c r="CE648" s="1"/>
      <c r="CF648" s="1"/>
      <c r="CG648" s="2"/>
      <c r="CH648" s="1"/>
      <c r="CI648" s="1"/>
      <c r="CJ648" s="1"/>
      <c r="CK648" s="1"/>
      <c r="CL648" s="1"/>
      <c r="CM648" s="1"/>
    </row>
    <row r="649" spans="1:91" x14ac:dyDescent="0.2">
      <c r="A649" s="105">
        <f t="shared" si="244"/>
        <v>43662</v>
      </c>
      <c r="B649" s="5">
        <f t="shared" si="233"/>
        <v>1108.20155632</v>
      </c>
      <c r="C649" s="5">
        <f t="shared" si="245"/>
        <v>1000</v>
      </c>
      <c r="D649" s="64">
        <f t="shared" si="246"/>
        <v>5214.2700000000004</v>
      </c>
      <c r="E649" s="11">
        <f>IF(K649=1,VLOOKUP(A649,[1]Plan1!$AY$80:$BA$314,3),E648)</f>
        <v>5224.18</v>
      </c>
      <c r="F649" s="72">
        <f t="shared" si="247"/>
        <v>43662</v>
      </c>
      <c r="G649" s="9">
        <f t="shared" si="234"/>
        <v>1.9005536729015393E-3</v>
      </c>
      <c r="H649" s="72">
        <f t="shared" si="248"/>
        <v>43692</v>
      </c>
      <c r="I649" s="72">
        <f t="shared" si="235"/>
        <v>43692</v>
      </c>
      <c r="J649" s="1">
        <f t="shared" si="249"/>
        <v>23</v>
      </c>
      <c r="K649" s="1">
        <f t="shared" si="255"/>
        <v>1</v>
      </c>
      <c r="L649" s="5">
        <f t="shared" si="236"/>
        <v>1.0000825499999999</v>
      </c>
      <c r="M649" s="12">
        <f t="shared" si="256"/>
        <v>1.0000997300000001</v>
      </c>
      <c r="N649" s="12">
        <f t="shared" si="252"/>
        <v>1.0714276812526291</v>
      </c>
      <c r="O649" s="5">
        <f t="shared" si="254"/>
        <v>1.0715161200000001</v>
      </c>
      <c r="P649" s="5">
        <f t="shared" si="237"/>
        <v>1071.51612</v>
      </c>
      <c r="Q649" s="10">
        <f t="shared" si="238"/>
        <v>0</v>
      </c>
      <c r="R649" s="39">
        <f t="shared" si="239"/>
        <v>0</v>
      </c>
      <c r="S649" s="5">
        <f t="shared" si="240"/>
        <v>0</v>
      </c>
      <c r="T649" s="6">
        <f t="shared" si="250"/>
        <v>4.641E-2</v>
      </c>
      <c r="U649" s="10">
        <f t="shared" si="253"/>
        <v>187</v>
      </c>
      <c r="V649" s="10">
        <v>252</v>
      </c>
      <c r="W649" s="12">
        <f t="shared" si="241"/>
        <v>1.034236943</v>
      </c>
      <c r="X649" s="5">
        <f t="shared" si="242"/>
        <v>36.685436320000001</v>
      </c>
      <c r="Y649" s="11">
        <f t="shared" si="243"/>
        <v>0</v>
      </c>
      <c r="Z649" s="2" t="s">
        <v>68</v>
      </c>
      <c r="AA649" s="72">
        <f t="shared" si="251"/>
        <v>43753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30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4"/>
      <c r="BX649" s="1"/>
      <c r="BY649" s="1"/>
      <c r="BZ649" s="1"/>
      <c r="CA649" s="1"/>
      <c r="CB649" s="1"/>
      <c r="CC649" s="1"/>
      <c r="CD649" s="1"/>
      <c r="CE649" s="1"/>
      <c r="CF649" s="1"/>
      <c r="CG649" s="2"/>
      <c r="CH649" s="1"/>
      <c r="CI649" s="1"/>
      <c r="CJ649" s="1"/>
      <c r="CK649" s="1"/>
      <c r="CL649" s="1"/>
      <c r="CM649" s="1"/>
    </row>
    <row r="650" spans="1:91" x14ac:dyDescent="0.2">
      <c r="A650" s="105">
        <f t="shared" si="244"/>
        <v>43663</v>
      </c>
      <c r="B650" s="5">
        <f t="shared" ref="B650:B713" si="257">(P650+X650)</f>
        <v>1108.4925891099999</v>
      </c>
      <c r="C650" s="5">
        <f t="shared" si="245"/>
        <v>1000</v>
      </c>
      <c r="D650" s="64">
        <f t="shared" si="246"/>
        <v>5214.2700000000004</v>
      </c>
      <c r="E650" s="11">
        <f>IF(K650=1,VLOOKUP(A650,[1]Plan1!$AY$80:$BA$314,3),E649)</f>
        <v>5224.18</v>
      </c>
      <c r="F650" s="72">
        <f t="shared" si="247"/>
        <v>43662</v>
      </c>
      <c r="G650" s="9">
        <f t="shared" ref="G650:G713" si="258">(E650/D650)-1</f>
        <v>1.9005536729015393E-3</v>
      </c>
      <c r="H650" s="72">
        <f t="shared" si="248"/>
        <v>43692</v>
      </c>
      <c r="I650" s="72">
        <f t="shared" ref="I650:I713" si="259">IF(A650&gt;I649,H650,I649)</f>
        <v>43692</v>
      </c>
      <c r="J650" s="1">
        <f t="shared" si="249"/>
        <v>23</v>
      </c>
      <c r="K650" s="1">
        <f t="shared" si="255"/>
        <v>2</v>
      </c>
      <c r="L650" s="5">
        <f t="shared" ref="L650:L713" si="260">TRUNC((E650/D650)^TRUNC((K650/J650),9),8)</f>
        <v>1.0001651199999999</v>
      </c>
      <c r="M650" s="12">
        <f t="shared" si="256"/>
        <v>1.0000997300000001</v>
      </c>
      <c r="N650" s="12">
        <f t="shared" si="252"/>
        <v>1.0714276812526291</v>
      </c>
      <c r="O650" s="5">
        <f t="shared" si="254"/>
        <v>1.07160459</v>
      </c>
      <c r="P650" s="5">
        <f t="shared" ref="P650:P713" si="261">TRUNC(C650*O650,8)</f>
        <v>1071.6045899999999</v>
      </c>
      <c r="Q650" s="10">
        <f t="shared" ref="Q650:Q713" si="262">IF(VLOOKUP(A650,AD$10:AK$114,8)=VLOOKUP(A649,AD$10:AK$114,8),0,VLOOKUP(A650,AD$10:AK$114,8))</f>
        <v>0</v>
      </c>
      <c r="R650" s="39">
        <f t="shared" ref="R650:R713" si="263">IF(Q650&gt;0,VLOOKUP($A650,$AD$10:$AI$114,6),0)</f>
        <v>0</v>
      </c>
      <c r="S650" s="5">
        <f t="shared" ref="S650:S713" si="264">IF(R650&gt;0,TRUNC(R650*P650,8),0)</f>
        <v>0</v>
      </c>
      <c r="T650" s="6">
        <f t="shared" si="250"/>
        <v>4.641E-2</v>
      </c>
      <c r="U650" s="10">
        <f t="shared" si="253"/>
        <v>188</v>
      </c>
      <c r="V650" s="10">
        <v>252</v>
      </c>
      <c r="W650" s="12">
        <f t="shared" ref="W650:W713" si="265">ROUND((1+T650)^TRUNC((U650/V650),9),9)</f>
        <v>1.034423144</v>
      </c>
      <c r="X650" s="5">
        <f t="shared" ref="X650:X713" si="266">TRUNC((P650*(W650-1)),8)</f>
        <v>36.887999110000003</v>
      </c>
      <c r="Y650" s="11">
        <f t="shared" ref="Y650:Y713" si="267">IF(Q650&gt;0,S650+X650,0)</f>
        <v>0</v>
      </c>
      <c r="Z650" s="2" t="s">
        <v>68</v>
      </c>
      <c r="AA650" s="72">
        <f t="shared" si="251"/>
        <v>43753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30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4"/>
      <c r="BX650" s="1"/>
      <c r="BY650" s="1"/>
      <c r="BZ650" s="1"/>
      <c r="CA650" s="1"/>
      <c r="CB650" s="1"/>
      <c r="CC650" s="1"/>
      <c r="CD650" s="1"/>
      <c r="CE650" s="1"/>
      <c r="CF650" s="1"/>
      <c r="CG650" s="2"/>
      <c r="CH650" s="1"/>
      <c r="CI650" s="1"/>
      <c r="CJ650" s="1"/>
      <c r="CK650" s="1"/>
      <c r="CL650" s="1"/>
      <c r="CM650" s="1"/>
    </row>
    <row r="651" spans="1:91" x14ac:dyDescent="0.2">
      <c r="A651" s="105">
        <f t="shared" ref="A651:A714" si="268">(A650+1)</f>
        <v>43664</v>
      </c>
      <c r="B651" s="5">
        <f t="shared" si="257"/>
        <v>1108.7836912800001</v>
      </c>
      <c r="C651" s="5">
        <f t="shared" ref="C651:C714" si="269">TRUNC(IF(Q650&gt;0,VLOOKUP(A650,$AD$12:$AE$114,2),C650),8)</f>
        <v>1000</v>
      </c>
      <c r="D651" s="64">
        <f t="shared" ref="D651:D714" si="270">IF(E651=E650,D650,E650)</f>
        <v>5214.2700000000004</v>
      </c>
      <c r="E651" s="11">
        <f>IF(K651=1,VLOOKUP(A651,[1]Plan1!$AY$80:$BA$314,3),E650)</f>
        <v>5224.18</v>
      </c>
      <c r="F651" s="72">
        <f t="shared" ref="F651:F714" si="271">IF(D651=D650,F650,A651)</f>
        <v>43662</v>
      </c>
      <c r="G651" s="9">
        <f t="shared" si="258"/>
        <v>1.9005536729015393E-3</v>
      </c>
      <c r="H651" s="72">
        <f t="shared" ref="H651:H714" si="272">IF(DAY(A651)=15,VLOOKUP(A651,AH$118:AM$450,4),H650)</f>
        <v>43692</v>
      </c>
      <c r="I651" s="72">
        <f t="shared" si="259"/>
        <v>43692</v>
      </c>
      <c r="J651" s="1">
        <f t="shared" ref="J651:J714" si="273">IF(I651=I650,J650,NETWORKDAYS(I650,I651,$AD$118:$AD$502)-1)</f>
        <v>23</v>
      </c>
      <c r="K651" s="1">
        <f t="shared" si="255"/>
        <v>3</v>
      </c>
      <c r="L651" s="5">
        <f t="shared" si="260"/>
        <v>1.0002476899999999</v>
      </c>
      <c r="M651" s="12">
        <f t="shared" si="256"/>
        <v>1.0000997300000001</v>
      </c>
      <c r="N651" s="12">
        <f t="shared" si="252"/>
        <v>1.0714276812526291</v>
      </c>
      <c r="O651" s="5">
        <f t="shared" si="254"/>
        <v>1.0716930600000001</v>
      </c>
      <c r="P651" s="5">
        <f t="shared" si="261"/>
        <v>1071.6930600000001</v>
      </c>
      <c r="Q651" s="10">
        <f t="shared" si="262"/>
        <v>0</v>
      </c>
      <c r="R651" s="39">
        <f t="shared" si="263"/>
        <v>0</v>
      </c>
      <c r="S651" s="5">
        <f t="shared" si="264"/>
        <v>0</v>
      </c>
      <c r="T651" s="6">
        <f t="shared" ref="T651:T714" si="274">(T650)</f>
        <v>4.641E-2</v>
      </c>
      <c r="U651" s="10">
        <f t="shared" si="253"/>
        <v>189</v>
      </c>
      <c r="V651" s="10">
        <v>252</v>
      </c>
      <c r="W651" s="12">
        <f t="shared" si="265"/>
        <v>1.0346093789999999</v>
      </c>
      <c r="X651" s="5">
        <f t="shared" si="266"/>
        <v>37.090631279999997</v>
      </c>
      <c r="Y651" s="11">
        <f t="shared" si="267"/>
        <v>0</v>
      </c>
      <c r="Z651" s="2" t="s">
        <v>68</v>
      </c>
      <c r="AA651" s="72">
        <f t="shared" ref="AA651:AA714" si="275">IF(Q650&gt;0,VLOOKUP(A650,$AD$10:$AL$114,9),AA650)</f>
        <v>43753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30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4"/>
      <c r="BX651" s="1"/>
      <c r="BY651" s="1"/>
      <c r="BZ651" s="1"/>
      <c r="CA651" s="1"/>
      <c r="CB651" s="1"/>
      <c r="CC651" s="1"/>
      <c r="CD651" s="1"/>
      <c r="CE651" s="1"/>
      <c r="CF651" s="1"/>
      <c r="CG651" s="2"/>
      <c r="CH651" s="1"/>
      <c r="CI651" s="1"/>
      <c r="CJ651" s="1"/>
      <c r="CK651" s="1"/>
      <c r="CL651" s="1"/>
      <c r="CM651" s="1"/>
    </row>
    <row r="652" spans="1:91" x14ac:dyDescent="0.2">
      <c r="A652" s="105">
        <f t="shared" si="268"/>
        <v>43665</v>
      </c>
      <c r="B652" s="5">
        <f t="shared" si="257"/>
        <v>1109.07487212</v>
      </c>
      <c r="C652" s="5">
        <f t="shared" si="269"/>
        <v>1000</v>
      </c>
      <c r="D652" s="64">
        <f t="shared" si="270"/>
        <v>5214.2700000000004</v>
      </c>
      <c r="E652" s="11">
        <f>IF(K652=1,VLOOKUP(A652,[1]Plan1!$AY$80:$BA$314,3),E651)</f>
        <v>5224.18</v>
      </c>
      <c r="F652" s="72">
        <f t="shared" si="271"/>
        <v>43662</v>
      </c>
      <c r="G652" s="9">
        <f t="shared" si="258"/>
        <v>1.9005536729015393E-3</v>
      </c>
      <c r="H652" s="72">
        <f t="shared" si="272"/>
        <v>43692</v>
      </c>
      <c r="I652" s="72">
        <f t="shared" si="259"/>
        <v>43692</v>
      </c>
      <c r="J652" s="1">
        <f t="shared" si="273"/>
        <v>23</v>
      </c>
      <c r="K652" s="1">
        <f t="shared" si="255"/>
        <v>4</v>
      </c>
      <c r="L652" s="5">
        <f t="shared" si="260"/>
        <v>1.0003302700000001</v>
      </c>
      <c r="M652" s="12">
        <f t="shared" si="256"/>
        <v>1.0000997300000001</v>
      </c>
      <c r="N652" s="12">
        <f t="shared" si="252"/>
        <v>1.0714276812526291</v>
      </c>
      <c r="O652" s="5">
        <f t="shared" si="254"/>
        <v>1.0717815399999999</v>
      </c>
      <c r="P652" s="5">
        <f t="shared" si="261"/>
        <v>1071.7815399999999</v>
      </c>
      <c r="Q652" s="10">
        <f t="shared" si="262"/>
        <v>0</v>
      </c>
      <c r="R652" s="39">
        <f t="shared" si="263"/>
        <v>0</v>
      </c>
      <c r="S652" s="5">
        <f t="shared" si="264"/>
        <v>0</v>
      </c>
      <c r="T652" s="6">
        <f t="shared" si="274"/>
        <v>4.641E-2</v>
      </c>
      <c r="U652" s="10">
        <f t="shared" si="253"/>
        <v>190</v>
      </c>
      <c r="V652" s="10">
        <v>252</v>
      </c>
      <c r="W652" s="12">
        <f t="shared" si="265"/>
        <v>1.0347956469999999</v>
      </c>
      <c r="X652" s="5">
        <f t="shared" si="266"/>
        <v>37.293332120000002</v>
      </c>
      <c r="Y652" s="11">
        <f t="shared" si="267"/>
        <v>0</v>
      </c>
      <c r="Z652" s="2" t="s">
        <v>68</v>
      </c>
      <c r="AA652" s="72">
        <f t="shared" si="275"/>
        <v>43753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30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4"/>
      <c r="BX652" s="1"/>
      <c r="BY652" s="1"/>
      <c r="BZ652" s="1"/>
      <c r="CA652" s="1"/>
      <c r="CB652" s="1"/>
      <c r="CC652" s="1"/>
      <c r="CD652" s="1"/>
      <c r="CE652" s="1"/>
      <c r="CF652" s="1"/>
      <c r="CG652" s="2"/>
      <c r="CH652" s="1"/>
      <c r="CI652" s="1"/>
      <c r="CJ652" s="1"/>
      <c r="CK652" s="1"/>
      <c r="CL652" s="1"/>
      <c r="CM652" s="1"/>
    </row>
    <row r="653" spans="1:91" x14ac:dyDescent="0.2">
      <c r="A653" s="105">
        <f t="shared" si="268"/>
        <v>43666</v>
      </c>
      <c r="B653" s="5">
        <f t="shared" si="257"/>
        <v>1109.3661213</v>
      </c>
      <c r="C653" s="5">
        <f t="shared" si="269"/>
        <v>1000</v>
      </c>
      <c r="D653" s="64">
        <f t="shared" si="270"/>
        <v>5214.2700000000004</v>
      </c>
      <c r="E653" s="11">
        <f>IF(K653=1,VLOOKUP(A653,[1]Plan1!$AY$80:$BA$314,3),E652)</f>
        <v>5224.18</v>
      </c>
      <c r="F653" s="72">
        <f t="shared" si="271"/>
        <v>43662</v>
      </c>
      <c r="G653" s="9">
        <f t="shared" si="258"/>
        <v>1.9005536729015393E-3</v>
      </c>
      <c r="H653" s="72">
        <f t="shared" si="272"/>
        <v>43692</v>
      </c>
      <c r="I653" s="72">
        <f t="shared" si="259"/>
        <v>43692</v>
      </c>
      <c r="J653" s="1">
        <f t="shared" si="273"/>
        <v>23</v>
      </c>
      <c r="K653" s="1">
        <f t="shared" si="255"/>
        <v>5</v>
      </c>
      <c r="L653" s="5">
        <f t="shared" si="260"/>
        <v>1.00041285</v>
      </c>
      <c r="M653" s="12">
        <f t="shared" si="256"/>
        <v>1.0000997300000001</v>
      </c>
      <c r="N653" s="12">
        <f t="shared" si="252"/>
        <v>1.0714276812526291</v>
      </c>
      <c r="O653" s="5">
        <f t="shared" si="254"/>
        <v>1.07187002</v>
      </c>
      <c r="P653" s="5">
        <f t="shared" si="261"/>
        <v>1071.8700200000001</v>
      </c>
      <c r="Q653" s="10">
        <f t="shared" si="262"/>
        <v>0</v>
      </c>
      <c r="R653" s="39">
        <f t="shared" si="263"/>
        <v>0</v>
      </c>
      <c r="S653" s="5">
        <f t="shared" si="264"/>
        <v>0</v>
      </c>
      <c r="T653" s="6">
        <f t="shared" si="274"/>
        <v>4.641E-2</v>
      </c>
      <c r="U653" s="10">
        <f t="shared" si="253"/>
        <v>191</v>
      </c>
      <c r="V653" s="10">
        <v>252</v>
      </c>
      <c r="W653" s="12">
        <f t="shared" si="265"/>
        <v>1.034981948</v>
      </c>
      <c r="X653" s="5">
        <f t="shared" si="266"/>
        <v>37.496101299999999</v>
      </c>
      <c r="Y653" s="11">
        <f t="shared" si="267"/>
        <v>0</v>
      </c>
      <c r="Z653" s="2" t="s">
        <v>68</v>
      </c>
      <c r="AA653" s="72">
        <f t="shared" si="275"/>
        <v>43753</v>
      </c>
      <c r="AB653" s="52"/>
      <c r="AC653" s="15"/>
      <c r="AD653" s="53"/>
      <c r="AE653" s="54"/>
      <c r="AF653" s="15"/>
      <c r="AG653" s="15"/>
      <c r="AH653" s="15"/>
      <c r="AI653" s="14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5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52"/>
      <c r="CH653" s="15"/>
      <c r="CI653" s="15"/>
      <c r="CJ653" s="15"/>
      <c r="CK653" s="15"/>
      <c r="CL653" s="15"/>
      <c r="CM653" s="15"/>
    </row>
    <row r="654" spans="1:91" x14ac:dyDescent="0.2">
      <c r="A654" s="105">
        <f t="shared" si="268"/>
        <v>43667</v>
      </c>
      <c r="B654" s="5">
        <f t="shared" si="257"/>
        <v>1109.3661213</v>
      </c>
      <c r="C654" s="5">
        <f t="shared" si="269"/>
        <v>1000</v>
      </c>
      <c r="D654" s="64">
        <f t="shared" si="270"/>
        <v>5214.2700000000004</v>
      </c>
      <c r="E654" s="11">
        <f>IF(K654=1,VLOOKUP(A654,[1]Plan1!$AY$80:$BA$314,3),E653)</f>
        <v>5224.18</v>
      </c>
      <c r="F654" s="72">
        <f t="shared" si="271"/>
        <v>43662</v>
      </c>
      <c r="G654" s="9">
        <f t="shared" si="258"/>
        <v>1.9005536729015393E-3</v>
      </c>
      <c r="H654" s="72">
        <f t="shared" si="272"/>
        <v>43692</v>
      </c>
      <c r="I654" s="72">
        <f t="shared" si="259"/>
        <v>43692</v>
      </c>
      <c r="J654" s="1">
        <f t="shared" si="273"/>
        <v>23</v>
      </c>
      <c r="K654" s="1">
        <f t="shared" si="255"/>
        <v>5</v>
      </c>
      <c r="L654" s="5">
        <f t="shared" si="260"/>
        <v>1.00041285</v>
      </c>
      <c r="M654" s="12">
        <f t="shared" si="256"/>
        <v>1.0000997300000001</v>
      </c>
      <c r="N654" s="12">
        <f t="shared" si="252"/>
        <v>1.0714276812526291</v>
      </c>
      <c r="O654" s="5">
        <f t="shared" si="254"/>
        <v>1.07187002</v>
      </c>
      <c r="P654" s="5">
        <f t="shared" si="261"/>
        <v>1071.8700200000001</v>
      </c>
      <c r="Q654" s="10">
        <f t="shared" si="262"/>
        <v>0</v>
      </c>
      <c r="R654" s="39">
        <f t="shared" si="263"/>
        <v>0</v>
      </c>
      <c r="S654" s="5">
        <f t="shared" si="264"/>
        <v>0</v>
      </c>
      <c r="T654" s="6">
        <f t="shared" si="274"/>
        <v>4.641E-2</v>
      </c>
      <c r="U654" s="10">
        <f t="shared" si="253"/>
        <v>191</v>
      </c>
      <c r="V654" s="10">
        <v>252</v>
      </c>
      <c r="W654" s="12">
        <f t="shared" si="265"/>
        <v>1.034981948</v>
      </c>
      <c r="X654" s="5">
        <f t="shared" si="266"/>
        <v>37.496101299999999</v>
      </c>
      <c r="Y654" s="11">
        <f t="shared" si="267"/>
        <v>0</v>
      </c>
      <c r="Z654" s="2" t="s">
        <v>68</v>
      </c>
      <c r="AA654" s="72">
        <f t="shared" si="275"/>
        <v>43753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30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4"/>
      <c r="BX654" s="1"/>
      <c r="BY654" s="1"/>
      <c r="BZ654" s="1"/>
      <c r="CA654" s="1"/>
      <c r="CB654" s="1"/>
      <c r="CC654" s="1"/>
      <c r="CD654" s="1"/>
      <c r="CE654" s="1"/>
      <c r="CF654" s="1"/>
      <c r="CG654" s="2"/>
      <c r="CH654" s="1"/>
      <c r="CI654" s="1"/>
      <c r="CJ654" s="1"/>
      <c r="CK654" s="1"/>
      <c r="CL654" s="1"/>
      <c r="CM654" s="1"/>
    </row>
    <row r="655" spans="1:91" x14ac:dyDescent="0.2">
      <c r="A655" s="105">
        <f t="shared" si="268"/>
        <v>43668</v>
      </c>
      <c r="B655" s="5">
        <f t="shared" si="257"/>
        <v>1109.3661213</v>
      </c>
      <c r="C655" s="5">
        <f t="shared" si="269"/>
        <v>1000</v>
      </c>
      <c r="D655" s="64">
        <f t="shared" si="270"/>
        <v>5214.2700000000004</v>
      </c>
      <c r="E655" s="11">
        <f>IF(K655=1,VLOOKUP(A655,[1]Plan1!$AY$80:$BA$314,3),E654)</f>
        <v>5224.18</v>
      </c>
      <c r="F655" s="72">
        <f t="shared" si="271"/>
        <v>43662</v>
      </c>
      <c r="G655" s="9">
        <f t="shared" si="258"/>
        <v>1.9005536729015393E-3</v>
      </c>
      <c r="H655" s="72">
        <f t="shared" si="272"/>
        <v>43692</v>
      </c>
      <c r="I655" s="72">
        <f t="shared" si="259"/>
        <v>43692</v>
      </c>
      <c r="J655" s="1">
        <f t="shared" si="273"/>
        <v>23</v>
      </c>
      <c r="K655" s="1">
        <f t="shared" si="255"/>
        <v>5</v>
      </c>
      <c r="L655" s="5">
        <f t="shared" si="260"/>
        <v>1.00041285</v>
      </c>
      <c r="M655" s="12">
        <f t="shared" si="256"/>
        <v>1.0000997300000001</v>
      </c>
      <c r="N655" s="12">
        <f t="shared" si="252"/>
        <v>1.0714276812526291</v>
      </c>
      <c r="O655" s="5">
        <f t="shared" si="254"/>
        <v>1.07187002</v>
      </c>
      <c r="P655" s="5">
        <f t="shared" si="261"/>
        <v>1071.8700200000001</v>
      </c>
      <c r="Q655" s="10">
        <f t="shared" si="262"/>
        <v>0</v>
      </c>
      <c r="R655" s="39">
        <f t="shared" si="263"/>
        <v>0</v>
      </c>
      <c r="S655" s="5">
        <f t="shared" si="264"/>
        <v>0</v>
      </c>
      <c r="T655" s="6">
        <f t="shared" si="274"/>
        <v>4.641E-2</v>
      </c>
      <c r="U655" s="10">
        <f t="shared" si="253"/>
        <v>191</v>
      </c>
      <c r="V655" s="10">
        <v>252</v>
      </c>
      <c r="W655" s="12">
        <f t="shared" si="265"/>
        <v>1.034981948</v>
      </c>
      <c r="X655" s="5">
        <f t="shared" si="266"/>
        <v>37.496101299999999</v>
      </c>
      <c r="Y655" s="11">
        <f t="shared" si="267"/>
        <v>0</v>
      </c>
      <c r="Z655" s="2" t="s">
        <v>68</v>
      </c>
      <c r="AA655" s="72">
        <f t="shared" si="275"/>
        <v>43753</v>
      </c>
      <c r="AB655" s="37"/>
      <c r="AC655" s="4"/>
      <c r="AD655" s="56"/>
      <c r="AE655" s="35"/>
      <c r="AF655" s="4"/>
      <c r="AG655" s="4"/>
      <c r="AH655" s="4"/>
      <c r="AI655" s="51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36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37"/>
      <c r="CH655" s="4"/>
      <c r="CI655" s="4"/>
      <c r="CJ655" s="4"/>
      <c r="CK655" s="4"/>
      <c r="CL655" s="4"/>
      <c r="CM655" s="4"/>
    </row>
    <row r="656" spans="1:91" x14ac:dyDescent="0.2">
      <c r="A656" s="105">
        <f t="shared" si="268"/>
        <v>43669</v>
      </c>
      <c r="B656" s="5">
        <f t="shared" si="257"/>
        <v>1109.65743989</v>
      </c>
      <c r="C656" s="5">
        <f t="shared" si="269"/>
        <v>1000</v>
      </c>
      <c r="D656" s="64">
        <f t="shared" si="270"/>
        <v>5214.2700000000004</v>
      </c>
      <c r="E656" s="11">
        <f>IF(K656=1,VLOOKUP(A656,[1]Plan1!$AY$80:$BA$314,3),E655)</f>
        <v>5224.18</v>
      </c>
      <c r="F656" s="72">
        <f t="shared" si="271"/>
        <v>43662</v>
      </c>
      <c r="G656" s="9">
        <f t="shared" si="258"/>
        <v>1.9005536729015393E-3</v>
      </c>
      <c r="H656" s="72">
        <f t="shared" si="272"/>
        <v>43692</v>
      </c>
      <c r="I656" s="72">
        <f t="shared" si="259"/>
        <v>43692</v>
      </c>
      <c r="J656" s="1">
        <f t="shared" si="273"/>
        <v>23</v>
      </c>
      <c r="K656" s="1">
        <f t="shared" si="255"/>
        <v>6</v>
      </c>
      <c r="L656" s="5">
        <f t="shared" si="260"/>
        <v>1.0004954399999999</v>
      </c>
      <c r="M656" s="12">
        <f t="shared" si="256"/>
        <v>1.0000997300000001</v>
      </c>
      <c r="N656" s="12">
        <f t="shared" si="252"/>
        <v>1.0714276812526291</v>
      </c>
      <c r="O656" s="5">
        <f t="shared" si="254"/>
        <v>1.0719585</v>
      </c>
      <c r="P656" s="5">
        <f t="shared" si="261"/>
        <v>1071.9585</v>
      </c>
      <c r="Q656" s="10">
        <f t="shared" si="262"/>
        <v>0</v>
      </c>
      <c r="R656" s="39">
        <f t="shared" si="263"/>
        <v>0</v>
      </c>
      <c r="S656" s="5">
        <f t="shared" si="264"/>
        <v>0</v>
      </c>
      <c r="T656" s="6">
        <f t="shared" si="274"/>
        <v>4.641E-2</v>
      </c>
      <c r="U656" s="10">
        <f t="shared" si="253"/>
        <v>192</v>
      </c>
      <c r="V656" s="10">
        <v>252</v>
      </c>
      <c r="W656" s="12">
        <f t="shared" si="265"/>
        <v>1.035168283</v>
      </c>
      <c r="X656" s="5">
        <f t="shared" si="266"/>
        <v>37.698939889999998</v>
      </c>
      <c r="Y656" s="11">
        <f t="shared" si="267"/>
        <v>0</v>
      </c>
      <c r="Z656" s="2" t="s">
        <v>68</v>
      </c>
      <c r="AA656" s="72">
        <f t="shared" si="275"/>
        <v>43753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30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4"/>
      <c r="BX656" s="1"/>
      <c r="BY656" s="1"/>
      <c r="BZ656" s="1"/>
      <c r="CA656" s="1"/>
      <c r="CB656" s="1"/>
      <c r="CC656" s="1"/>
      <c r="CD656" s="1"/>
      <c r="CE656" s="1"/>
      <c r="CF656" s="1"/>
      <c r="CG656" s="2"/>
      <c r="CH656" s="1"/>
      <c r="CI656" s="1"/>
      <c r="CJ656" s="1"/>
      <c r="CK656" s="1"/>
      <c r="CL656" s="1"/>
      <c r="CM656" s="1"/>
    </row>
    <row r="657" spans="1:91" x14ac:dyDescent="0.2">
      <c r="A657" s="105">
        <f t="shared" si="268"/>
        <v>43670</v>
      </c>
      <c r="B657" s="5">
        <f t="shared" si="257"/>
        <v>1109.9488486099999</v>
      </c>
      <c r="C657" s="5">
        <f t="shared" si="269"/>
        <v>1000</v>
      </c>
      <c r="D657" s="64">
        <f t="shared" si="270"/>
        <v>5214.2700000000004</v>
      </c>
      <c r="E657" s="11">
        <f>IF(K657=1,VLOOKUP(A657,[1]Plan1!$AY$80:$BA$314,3),E656)</f>
        <v>5224.18</v>
      </c>
      <c r="F657" s="72">
        <f t="shared" si="271"/>
        <v>43662</v>
      </c>
      <c r="G657" s="9">
        <f t="shared" si="258"/>
        <v>1.9005536729015393E-3</v>
      </c>
      <c r="H657" s="72">
        <f t="shared" si="272"/>
        <v>43692</v>
      </c>
      <c r="I657" s="72">
        <f t="shared" si="259"/>
        <v>43692</v>
      </c>
      <c r="J657" s="1">
        <f t="shared" si="273"/>
        <v>23</v>
      </c>
      <c r="K657" s="1">
        <f t="shared" si="255"/>
        <v>7</v>
      </c>
      <c r="L657" s="5">
        <f t="shared" si="260"/>
        <v>1.0005780399999999</v>
      </c>
      <c r="M657" s="12">
        <f t="shared" si="256"/>
        <v>1.0000997300000001</v>
      </c>
      <c r="N657" s="12">
        <f t="shared" si="252"/>
        <v>1.0714276812526291</v>
      </c>
      <c r="O657" s="5">
        <f t="shared" si="254"/>
        <v>1.072047</v>
      </c>
      <c r="P657" s="5">
        <f t="shared" si="261"/>
        <v>1072.047</v>
      </c>
      <c r="Q657" s="10">
        <f t="shared" si="262"/>
        <v>0</v>
      </c>
      <c r="R657" s="39">
        <f t="shared" si="263"/>
        <v>0</v>
      </c>
      <c r="S657" s="5">
        <f t="shared" si="264"/>
        <v>0</v>
      </c>
      <c r="T657" s="6">
        <f t="shared" si="274"/>
        <v>4.641E-2</v>
      </c>
      <c r="U657" s="10">
        <f t="shared" si="253"/>
        <v>193</v>
      </c>
      <c r="V657" s="10">
        <v>252</v>
      </c>
      <c r="W657" s="12">
        <f t="shared" si="265"/>
        <v>1.0353546520000001</v>
      </c>
      <c r="X657" s="5">
        <f t="shared" si="266"/>
        <v>37.901848610000002</v>
      </c>
      <c r="Y657" s="11">
        <f t="shared" si="267"/>
        <v>0</v>
      </c>
      <c r="Z657" s="2" t="s">
        <v>68</v>
      </c>
      <c r="AA657" s="72">
        <f t="shared" si="275"/>
        <v>43753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30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4"/>
      <c r="BX657" s="1"/>
      <c r="BY657" s="1"/>
      <c r="BZ657" s="1"/>
      <c r="CA657" s="1"/>
      <c r="CB657" s="1"/>
      <c r="CC657" s="1"/>
      <c r="CD657" s="1"/>
      <c r="CE657" s="1"/>
      <c r="CF657" s="1"/>
      <c r="CG657" s="2"/>
      <c r="CH657" s="1"/>
      <c r="CI657" s="1"/>
      <c r="CJ657" s="1"/>
      <c r="CK657" s="1"/>
      <c r="CL657" s="1"/>
      <c r="CM657" s="1"/>
    </row>
    <row r="658" spans="1:91" x14ac:dyDescent="0.2">
      <c r="A658" s="105">
        <f t="shared" si="268"/>
        <v>43671</v>
      </c>
      <c r="B658" s="5">
        <f t="shared" si="257"/>
        <v>1110.24033605</v>
      </c>
      <c r="C658" s="5">
        <f t="shared" si="269"/>
        <v>1000</v>
      </c>
      <c r="D658" s="64">
        <f t="shared" si="270"/>
        <v>5214.2700000000004</v>
      </c>
      <c r="E658" s="11">
        <f>IF(K658=1,VLOOKUP(A658,[1]Plan1!$AY$80:$BA$314,3),E657)</f>
        <v>5224.18</v>
      </c>
      <c r="F658" s="72">
        <f t="shared" si="271"/>
        <v>43662</v>
      </c>
      <c r="G658" s="9">
        <f t="shared" si="258"/>
        <v>1.9005536729015393E-3</v>
      </c>
      <c r="H658" s="72">
        <f t="shared" si="272"/>
        <v>43692</v>
      </c>
      <c r="I658" s="72">
        <f t="shared" si="259"/>
        <v>43692</v>
      </c>
      <c r="J658" s="1">
        <f t="shared" si="273"/>
        <v>23</v>
      </c>
      <c r="K658" s="1">
        <f t="shared" si="255"/>
        <v>8</v>
      </c>
      <c r="L658" s="5">
        <f t="shared" si="260"/>
        <v>1.0006606499999999</v>
      </c>
      <c r="M658" s="12">
        <f t="shared" si="256"/>
        <v>1.0000997300000001</v>
      </c>
      <c r="N658" s="12">
        <f t="shared" si="252"/>
        <v>1.0714276812526291</v>
      </c>
      <c r="O658" s="5">
        <f t="shared" si="254"/>
        <v>1.0721355100000001</v>
      </c>
      <c r="P658" s="5">
        <f t="shared" si="261"/>
        <v>1072.1355100000001</v>
      </c>
      <c r="Q658" s="10">
        <f t="shared" si="262"/>
        <v>0</v>
      </c>
      <c r="R658" s="39">
        <f t="shared" si="263"/>
        <v>0</v>
      </c>
      <c r="S658" s="5">
        <f t="shared" si="264"/>
        <v>0</v>
      </c>
      <c r="T658" s="6">
        <f t="shared" si="274"/>
        <v>4.641E-2</v>
      </c>
      <c r="U658" s="10">
        <f t="shared" si="253"/>
        <v>194</v>
      </c>
      <c r="V658" s="10">
        <v>252</v>
      </c>
      <c r="W658" s="12">
        <f t="shared" si="265"/>
        <v>1.0355410540000001</v>
      </c>
      <c r="X658" s="5">
        <f t="shared" si="266"/>
        <v>38.10482605</v>
      </c>
      <c r="Y658" s="11">
        <f t="shared" si="267"/>
        <v>0</v>
      </c>
      <c r="Z658" s="2" t="s">
        <v>68</v>
      </c>
      <c r="AA658" s="72">
        <f t="shared" si="275"/>
        <v>43753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30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4"/>
      <c r="BX658" s="1"/>
      <c r="BY658" s="1"/>
      <c r="BZ658" s="1"/>
      <c r="CA658" s="1"/>
      <c r="CB658" s="1"/>
      <c r="CC658" s="1"/>
      <c r="CD658" s="1"/>
      <c r="CE658" s="1"/>
      <c r="CF658" s="1"/>
      <c r="CG658" s="2"/>
      <c r="CH658" s="1"/>
      <c r="CI658" s="1"/>
      <c r="CJ658" s="1"/>
      <c r="CK658" s="1"/>
      <c r="CL658" s="1"/>
      <c r="CM658" s="1"/>
    </row>
    <row r="659" spans="1:91" x14ac:dyDescent="0.2">
      <c r="A659" s="105">
        <f t="shared" si="268"/>
        <v>43672</v>
      </c>
      <c r="B659" s="5">
        <f t="shared" si="257"/>
        <v>1110.5319033000001</v>
      </c>
      <c r="C659" s="5">
        <f t="shared" si="269"/>
        <v>1000</v>
      </c>
      <c r="D659" s="64">
        <f t="shared" si="270"/>
        <v>5214.2700000000004</v>
      </c>
      <c r="E659" s="11">
        <f>IF(K659=1,VLOOKUP(A659,[1]Plan1!$AY$80:$BA$314,3),E658)</f>
        <v>5224.18</v>
      </c>
      <c r="F659" s="72">
        <f t="shared" si="271"/>
        <v>43662</v>
      </c>
      <c r="G659" s="9">
        <f t="shared" si="258"/>
        <v>1.9005536729015393E-3</v>
      </c>
      <c r="H659" s="72">
        <f t="shared" si="272"/>
        <v>43692</v>
      </c>
      <c r="I659" s="72">
        <f t="shared" si="259"/>
        <v>43692</v>
      </c>
      <c r="J659" s="1">
        <f t="shared" si="273"/>
        <v>23</v>
      </c>
      <c r="K659" s="1">
        <f t="shared" si="255"/>
        <v>9</v>
      </c>
      <c r="L659" s="5">
        <f t="shared" si="260"/>
        <v>1.0007432599999999</v>
      </c>
      <c r="M659" s="12">
        <f t="shared" si="256"/>
        <v>1.0000997300000001</v>
      </c>
      <c r="N659" s="12">
        <f t="shared" si="252"/>
        <v>1.0714276812526291</v>
      </c>
      <c r="O659" s="5">
        <f t="shared" si="254"/>
        <v>1.0722240300000001</v>
      </c>
      <c r="P659" s="5">
        <f t="shared" si="261"/>
        <v>1072.2240300000001</v>
      </c>
      <c r="Q659" s="10">
        <f t="shared" si="262"/>
        <v>0</v>
      </c>
      <c r="R659" s="39">
        <f t="shared" si="263"/>
        <v>0</v>
      </c>
      <c r="S659" s="5">
        <f t="shared" si="264"/>
        <v>0</v>
      </c>
      <c r="T659" s="6">
        <f t="shared" si="274"/>
        <v>4.641E-2</v>
      </c>
      <c r="U659" s="10">
        <f t="shared" si="253"/>
        <v>195</v>
      </c>
      <c r="V659" s="10">
        <v>252</v>
      </c>
      <c r="W659" s="12">
        <f t="shared" si="265"/>
        <v>1.03572749</v>
      </c>
      <c r="X659" s="5">
        <f t="shared" si="266"/>
        <v>38.307873299999997</v>
      </c>
      <c r="Y659" s="11">
        <f t="shared" si="267"/>
        <v>0</v>
      </c>
      <c r="Z659" s="2" t="s">
        <v>68</v>
      </c>
      <c r="AA659" s="72">
        <f t="shared" si="275"/>
        <v>43753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30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4"/>
      <c r="BX659" s="1"/>
      <c r="BY659" s="1"/>
      <c r="BZ659" s="1"/>
      <c r="CA659" s="1"/>
      <c r="CB659" s="1"/>
      <c r="CC659" s="1"/>
      <c r="CD659" s="1"/>
      <c r="CE659" s="1"/>
      <c r="CF659" s="1"/>
      <c r="CG659" s="2"/>
      <c r="CH659" s="1"/>
      <c r="CI659" s="1"/>
      <c r="CJ659" s="1"/>
      <c r="CK659" s="1"/>
      <c r="CL659" s="1"/>
      <c r="CM659" s="1"/>
    </row>
    <row r="660" spans="1:91" x14ac:dyDescent="0.2">
      <c r="A660" s="105">
        <f t="shared" si="268"/>
        <v>43673</v>
      </c>
      <c r="B660" s="5">
        <f t="shared" si="257"/>
        <v>1110.8235400200001</v>
      </c>
      <c r="C660" s="5">
        <f t="shared" si="269"/>
        <v>1000</v>
      </c>
      <c r="D660" s="64">
        <f t="shared" si="270"/>
        <v>5214.2700000000004</v>
      </c>
      <c r="E660" s="11">
        <f>IF(K660=1,VLOOKUP(A660,[1]Plan1!$AY$80:$BA$314,3),E659)</f>
        <v>5224.18</v>
      </c>
      <c r="F660" s="72">
        <f t="shared" si="271"/>
        <v>43662</v>
      </c>
      <c r="G660" s="9">
        <f t="shared" si="258"/>
        <v>1.9005536729015393E-3</v>
      </c>
      <c r="H660" s="72">
        <f t="shared" si="272"/>
        <v>43692</v>
      </c>
      <c r="I660" s="72">
        <f t="shared" si="259"/>
        <v>43692</v>
      </c>
      <c r="J660" s="1">
        <f t="shared" si="273"/>
        <v>23</v>
      </c>
      <c r="K660" s="1">
        <f t="shared" si="255"/>
        <v>10</v>
      </c>
      <c r="L660" s="5">
        <f t="shared" si="260"/>
        <v>1.0008258800000001</v>
      </c>
      <c r="M660" s="12">
        <f t="shared" si="256"/>
        <v>1.0000997300000001</v>
      </c>
      <c r="N660" s="12">
        <f t="shared" si="252"/>
        <v>1.0714276812526291</v>
      </c>
      <c r="O660" s="5">
        <f t="shared" si="254"/>
        <v>1.0723125499999999</v>
      </c>
      <c r="P660" s="5">
        <f t="shared" si="261"/>
        <v>1072.3125500000001</v>
      </c>
      <c r="Q660" s="10">
        <f t="shared" si="262"/>
        <v>0</v>
      </c>
      <c r="R660" s="39">
        <f t="shared" si="263"/>
        <v>0</v>
      </c>
      <c r="S660" s="5">
        <f t="shared" si="264"/>
        <v>0</v>
      </c>
      <c r="T660" s="6">
        <f t="shared" si="274"/>
        <v>4.641E-2</v>
      </c>
      <c r="U660" s="10">
        <f t="shared" si="253"/>
        <v>196</v>
      </c>
      <c r="V660" s="10">
        <v>252</v>
      </c>
      <c r="W660" s="12">
        <f t="shared" si="265"/>
        <v>1.03591396</v>
      </c>
      <c r="X660" s="5">
        <f t="shared" si="266"/>
        <v>38.510990020000001</v>
      </c>
      <c r="Y660" s="11">
        <f t="shared" si="267"/>
        <v>0</v>
      </c>
      <c r="Z660" s="2" t="s">
        <v>68</v>
      </c>
      <c r="AA660" s="72">
        <f t="shared" si="275"/>
        <v>43753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30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4"/>
      <c r="BX660" s="1"/>
      <c r="BY660" s="1"/>
      <c r="BZ660" s="1"/>
      <c r="CA660" s="1"/>
      <c r="CB660" s="1"/>
      <c r="CC660" s="1"/>
      <c r="CD660" s="1"/>
      <c r="CE660" s="1"/>
      <c r="CF660" s="1"/>
      <c r="CG660" s="2"/>
      <c r="CH660" s="1"/>
      <c r="CI660" s="1"/>
      <c r="CJ660" s="1"/>
      <c r="CK660" s="1"/>
      <c r="CL660" s="1"/>
      <c r="CM660" s="1"/>
    </row>
    <row r="661" spans="1:91" x14ac:dyDescent="0.2">
      <c r="A661" s="105">
        <f t="shared" si="268"/>
        <v>43674</v>
      </c>
      <c r="B661" s="5">
        <f t="shared" si="257"/>
        <v>1110.8235400200001</v>
      </c>
      <c r="C661" s="5">
        <f t="shared" si="269"/>
        <v>1000</v>
      </c>
      <c r="D661" s="64">
        <f t="shared" si="270"/>
        <v>5214.2700000000004</v>
      </c>
      <c r="E661" s="11">
        <f>IF(K661=1,VLOOKUP(A661,[1]Plan1!$AY$80:$BA$314,3),E660)</f>
        <v>5224.18</v>
      </c>
      <c r="F661" s="72">
        <f t="shared" si="271"/>
        <v>43662</v>
      </c>
      <c r="G661" s="9">
        <f t="shared" si="258"/>
        <v>1.9005536729015393E-3</v>
      </c>
      <c r="H661" s="72">
        <f t="shared" si="272"/>
        <v>43692</v>
      </c>
      <c r="I661" s="72">
        <f t="shared" si="259"/>
        <v>43692</v>
      </c>
      <c r="J661" s="1">
        <f t="shared" si="273"/>
        <v>23</v>
      </c>
      <c r="K661" s="1">
        <f t="shared" si="255"/>
        <v>10</v>
      </c>
      <c r="L661" s="5">
        <f t="shared" si="260"/>
        <v>1.0008258800000001</v>
      </c>
      <c r="M661" s="12">
        <f t="shared" si="256"/>
        <v>1.0000997300000001</v>
      </c>
      <c r="N661" s="12">
        <f t="shared" si="252"/>
        <v>1.0714276812526291</v>
      </c>
      <c r="O661" s="5">
        <f t="shared" si="254"/>
        <v>1.0723125499999999</v>
      </c>
      <c r="P661" s="5">
        <f t="shared" si="261"/>
        <v>1072.3125500000001</v>
      </c>
      <c r="Q661" s="10">
        <f t="shared" si="262"/>
        <v>0</v>
      </c>
      <c r="R661" s="39">
        <f t="shared" si="263"/>
        <v>0</v>
      </c>
      <c r="S661" s="5">
        <f t="shared" si="264"/>
        <v>0</v>
      </c>
      <c r="T661" s="6">
        <f t="shared" si="274"/>
        <v>4.641E-2</v>
      </c>
      <c r="U661" s="10">
        <f t="shared" si="253"/>
        <v>196</v>
      </c>
      <c r="V661" s="10">
        <v>252</v>
      </c>
      <c r="W661" s="12">
        <f t="shared" si="265"/>
        <v>1.03591396</v>
      </c>
      <c r="X661" s="5">
        <f t="shared" si="266"/>
        <v>38.510990020000001</v>
      </c>
      <c r="Y661" s="11">
        <f t="shared" si="267"/>
        <v>0</v>
      </c>
      <c r="Z661" s="2" t="s">
        <v>68</v>
      </c>
      <c r="AA661" s="72">
        <f t="shared" si="275"/>
        <v>43753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30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4"/>
      <c r="BX661" s="1"/>
      <c r="BY661" s="1"/>
      <c r="BZ661" s="1"/>
      <c r="CA661" s="1"/>
      <c r="CB661" s="1"/>
      <c r="CC661" s="1"/>
      <c r="CD661" s="1"/>
      <c r="CE661" s="1"/>
      <c r="CF661" s="1"/>
      <c r="CG661" s="2"/>
      <c r="CH661" s="1"/>
      <c r="CI661" s="1"/>
      <c r="CJ661" s="1"/>
      <c r="CK661" s="1"/>
      <c r="CL661" s="1"/>
      <c r="CM661" s="1"/>
    </row>
    <row r="662" spans="1:91" x14ac:dyDescent="0.2">
      <c r="A662" s="105">
        <f t="shared" si="268"/>
        <v>43675</v>
      </c>
      <c r="B662" s="5">
        <f t="shared" si="257"/>
        <v>1110.8235400200001</v>
      </c>
      <c r="C662" s="5">
        <f t="shared" si="269"/>
        <v>1000</v>
      </c>
      <c r="D662" s="64">
        <f t="shared" si="270"/>
        <v>5214.2700000000004</v>
      </c>
      <c r="E662" s="11">
        <f>IF(K662=1,VLOOKUP(A662,[1]Plan1!$AY$80:$BA$314,3),E661)</f>
        <v>5224.18</v>
      </c>
      <c r="F662" s="72">
        <f t="shared" si="271"/>
        <v>43662</v>
      </c>
      <c r="G662" s="9">
        <f t="shared" si="258"/>
        <v>1.9005536729015393E-3</v>
      </c>
      <c r="H662" s="72">
        <f t="shared" si="272"/>
        <v>43692</v>
      </c>
      <c r="I662" s="72">
        <f t="shared" si="259"/>
        <v>43692</v>
      </c>
      <c r="J662" s="1">
        <f t="shared" si="273"/>
        <v>23</v>
      </c>
      <c r="K662" s="1">
        <f t="shared" si="255"/>
        <v>10</v>
      </c>
      <c r="L662" s="5">
        <f t="shared" si="260"/>
        <v>1.0008258800000001</v>
      </c>
      <c r="M662" s="12">
        <f t="shared" si="256"/>
        <v>1.0000997300000001</v>
      </c>
      <c r="N662" s="12">
        <f t="shared" si="252"/>
        <v>1.0714276812526291</v>
      </c>
      <c r="O662" s="5">
        <f t="shared" si="254"/>
        <v>1.0723125499999999</v>
      </c>
      <c r="P662" s="5">
        <f t="shared" si="261"/>
        <v>1072.3125500000001</v>
      </c>
      <c r="Q662" s="10">
        <f t="shared" si="262"/>
        <v>0</v>
      </c>
      <c r="R662" s="39">
        <f t="shared" si="263"/>
        <v>0</v>
      </c>
      <c r="S662" s="5">
        <f t="shared" si="264"/>
        <v>0</v>
      </c>
      <c r="T662" s="6">
        <f t="shared" si="274"/>
        <v>4.641E-2</v>
      </c>
      <c r="U662" s="10">
        <f t="shared" si="253"/>
        <v>196</v>
      </c>
      <c r="V662" s="10">
        <v>252</v>
      </c>
      <c r="W662" s="12">
        <f t="shared" si="265"/>
        <v>1.03591396</v>
      </c>
      <c r="X662" s="5">
        <f t="shared" si="266"/>
        <v>38.510990020000001</v>
      </c>
      <c r="Y662" s="11">
        <f t="shared" si="267"/>
        <v>0</v>
      </c>
      <c r="Z662" s="2" t="s">
        <v>68</v>
      </c>
      <c r="AA662" s="72">
        <f t="shared" si="275"/>
        <v>43753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30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4"/>
      <c r="BX662" s="1"/>
      <c r="BY662" s="1"/>
      <c r="BZ662" s="1"/>
      <c r="CA662" s="1"/>
      <c r="CB662" s="1"/>
      <c r="CC662" s="1"/>
      <c r="CD662" s="1"/>
      <c r="CE662" s="1"/>
      <c r="CF662" s="1"/>
      <c r="CG662" s="2"/>
      <c r="CH662" s="1"/>
      <c r="CI662" s="1"/>
      <c r="CJ662" s="1"/>
      <c r="CK662" s="1"/>
      <c r="CL662" s="1"/>
      <c r="CM662" s="1"/>
    </row>
    <row r="663" spans="1:91" x14ac:dyDescent="0.2">
      <c r="A663" s="105">
        <f t="shared" si="268"/>
        <v>43676</v>
      </c>
      <c r="B663" s="5">
        <f t="shared" si="257"/>
        <v>1111.11525443</v>
      </c>
      <c r="C663" s="5">
        <f t="shared" si="269"/>
        <v>1000</v>
      </c>
      <c r="D663" s="64">
        <f t="shared" si="270"/>
        <v>5214.2700000000004</v>
      </c>
      <c r="E663" s="11">
        <f>IF(K663=1,VLOOKUP(A663,[1]Plan1!$AY$80:$BA$314,3),E662)</f>
        <v>5224.18</v>
      </c>
      <c r="F663" s="72">
        <f t="shared" si="271"/>
        <v>43662</v>
      </c>
      <c r="G663" s="9">
        <f t="shared" si="258"/>
        <v>1.9005536729015393E-3</v>
      </c>
      <c r="H663" s="72">
        <f t="shared" si="272"/>
        <v>43692</v>
      </c>
      <c r="I663" s="72">
        <f t="shared" si="259"/>
        <v>43692</v>
      </c>
      <c r="J663" s="1">
        <f t="shared" si="273"/>
        <v>23</v>
      </c>
      <c r="K663" s="1">
        <f t="shared" si="255"/>
        <v>11</v>
      </c>
      <c r="L663" s="5">
        <f t="shared" si="260"/>
        <v>1.0009085099999999</v>
      </c>
      <c r="M663" s="12">
        <f t="shared" si="256"/>
        <v>1.0000997300000001</v>
      </c>
      <c r="N663" s="12">
        <f t="shared" si="252"/>
        <v>1.0714276812526291</v>
      </c>
      <c r="O663" s="5">
        <f t="shared" si="254"/>
        <v>1.0724010799999999</v>
      </c>
      <c r="P663" s="5">
        <f t="shared" si="261"/>
        <v>1072.4010800000001</v>
      </c>
      <c r="Q663" s="10">
        <f t="shared" si="262"/>
        <v>0</v>
      </c>
      <c r="R663" s="39">
        <f t="shared" si="263"/>
        <v>0</v>
      </c>
      <c r="S663" s="5">
        <f t="shared" si="264"/>
        <v>0</v>
      </c>
      <c r="T663" s="6">
        <f t="shared" si="274"/>
        <v>4.641E-2</v>
      </c>
      <c r="U663" s="10">
        <f t="shared" si="253"/>
        <v>197</v>
      </c>
      <c r="V663" s="10">
        <v>252</v>
      </c>
      <c r="W663" s="12">
        <f t="shared" si="265"/>
        <v>1.0361004620000001</v>
      </c>
      <c r="X663" s="5">
        <f t="shared" si="266"/>
        <v>38.71417443</v>
      </c>
      <c r="Y663" s="11">
        <f t="shared" si="267"/>
        <v>0</v>
      </c>
      <c r="Z663" s="2" t="s">
        <v>68</v>
      </c>
      <c r="AA663" s="72">
        <f t="shared" si="275"/>
        <v>43753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30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4"/>
      <c r="BX663" s="1"/>
      <c r="BY663" s="1"/>
      <c r="BZ663" s="1"/>
      <c r="CA663" s="1"/>
      <c r="CB663" s="1"/>
      <c r="CC663" s="1"/>
      <c r="CD663" s="1"/>
      <c r="CE663" s="1"/>
      <c r="CF663" s="1"/>
      <c r="CG663" s="2"/>
      <c r="CH663" s="1"/>
      <c r="CI663" s="1"/>
      <c r="CJ663" s="1"/>
      <c r="CK663" s="1"/>
      <c r="CL663" s="1"/>
      <c r="CM663" s="1"/>
    </row>
    <row r="664" spans="1:91" x14ac:dyDescent="0.2">
      <c r="A664" s="105">
        <f t="shared" si="268"/>
        <v>43677</v>
      </c>
      <c r="B664" s="5">
        <f t="shared" si="257"/>
        <v>1111.4070394</v>
      </c>
      <c r="C664" s="5">
        <f t="shared" si="269"/>
        <v>1000</v>
      </c>
      <c r="D664" s="64">
        <f t="shared" si="270"/>
        <v>5214.2700000000004</v>
      </c>
      <c r="E664" s="11">
        <f>IF(K664=1,VLOOKUP(A664,[1]Plan1!$AY$80:$BA$314,3),E663)</f>
        <v>5224.18</v>
      </c>
      <c r="F664" s="72">
        <f t="shared" si="271"/>
        <v>43662</v>
      </c>
      <c r="G664" s="9">
        <f t="shared" si="258"/>
        <v>1.9005536729015393E-3</v>
      </c>
      <c r="H664" s="72">
        <f t="shared" si="272"/>
        <v>43692</v>
      </c>
      <c r="I664" s="72">
        <f t="shared" si="259"/>
        <v>43692</v>
      </c>
      <c r="J664" s="1">
        <f t="shared" si="273"/>
        <v>23</v>
      </c>
      <c r="K664" s="1">
        <f t="shared" si="255"/>
        <v>12</v>
      </c>
      <c r="L664" s="5">
        <f t="shared" si="260"/>
        <v>1.00099114</v>
      </c>
      <c r="M664" s="12">
        <f t="shared" si="256"/>
        <v>1.0000997300000001</v>
      </c>
      <c r="N664" s="12">
        <f t="shared" si="252"/>
        <v>1.0714276812526291</v>
      </c>
      <c r="O664" s="5">
        <f t="shared" si="254"/>
        <v>1.0724896100000001</v>
      </c>
      <c r="P664" s="5">
        <f t="shared" si="261"/>
        <v>1072.4896100000001</v>
      </c>
      <c r="Q664" s="10">
        <f t="shared" si="262"/>
        <v>0</v>
      </c>
      <c r="R664" s="39">
        <f t="shared" si="263"/>
        <v>0</v>
      </c>
      <c r="S664" s="5">
        <f t="shared" si="264"/>
        <v>0</v>
      </c>
      <c r="T664" s="6">
        <f t="shared" si="274"/>
        <v>4.641E-2</v>
      </c>
      <c r="U664" s="10">
        <f t="shared" si="253"/>
        <v>198</v>
      </c>
      <c r="V664" s="10">
        <v>252</v>
      </c>
      <c r="W664" s="12">
        <f t="shared" si="265"/>
        <v>1.0362869990000001</v>
      </c>
      <c r="X664" s="5">
        <f t="shared" si="266"/>
        <v>38.917429400000003</v>
      </c>
      <c r="Y664" s="11">
        <f t="shared" si="267"/>
        <v>0</v>
      </c>
      <c r="Z664" s="2" t="s">
        <v>68</v>
      </c>
      <c r="AA664" s="72">
        <f t="shared" si="275"/>
        <v>43753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30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4"/>
      <c r="BX664" s="1"/>
      <c r="BY664" s="1"/>
      <c r="BZ664" s="1"/>
      <c r="CA664" s="1"/>
      <c r="CB664" s="1"/>
      <c r="CC664" s="1"/>
      <c r="CD664" s="1"/>
      <c r="CE664" s="1"/>
      <c r="CF664" s="1"/>
      <c r="CG664" s="2"/>
      <c r="CH664" s="1"/>
      <c r="CI664" s="1"/>
      <c r="CJ664" s="1"/>
      <c r="CK664" s="1"/>
      <c r="CL664" s="1"/>
      <c r="CM664" s="1"/>
    </row>
    <row r="665" spans="1:91" x14ac:dyDescent="0.2">
      <c r="A665" s="105">
        <f t="shared" si="268"/>
        <v>43678</v>
      </c>
      <c r="B665" s="5">
        <f t="shared" si="257"/>
        <v>1111.6989031600001</v>
      </c>
      <c r="C665" s="5">
        <f t="shared" si="269"/>
        <v>1000</v>
      </c>
      <c r="D665" s="64">
        <f t="shared" si="270"/>
        <v>5214.2700000000004</v>
      </c>
      <c r="E665" s="11">
        <f>IF(K665=1,VLOOKUP(A665,[1]Plan1!$AY$80:$BA$314,3),E664)</f>
        <v>5224.18</v>
      </c>
      <c r="F665" s="72">
        <f t="shared" si="271"/>
        <v>43662</v>
      </c>
      <c r="G665" s="9">
        <f t="shared" si="258"/>
        <v>1.9005536729015393E-3</v>
      </c>
      <c r="H665" s="72">
        <f t="shared" si="272"/>
        <v>43692</v>
      </c>
      <c r="I665" s="72">
        <f t="shared" si="259"/>
        <v>43692</v>
      </c>
      <c r="J665" s="1">
        <f t="shared" si="273"/>
        <v>23</v>
      </c>
      <c r="K665" s="1">
        <f t="shared" si="255"/>
        <v>13</v>
      </c>
      <c r="L665" s="5">
        <f t="shared" si="260"/>
        <v>1.00107378</v>
      </c>
      <c r="M665" s="12">
        <f t="shared" si="256"/>
        <v>1.0000997300000001</v>
      </c>
      <c r="N665" s="12">
        <f t="shared" si="252"/>
        <v>1.0714276812526291</v>
      </c>
      <c r="O665" s="5">
        <f t="shared" si="254"/>
        <v>1.07257815</v>
      </c>
      <c r="P665" s="5">
        <f t="shared" si="261"/>
        <v>1072.5781500000001</v>
      </c>
      <c r="Q665" s="10">
        <f t="shared" si="262"/>
        <v>0</v>
      </c>
      <c r="R665" s="39">
        <f t="shared" si="263"/>
        <v>0</v>
      </c>
      <c r="S665" s="5">
        <f t="shared" si="264"/>
        <v>0</v>
      </c>
      <c r="T665" s="6">
        <f t="shared" si="274"/>
        <v>4.641E-2</v>
      </c>
      <c r="U665" s="10">
        <f t="shared" si="253"/>
        <v>199</v>
      </c>
      <c r="V665" s="10">
        <v>252</v>
      </c>
      <c r="W665" s="12">
        <f t="shared" si="265"/>
        <v>1.036473569</v>
      </c>
      <c r="X665" s="5">
        <f t="shared" si="266"/>
        <v>39.12075316</v>
      </c>
      <c r="Y665" s="11">
        <f t="shared" si="267"/>
        <v>0</v>
      </c>
      <c r="Z665" s="2" t="s">
        <v>68</v>
      </c>
      <c r="AA665" s="72">
        <f t="shared" si="275"/>
        <v>43753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30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4"/>
      <c r="BX665" s="1"/>
      <c r="BY665" s="1"/>
      <c r="BZ665" s="1"/>
      <c r="CA665" s="1"/>
      <c r="CB665" s="1"/>
      <c r="CC665" s="1"/>
      <c r="CD665" s="1"/>
      <c r="CE665" s="1"/>
      <c r="CF665" s="1"/>
      <c r="CG665" s="2"/>
      <c r="CH665" s="1"/>
      <c r="CI665" s="1"/>
      <c r="CJ665" s="1"/>
      <c r="CK665" s="1"/>
      <c r="CL665" s="1"/>
      <c r="CM665" s="1"/>
    </row>
    <row r="666" spans="1:91" x14ac:dyDescent="0.2">
      <c r="A666" s="105">
        <f t="shared" si="268"/>
        <v>43679</v>
      </c>
      <c r="B666" s="5">
        <f t="shared" si="257"/>
        <v>1111.99084679</v>
      </c>
      <c r="C666" s="5">
        <f t="shared" si="269"/>
        <v>1000</v>
      </c>
      <c r="D666" s="64">
        <f t="shared" si="270"/>
        <v>5214.2700000000004</v>
      </c>
      <c r="E666" s="11">
        <f>IF(K666=1,VLOOKUP(A666,[1]Plan1!$AY$80:$BA$314,3),E665)</f>
        <v>5224.18</v>
      </c>
      <c r="F666" s="72">
        <f t="shared" si="271"/>
        <v>43662</v>
      </c>
      <c r="G666" s="9">
        <f t="shared" si="258"/>
        <v>1.9005536729015393E-3</v>
      </c>
      <c r="H666" s="72">
        <f t="shared" si="272"/>
        <v>43692</v>
      </c>
      <c r="I666" s="72">
        <f t="shared" si="259"/>
        <v>43692</v>
      </c>
      <c r="J666" s="1">
        <f t="shared" si="273"/>
        <v>23</v>
      </c>
      <c r="K666" s="1">
        <f t="shared" si="255"/>
        <v>14</v>
      </c>
      <c r="L666" s="5">
        <f t="shared" si="260"/>
        <v>1.00115642</v>
      </c>
      <c r="M666" s="12">
        <f t="shared" si="256"/>
        <v>1.0000997300000001</v>
      </c>
      <c r="N666" s="12">
        <f t="shared" si="252"/>
        <v>1.0714276812526291</v>
      </c>
      <c r="O666" s="5">
        <f t="shared" si="254"/>
        <v>1.0726667000000001</v>
      </c>
      <c r="P666" s="5">
        <f t="shared" si="261"/>
        <v>1072.6667</v>
      </c>
      <c r="Q666" s="10">
        <f t="shared" si="262"/>
        <v>0</v>
      </c>
      <c r="R666" s="39">
        <f t="shared" si="263"/>
        <v>0</v>
      </c>
      <c r="S666" s="5">
        <f t="shared" si="264"/>
        <v>0</v>
      </c>
      <c r="T666" s="6">
        <f t="shared" si="274"/>
        <v>4.641E-2</v>
      </c>
      <c r="U666" s="10">
        <f t="shared" si="253"/>
        <v>200</v>
      </c>
      <c r="V666" s="10">
        <v>252</v>
      </c>
      <c r="W666" s="12">
        <f t="shared" si="265"/>
        <v>1.036660173</v>
      </c>
      <c r="X666" s="5">
        <f t="shared" si="266"/>
        <v>39.32414679</v>
      </c>
      <c r="Y666" s="11">
        <f t="shared" si="267"/>
        <v>0</v>
      </c>
      <c r="Z666" s="2" t="s">
        <v>68</v>
      </c>
      <c r="AA666" s="72">
        <f t="shared" si="275"/>
        <v>43753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30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4"/>
      <c r="BX666" s="1"/>
      <c r="BY666" s="1"/>
      <c r="BZ666" s="1"/>
      <c r="CA666" s="1"/>
      <c r="CB666" s="1"/>
      <c r="CC666" s="1"/>
      <c r="CD666" s="1"/>
      <c r="CE666" s="1"/>
      <c r="CF666" s="1"/>
      <c r="CG666" s="2"/>
      <c r="CH666" s="1"/>
      <c r="CI666" s="1"/>
      <c r="CJ666" s="1"/>
      <c r="CK666" s="1"/>
      <c r="CL666" s="1"/>
      <c r="CM666" s="1"/>
    </row>
    <row r="667" spans="1:91" x14ac:dyDescent="0.2">
      <c r="A667" s="105">
        <f t="shared" si="268"/>
        <v>43680</v>
      </c>
      <c r="B667" s="5">
        <f t="shared" si="257"/>
        <v>1112.2828692399999</v>
      </c>
      <c r="C667" s="5">
        <f t="shared" si="269"/>
        <v>1000</v>
      </c>
      <c r="D667" s="64">
        <f t="shared" si="270"/>
        <v>5214.2700000000004</v>
      </c>
      <c r="E667" s="11">
        <f>IF(K667=1,VLOOKUP(A667,[1]Plan1!$AY$80:$BA$314,3),E666)</f>
        <v>5224.18</v>
      </c>
      <c r="F667" s="72">
        <f t="shared" si="271"/>
        <v>43662</v>
      </c>
      <c r="G667" s="9">
        <f t="shared" si="258"/>
        <v>1.9005536729015393E-3</v>
      </c>
      <c r="H667" s="72">
        <f t="shared" si="272"/>
        <v>43692</v>
      </c>
      <c r="I667" s="72">
        <f t="shared" si="259"/>
        <v>43692</v>
      </c>
      <c r="J667" s="1">
        <f t="shared" si="273"/>
        <v>23</v>
      </c>
      <c r="K667" s="1">
        <f t="shared" si="255"/>
        <v>15</v>
      </c>
      <c r="L667" s="5">
        <f t="shared" si="260"/>
        <v>1.0012390799999999</v>
      </c>
      <c r="M667" s="12">
        <f t="shared" si="256"/>
        <v>1.0000997300000001</v>
      </c>
      <c r="N667" s="12">
        <f t="shared" si="252"/>
        <v>1.0714276812526291</v>
      </c>
      <c r="O667" s="5">
        <f t="shared" si="254"/>
        <v>1.0727552600000001</v>
      </c>
      <c r="P667" s="5">
        <f t="shared" si="261"/>
        <v>1072.7552599999999</v>
      </c>
      <c r="Q667" s="10">
        <f t="shared" si="262"/>
        <v>0</v>
      </c>
      <c r="R667" s="39">
        <f t="shared" si="263"/>
        <v>0</v>
      </c>
      <c r="S667" s="5">
        <f t="shared" si="264"/>
        <v>0</v>
      </c>
      <c r="T667" s="6">
        <f t="shared" si="274"/>
        <v>4.641E-2</v>
      </c>
      <c r="U667" s="10">
        <f t="shared" si="253"/>
        <v>201</v>
      </c>
      <c r="V667" s="10">
        <v>252</v>
      </c>
      <c r="W667" s="12">
        <f t="shared" si="265"/>
        <v>1.0368468099999999</v>
      </c>
      <c r="X667" s="5">
        <f t="shared" si="266"/>
        <v>39.527609239999997</v>
      </c>
      <c r="Y667" s="11">
        <f t="shared" si="267"/>
        <v>0</v>
      </c>
      <c r="Z667" s="2" t="s">
        <v>68</v>
      </c>
      <c r="AA667" s="72">
        <f t="shared" si="275"/>
        <v>43753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30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4"/>
      <c r="BX667" s="1"/>
      <c r="BY667" s="1"/>
      <c r="BZ667" s="1"/>
      <c r="CA667" s="1"/>
      <c r="CB667" s="1"/>
      <c r="CC667" s="1"/>
      <c r="CD667" s="1"/>
      <c r="CE667" s="1"/>
      <c r="CF667" s="1"/>
      <c r="CG667" s="2"/>
      <c r="CH667" s="1"/>
      <c r="CI667" s="1"/>
      <c r="CJ667" s="1"/>
      <c r="CK667" s="1"/>
      <c r="CL667" s="1"/>
      <c r="CM667" s="1"/>
    </row>
    <row r="668" spans="1:91" x14ac:dyDescent="0.2">
      <c r="A668" s="105">
        <f t="shared" si="268"/>
        <v>43681</v>
      </c>
      <c r="B668" s="5">
        <f t="shared" si="257"/>
        <v>1112.2828692399999</v>
      </c>
      <c r="C668" s="5">
        <f t="shared" si="269"/>
        <v>1000</v>
      </c>
      <c r="D668" s="64">
        <f t="shared" si="270"/>
        <v>5214.2700000000004</v>
      </c>
      <c r="E668" s="11">
        <f>IF(K668=1,VLOOKUP(A668,[1]Plan1!$AY$80:$BA$314,3),E667)</f>
        <v>5224.18</v>
      </c>
      <c r="F668" s="72">
        <f t="shared" si="271"/>
        <v>43662</v>
      </c>
      <c r="G668" s="9">
        <f t="shared" si="258"/>
        <v>1.9005536729015393E-3</v>
      </c>
      <c r="H668" s="72">
        <f t="shared" si="272"/>
        <v>43692</v>
      </c>
      <c r="I668" s="72">
        <f t="shared" si="259"/>
        <v>43692</v>
      </c>
      <c r="J668" s="1">
        <f t="shared" si="273"/>
        <v>23</v>
      </c>
      <c r="K668" s="1">
        <f t="shared" si="255"/>
        <v>15</v>
      </c>
      <c r="L668" s="5">
        <f t="shared" si="260"/>
        <v>1.0012390799999999</v>
      </c>
      <c r="M668" s="12">
        <f t="shared" si="256"/>
        <v>1.0000997300000001</v>
      </c>
      <c r="N668" s="12">
        <f t="shared" si="252"/>
        <v>1.0714276812526291</v>
      </c>
      <c r="O668" s="5">
        <f t="shared" si="254"/>
        <v>1.0727552600000001</v>
      </c>
      <c r="P668" s="5">
        <f t="shared" si="261"/>
        <v>1072.7552599999999</v>
      </c>
      <c r="Q668" s="10">
        <f t="shared" si="262"/>
        <v>0</v>
      </c>
      <c r="R668" s="39">
        <f t="shared" si="263"/>
        <v>0</v>
      </c>
      <c r="S668" s="5">
        <f t="shared" si="264"/>
        <v>0</v>
      </c>
      <c r="T668" s="6">
        <f t="shared" si="274"/>
        <v>4.641E-2</v>
      </c>
      <c r="U668" s="10">
        <f t="shared" si="253"/>
        <v>201</v>
      </c>
      <c r="V668" s="10">
        <v>252</v>
      </c>
      <c r="W668" s="12">
        <f t="shared" si="265"/>
        <v>1.0368468099999999</v>
      </c>
      <c r="X668" s="5">
        <f t="shared" si="266"/>
        <v>39.527609239999997</v>
      </c>
      <c r="Y668" s="11">
        <f t="shared" si="267"/>
        <v>0</v>
      </c>
      <c r="Z668" s="2" t="s">
        <v>68</v>
      </c>
      <c r="AA668" s="72">
        <f t="shared" si="275"/>
        <v>43753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30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4"/>
      <c r="BX668" s="1"/>
      <c r="BY668" s="1"/>
      <c r="BZ668" s="1"/>
      <c r="CA668" s="1"/>
      <c r="CB668" s="1"/>
      <c r="CC668" s="1"/>
      <c r="CD668" s="1"/>
      <c r="CE668" s="1"/>
      <c r="CF668" s="1"/>
      <c r="CG668" s="2"/>
      <c r="CH668" s="1"/>
      <c r="CI668" s="1"/>
      <c r="CJ668" s="1"/>
      <c r="CK668" s="1"/>
      <c r="CL668" s="1"/>
      <c r="CM668" s="1"/>
    </row>
    <row r="669" spans="1:91" x14ac:dyDescent="0.2">
      <c r="A669" s="105">
        <f t="shared" si="268"/>
        <v>43682</v>
      </c>
      <c r="B669" s="5">
        <f t="shared" si="257"/>
        <v>1112.2828692399999</v>
      </c>
      <c r="C669" s="5">
        <f t="shared" si="269"/>
        <v>1000</v>
      </c>
      <c r="D669" s="64">
        <f t="shared" si="270"/>
        <v>5214.2700000000004</v>
      </c>
      <c r="E669" s="11">
        <f>IF(K669=1,VLOOKUP(A669,[1]Plan1!$AY$80:$BA$314,3),E668)</f>
        <v>5224.18</v>
      </c>
      <c r="F669" s="72">
        <f t="shared" si="271"/>
        <v>43662</v>
      </c>
      <c r="G669" s="9">
        <f t="shared" si="258"/>
        <v>1.9005536729015393E-3</v>
      </c>
      <c r="H669" s="72">
        <f t="shared" si="272"/>
        <v>43692</v>
      </c>
      <c r="I669" s="72">
        <f t="shared" si="259"/>
        <v>43692</v>
      </c>
      <c r="J669" s="1">
        <f t="shared" si="273"/>
        <v>23</v>
      </c>
      <c r="K669" s="1">
        <f t="shared" si="255"/>
        <v>15</v>
      </c>
      <c r="L669" s="5">
        <f t="shared" si="260"/>
        <v>1.0012390799999999</v>
      </c>
      <c r="M669" s="12">
        <f t="shared" si="256"/>
        <v>1.0000997300000001</v>
      </c>
      <c r="N669" s="12">
        <f t="shared" si="252"/>
        <v>1.0714276812526291</v>
      </c>
      <c r="O669" s="5">
        <f t="shared" si="254"/>
        <v>1.0727552600000001</v>
      </c>
      <c r="P669" s="5">
        <f t="shared" si="261"/>
        <v>1072.7552599999999</v>
      </c>
      <c r="Q669" s="10">
        <f t="shared" si="262"/>
        <v>0</v>
      </c>
      <c r="R669" s="39">
        <f t="shared" si="263"/>
        <v>0</v>
      </c>
      <c r="S669" s="5">
        <f t="shared" si="264"/>
        <v>0</v>
      </c>
      <c r="T669" s="6">
        <f t="shared" si="274"/>
        <v>4.641E-2</v>
      </c>
      <c r="U669" s="10">
        <f t="shared" si="253"/>
        <v>201</v>
      </c>
      <c r="V669" s="10">
        <v>252</v>
      </c>
      <c r="W669" s="12">
        <f t="shared" si="265"/>
        <v>1.0368468099999999</v>
      </c>
      <c r="X669" s="5">
        <f t="shared" si="266"/>
        <v>39.527609239999997</v>
      </c>
      <c r="Y669" s="11">
        <f t="shared" si="267"/>
        <v>0</v>
      </c>
      <c r="Z669" s="2" t="s">
        <v>68</v>
      </c>
      <c r="AA669" s="72">
        <f t="shared" si="275"/>
        <v>43753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30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4"/>
      <c r="BX669" s="1"/>
      <c r="BY669" s="1"/>
      <c r="BZ669" s="1"/>
      <c r="CA669" s="1"/>
      <c r="CB669" s="1"/>
      <c r="CC669" s="1"/>
      <c r="CD669" s="1"/>
      <c r="CE669" s="1"/>
      <c r="CF669" s="1"/>
      <c r="CG669" s="2"/>
      <c r="CH669" s="1"/>
      <c r="CI669" s="1"/>
      <c r="CJ669" s="1"/>
      <c r="CK669" s="1"/>
      <c r="CL669" s="1"/>
      <c r="CM669" s="1"/>
    </row>
    <row r="670" spans="1:91" x14ac:dyDescent="0.2">
      <c r="A670" s="105">
        <f t="shared" si="268"/>
        <v>43683</v>
      </c>
      <c r="B670" s="5">
        <f t="shared" si="257"/>
        <v>1112.5749715900001</v>
      </c>
      <c r="C670" s="5">
        <f t="shared" si="269"/>
        <v>1000</v>
      </c>
      <c r="D670" s="64">
        <f t="shared" si="270"/>
        <v>5214.2700000000004</v>
      </c>
      <c r="E670" s="11">
        <f>IF(K670=1,VLOOKUP(A670,[1]Plan1!$AY$80:$BA$314,3),E669)</f>
        <v>5224.18</v>
      </c>
      <c r="F670" s="72">
        <f t="shared" si="271"/>
        <v>43662</v>
      </c>
      <c r="G670" s="9">
        <f t="shared" si="258"/>
        <v>1.9005536729015393E-3</v>
      </c>
      <c r="H670" s="72">
        <f t="shared" si="272"/>
        <v>43692</v>
      </c>
      <c r="I670" s="72">
        <f t="shared" si="259"/>
        <v>43692</v>
      </c>
      <c r="J670" s="1">
        <f t="shared" si="273"/>
        <v>23</v>
      </c>
      <c r="K670" s="1">
        <f t="shared" si="255"/>
        <v>16</v>
      </c>
      <c r="L670" s="5">
        <f t="shared" si="260"/>
        <v>1.0013217400000001</v>
      </c>
      <c r="M670" s="12">
        <f t="shared" si="256"/>
        <v>1.0000997300000001</v>
      </c>
      <c r="N670" s="12">
        <f t="shared" si="252"/>
        <v>1.0714276812526291</v>
      </c>
      <c r="O670" s="5">
        <f t="shared" si="254"/>
        <v>1.0728438300000001</v>
      </c>
      <c r="P670" s="5">
        <f t="shared" si="261"/>
        <v>1072.84383</v>
      </c>
      <c r="Q670" s="10">
        <f t="shared" si="262"/>
        <v>0</v>
      </c>
      <c r="R670" s="39">
        <f t="shared" si="263"/>
        <v>0</v>
      </c>
      <c r="S670" s="5">
        <f t="shared" si="264"/>
        <v>0</v>
      </c>
      <c r="T670" s="6">
        <f t="shared" si="274"/>
        <v>4.641E-2</v>
      </c>
      <c r="U670" s="10">
        <f t="shared" si="253"/>
        <v>202</v>
      </c>
      <c r="V670" s="10">
        <v>252</v>
      </c>
      <c r="W670" s="12">
        <f t="shared" si="265"/>
        <v>1.0370334809999999</v>
      </c>
      <c r="X670" s="5">
        <f t="shared" si="266"/>
        <v>39.73114159</v>
      </c>
      <c r="Y670" s="11">
        <f t="shared" si="267"/>
        <v>0</v>
      </c>
      <c r="Z670" s="2" t="s">
        <v>68</v>
      </c>
      <c r="AA670" s="72">
        <f t="shared" si="275"/>
        <v>43753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30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4"/>
      <c r="BX670" s="1"/>
      <c r="BY670" s="1"/>
      <c r="BZ670" s="1"/>
      <c r="CA670" s="1"/>
      <c r="CB670" s="1"/>
      <c r="CC670" s="1"/>
      <c r="CD670" s="1"/>
      <c r="CE670" s="1"/>
      <c r="CF670" s="1"/>
      <c r="CG670" s="2"/>
      <c r="CH670" s="1"/>
      <c r="CI670" s="1"/>
      <c r="CJ670" s="1"/>
      <c r="CK670" s="1"/>
      <c r="CL670" s="1"/>
      <c r="CM670" s="1"/>
    </row>
    <row r="671" spans="1:91" x14ac:dyDescent="0.2">
      <c r="A671" s="105">
        <f t="shared" si="268"/>
        <v>43684</v>
      </c>
      <c r="B671" s="5">
        <f t="shared" si="257"/>
        <v>1112.8671320399999</v>
      </c>
      <c r="C671" s="5">
        <f t="shared" si="269"/>
        <v>1000</v>
      </c>
      <c r="D671" s="64">
        <f t="shared" si="270"/>
        <v>5214.2700000000004</v>
      </c>
      <c r="E671" s="11">
        <f>IF(K671=1,VLOOKUP(A671,[1]Plan1!$AY$80:$BA$314,3),E670)</f>
        <v>5224.18</v>
      </c>
      <c r="F671" s="72">
        <f t="shared" si="271"/>
        <v>43662</v>
      </c>
      <c r="G671" s="9">
        <f t="shared" si="258"/>
        <v>1.9005536729015393E-3</v>
      </c>
      <c r="H671" s="72">
        <f t="shared" si="272"/>
        <v>43692</v>
      </c>
      <c r="I671" s="72">
        <f t="shared" si="259"/>
        <v>43692</v>
      </c>
      <c r="J671" s="1">
        <f t="shared" si="273"/>
        <v>23</v>
      </c>
      <c r="K671" s="1">
        <f t="shared" si="255"/>
        <v>17</v>
      </c>
      <c r="L671" s="5">
        <f t="shared" si="260"/>
        <v>1.0014044</v>
      </c>
      <c r="M671" s="12">
        <f t="shared" si="256"/>
        <v>1.0000997300000001</v>
      </c>
      <c r="N671" s="12">
        <f t="shared" ref="N671:N734" si="276">IF(I671&gt;I670,N670*M671,N670)</f>
        <v>1.0714276812526291</v>
      </c>
      <c r="O671" s="5">
        <f t="shared" si="254"/>
        <v>1.0729323900000001</v>
      </c>
      <c r="P671" s="5">
        <f t="shared" si="261"/>
        <v>1072.9323899999999</v>
      </c>
      <c r="Q671" s="10">
        <f t="shared" si="262"/>
        <v>0</v>
      </c>
      <c r="R671" s="39">
        <f t="shared" si="263"/>
        <v>0</v>
      </c>
      <c r="S671" s="5">
        <f t="shared" si="264"/>
        <v>0</v>
      </c>
      <c r="T671" s="6">
        <f t="shared" si="274"/>
        <v>4.641E-2</v>
      </c>
      <c r="U671" s="10">
        <f t="shared" si="253"/>
        <v>203</v>
      </c>
      <c r="V671" s="10">
        <v>252</v>
      </c>
      <c r="W671" s="12">
        <f t="shared" si="265"/>
        <v>1.037220185</v>
      </c>
      <c r="X671" s="5">
        <f t="shared" si="266"/>
        <v>39.934742040000003</v>
      </c>
      <c r="Y671" s="11">
        <f t="shared" si="267"/>
        <v>0</v>
      </c>
      <c r="Z671" s="2" t="s">
        <v>68</v>
      </c>
      <c r="AA671" s="72">
        <f t="shared" si="275"/>
        <v>43753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30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4"/>
      <c r="BX671" s="1"/>
      <c r="BY671" s="1"/>
      <c r="BZ671" s="1"/>
      <c r="CA671" s="1"/>
      <c r="CB671" s="1"/>
      <c r="CC671" s="1"/>
      <c r="CD671" s="1"/>
      <c r="CE671" s="1"/>
      <c r="CF671" s="1"/>
      <c r="CG671" s="2"/>
      <c r="CH671" s="1"/>
      <c r="CI671" s="1"/>
      <c r="CJ671" s="1"/>
      <c r="CK671" s="1"/>
      <c r="CL671" s="1"/>
      <c r="CM671" s="1"/>
    </row>
    <row r="672" spans="1:91" x14ac:dyDescent="0.2">
      <c r="A672" s="105">
        <f t="shared" si="268"/>
        <v>43685</v>
      </c>
      <c r="B672" s="5">
        <f t="shared" si="257"/>
        <v>1113.1593828</v>
      </c>
      <c r="C672" s="5">
        <f t="shared" si="269"/>
        <v>1000</v>
      </c>
      <c r="D672" s="64">
        <f t="shared" si="270"/>
        <v>5214.2700000000004</v>
      </c>
      <c r="E672" s="11">
        <f>IF(K672=1,VLOOKUP(A672,[1]Plan1!$AY$80:$BA$314,3),E671)</f>
        <v>5224.18</v>
      </c>
      <c r="F672" s="72">
        <f t="shared" si="271"/>
        <v>43662</v>
      </c>
      <c r="G672" s="9">
        <f t="shared" si="258"/>
        <v>1.9005536729015393E-3</v>
      </c>
      <c r="H672" s="72">
        <f t="shared" si="272"/>
        <v>43692</v>
      </c>
      <c r="I672" s="72">
        <f t="shared" si="259"/>
        <v>43692</v>
      </c>
      <c r="J672" s="1">
        <f t="shared" si="273"/>
        <v>23</v>
      </c>
      <c r="K672" s="1">
        <f t="shared" si="255"/>
        <v>18</v>
      </c>
      <c r="L672" s="5">
        <f t="shared" si="260"/>
        <v>1.00148708</v>
      </c>
      <c r="M672" s="12">
        <f t="shared" si="256"/>
        <v>1.0000997300000001</v>
      </c>
      <c r="N672" s="12">
        <f t="shared" si="276"/>
        <v>1.0714276812526291</v>
      </c>
      <c r="O672" s="5">
        <f t="shared" si="254"/>
        <v>1.07302097</v>
      </c>
      <c r="P672" s="5">
        <f t="shared" si="261"/>
        <v>1073.02097</v>
      </c>
      <c r="Q672" s="10">
        <f t="shared" si="262"/>
        <v>0</v>
      </c>
      <c r="R672" s="39">
        <f t="shared" si="263"/>
        <v>0</v>
      </c>
      <c r="S672" s="5">
        <f t="shared" si="264"/>
        <v>0</v>
      </c>
      <c r="T672" s="6">
        <f t="shared" si="274"/>
        <v>4.641E-2</v>
      </c>
      <c r="U672" s="10">
        <f t="shared" si="253"/>
        <v>204</v>
      </c>
      <c r="V672" s="10">
        <v>252</v>
      </c>
      <c r="W672" s="12">
        <f t="shared" si="265"/>
        <v>1.037406923</v>
      </c>
      <c r="X672" s="5">
        <f t="shared" si="266"/>
        <v>40.138412799999998</v>
      </c>
      <c r="Y672" s="11">
        <f t="shared" si="267"/>
        <v>0</v>
      </c>
      <c r="Z672" s="2" t="s">
        <v>68</v>
      </c>
      <c r="AA672" s="72">
        <f t="shared" si="275"/>
        <v>43753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30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4"/>
      <c r="BX672" s="1"/>
      <c r="BY672" s="1"/>
      <c r="BZ672" s="1"/>
      <c r="CA672" s="1"/>
      <c r="CB672" s="1"/>
      <c r="CC672" s="1"/>
      <c r="CD672" s="1"/>
      <c r="CE672" s="1"/>
      <c r="CF672" s="1"/>
      <c r="CG672" s="2"/>
      <c r="CH672" s="1"/>
      <c r="CI672" s="1"/>
      <c r="CJ672" s="1"/>
      <c r="CK672" s="1"/>
      <c r="CL672" s="1"/>
      <c r="CM672" s="1"/>
    </row>
    <row r="673" spans="1:91" x14ac:dyDescent="0.2">
      <c r="A673" s="105">
        <f t="shared" si="268"/>
        <v>43686</v>
      </c>
      <c r="B673" s="5">
        <f t="shared" si="257"/>
        <v>1113.4517135000001</v>
      </c>
      <c r="C673" s="5">
        <f t="shared" si="269"/>
        <v>1000</v>
      </c>
      <c r="D673" s="64">
        <f t="shared" si="270"/>
        <v>5214.2700000000004</v>
      </c>
      <c r="E673" s="11">
        <f>IF(K673=1,VLOOKUP(A673,[1]Plan1!$AY$80:$BA$314,3),E672)</f>
        <v>5224.18</v>
      </c>
      <c r="F673" s="72">
        <f t="shared" si="271"/>
        <v>43662</v>
      </c>
      <c r="G673" s="9">
        <f t="shared" si="258"/>
        <v>1.9005536729015393E-3</v>
      </c>
      <c r="H673" s="72">
        <f t="shared" si="272"/>
        <v>43692</v>
      </c>
      <c r="I673" s="72">
        <f t="shared" si="259"/>
        <v>43692</v>
      </c>
      <c r="J673" s="1">
        <f t="shared" si="273"/>
        <v>23</v>
      </c>
      <c r="K673" s="1">
        <f t="shared" si="255"/>
        <v>19</v>
      </c>
      <c r="L673" s="5">
        <f t="shared" si="260"/>
        <v>1.00156976</v>
      </c>
      <c r="M673" s="12">
        <f t="shared" si="256"/>
        <v>1.0000997300000001</v>
      </c>
      <c r="N673" s="12">
        <f t="shared" si="276"/>
        <v>1.0714276812526291</v>
      </c>
      <c r="O673" s="5">
        <f t="shared" si="254"/>
        <v>1.07310956</v>
      </c>
      <c r="P673" s="5">
        <f t="shared" si="261"/>
        <v>1073.1095600000001</v>
      </c>
      <c r="Q673" s="10">
        <f t="shared" si="262"/>
        <v>0</v>
      </c>
      <c r="R673" s="39">
        <f t="shared" si="263"/>
        <v>0</v>
      </c>
      <c r="S673" s="5">
        <f t="shared" si="264"/>
        <v>0</v>
      </c>
      <c r="T673" s="6">
        <f t="shared" si="274"/>
        <v>4.641E-2</v>
      </c>
      <c r="U673" s="10">
        <f t="shared" si="253"/>
        <v>205</v>
      </c>
      <c r="V673" s="10">
        <v>252</v>
      </c>
      <c r="W673" s="12">
        <f t="shared" si="265"/>
        <v>1.037593695</v>
      </c>
      <c r="X673" s="5">
        <f t="shared" si="266"/>
        <v>40.342153500000002</v>
      </c>
      <c r="Y673" s="11">
        <f t="shared" si="267"/>
        <v>0</v>
      </c>
      <c r="Z673" s="2" t="s">
        <v>68</v>
      </c>
      <c r="AA673" s="72">
        <f t="shared" si="275"/>
        <v>43753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30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4"/>
      <c r="BX673" s="1"/>
      <c r="BY673" s="1"/>
      <c r="BZ673" s="1"/>
      <c r="CA673" s="1"/>
      <c r="CB673" s="1"/>
      <c r="CC673" s="1"/>
      <c r="CD673" s="1"/>
      <c r="CE673" s="1"/>
      <c r="CF673" s="1"/>
      <c r="CG673" s="2"/>
      <c r="CH673" s="1"/>
      <c r="CI673" s="1"/>
      <c r="CJ673" s="1"/>
      <c r="CK673" s="1"/>
      <c r="CL673" s="1"/>
      <c r="CM673" s="1"/>
    </row>
    <row r="674" spans="1:91" x14ac:dyDescent="0.2">
      <c r="A674" s="105">
        <f t="shared" si="268"/>
        <v>43687</v>
      </c>
      <c r="B674" s="5">
        <f t="shared" si="257"/>
        <v>1113.74412308</v>
      </c>
      <c r="C674" s="5">
        <f t="shared" si="269"/>
        <v>1000</v>
      </c>
      <c r="D674" s="64">
        <f t="shared" si="270"/>
        <v>5214.2700000000004</v>
      </c>
      <c r="E674" s="11">
        <f>IF(K674=1,VLOOKUP(A674,[1]Plan1!$AY$80:$BA$314,3),E673)</f>
        <v>5224.18</v>
      </c>
      <c r="F674" s="72">
        <f t="shared" si="271"/>
        <v>43662</v>
      </c>
      <c r="G674" s="9">
        <f t="shared" si="258"/>
        <v>1.9005536729015393E-3</v>
      </c>
      <c r="H674" s="72">
        <f t="shared" si="272"/>
        <v>43692</v>
      </c>
      <c r="I674" s="72">
        <f t="shared" si="259"/>
        <v>43692</v>
      </c>
      <c r="J674" s="1">
        <f t="shared" si="273"/>
        <v>23</v>
      </c>
      <c r="K674" s="1">
        <f t="shared" si="255"/>
        <v>20</v>
      </c>
      <c r="L674" s="5">
        <f t="shared" si="260"/>
        <v>1.0016524499999999</v>
      </c>
      <c r="M674" s="12">
        <f t="shared" si="256"/>
        <v>1.0000997300000001</v>
      </c>
      <c r="N674" s="12">
        <f t="shared" si="276"/>
        <v>1.0714276812526291</v>
      </c>
      <c r="O674" s="5">
        <f t="shared" si="254"/>
        <v>1.07319816</v>
      </c>
      <c r="P674" s="5">
        <f t="shared" si="261"/>
        <v>1073.1981599999999</v>
      </c>
      <c r="Q674" s="10">
        <f t="shared" si="262"/>
        <v>0</v>
      </c>
      <c r="R674" s="39">
        <f t="shared" si="263"/>
        <v>0</v>
      </c>
      <c r="S674" s="5">
        <f t="shared" si="264"/>
        <v>0</v>
      </c>
      <c r="T674" s="6">
        <f t="shared" si="274"/>
        <v>4.641E-2</v>
      </c>
      <c r="U674" s="10">
        <f t="shared" si="253"/>
        <v>206</v>
      </c>
      <c r="V674" s="10">
        <v>252</v>
      </c>
      <c r="W674" s="12">
        <f t="shared" si="265"/>
        <v>1.0377805</v>
      </c>
      <c r="X674" s="5">
        <f t="shared" si="266"/>
        <v>40.54596308</v>
      </c>
      <c r="Y674" s="11">
        <f t="shared" si="267"/>
        <v>0</v>
      </c>
      <c r="Z674" s="2" t="s">
        <v>68</v>
      </c>
      <c r="AA674" s="72">
        <f t="shared" si="275"/>
        <v>43753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30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4"/>
      <c r="BX674" s="1"/>
      <c r="BY674" s="1"/>
      <c r="BZ674" s="1"/>
      <c r="CA674" s="1"/>
      <c r="CB674" s="1"/>
      <c r="CC674" s="1"/>
      <c r="CD674" s="1"/>
      <c r="CE674" s="1"/>
      <c r="CF674" s="1"/>
      <c r="CG674" s="2"/>
      <c r="CH674" s="1"/>
      <c r="CI674" s="1"/>
      <c r="CJ674" s="1"/>
      <c r="CK674" s="1"/>
      <c r="CL674" s="1"/>
      <c r="CM674" s="1"/>
    </row>
    <row r="675" spans="1:91" x14ac:dyDescent="0.2">
      <c r="A675" s="105">
        <f t="shared" si="268"/>
        <v>43688</v>
      </c>
      <c r="B675" s="5">
        <f t="shared" si="257"/>
        <v>1113.74412308</v>
      </c>
      <c r="C675" s="5">
        <f t="shared" si="269"/>
        <v>1000</v>
      </c>
      <c r="D675" s="64">
        <f t="shared" si="270"/>
        <v>5214.2700000000004</v>
      </c>
      <c r="E675" s="11">
        <f>IF(K675=1,VLOOKUP(A675,[1]Plan1!$AY$80:$BA$314,3),E674)</f>
        <v>5224.18</v>
      </c>
      <c r="F675" s="72">
        <f t="shared" si="271"/>
        <v>43662</v>
      </c>
      <c r="G675" s="9">
        <f t="shared" si="258"/>
        <v>1.9005536729015393E-3</v>
      </c>
      <c r="H675" s="72">
        <f t="shared" si="272"/>
        <v>43692</v>
      </c>
      <c r="I675" s="72">
        <f t="shared" si="259"/>
        <v>43692</v>
      </c>
      <c r="J675" s="1">
        <f t="shared" si="273"/>
        <v>23</v>
      </c>
      <c r="K675" s="1">
        <f t="shared" si="255"/>
        <v>20</v>
      </c>
      <c r="L675" s="5">
        <f t="shared" si="260"/>
        <v>1.0016524499999999</v>
      </c>
      <c r="M675" s="12">
        <f t="shared" si="256"/>
        <v>1.0000997300000001</v>
      </c>
      <c r="N675" s="12">
        <f t="shared" si="276"/>
        <v>1.0714276812526291</v>
      </c>
      <c r="O675" s="5">
        <f t="shared" si="254"/>
        <v>1.07319816</v>
      </c>
      <c r="P675" s="5">
        <f t="shared" si="261"/>
        <v>1073.1981599999999</v>
      </c>
      <c r="Q675" s="10">
        <f t="shared" si="262"/>
        <v>0</v>
      </c>
      <c r="R675" s="39">
        <f t="shared" si="263"/>
        <v>0</v>
      </c>
      <c r="S675" s="5">
        <f t="shared" si="264"/>
        <v>0</v>
      </c>
      <c r="T675" s="6">
        <f t="shared" si="274"/>
        <v>4.641E-2</v>
      </c>
      <c r="U675" s="10">
        <f t="shared" si="253"/>
        <v>206</v>
      </c>
      <c r="V675" s="10">
        <v>252</v>
      </c>
      <c r="W675" s="12">
        <f t="shared" si="265"/>
        <v>1.0377805</v>
      </c>
      <c r="X675" s="5">
        <f t="shared" si="266"/>
        <v>40.54596308</v>
      </c>
      <c r="Y675" s="11">
        <f t="shared" si="267"/>
        <v>0</v>
      </c>
      <c r="Z675" s="2" t="s">
        <v>68</v>
      </c>
      <c r="AA675" s="72">
        <f t="shared" si="275"/>
        <v>43753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30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4"/>
      <c r="BX675" s="1"/>
      <c r="BY675" s="1"/>
      <c r="BZ675" s="1"/>
      <c r="CA675" s="1"/>
      <c r="CB675" s="1"/>
      <c r="CC675" s="1"/>
      <c r="CD675" s="1"/>
      <c r="CE675" s="1"/>
      <c r="CF675" s="1"/>
      <c r="CG675" s="2"/>
      <c r="CH675" s="1"/>
      <c r="CI675" s="1"/>
      <c r="CJ675" s="1"/>
      <c r="CK675" s="1"/>
      <c r="CL675" s="1"/>
      <c r="CM675" s="1"/>
    </row>
    <row r="676" spans="1:91" x14ac:dyDescent="0.2">
      <c r="A676" s="105">
        <f t="shared" si="268"/>
        <v>43689</v>
      </c>
      <c r="B676" s="5">
        <f t="shared" si="257"/>
        <v>1113.74412308</v>
      </c>
      <c r="C676" s="5">
        <f t="shared" si="269"/>
        <v>1000</v>
      </c>
      <c r="D676" s="64">
        <f t="shared" si="270"/>
        <v>5214.2700000000004</v>
      </c>
      <c r="E676" s="11">
        <f>IF(K676=1,VLOOKUP(A676,[1]Plan1!$AY$80:$BA$314,3),E675)</f>
        <v>5224.18</v>
      </c>
      <c r="F676" s="72">
        <f t="shared" si="271"/>
        <v>43662</v>
      </c>
      <c r="G676" s="9">
        <f t="shared" si="258"/>
        <v>1.9005536729015393E-3</v>
      </c>
      <c r="H676" s="72">
        <f t="shared" si="272"/>
        <v>43692</v>
      </c>
      <c r="I676" s="72">
        <f t="shared" si="259"/>
        <v>43692</v>
      </c>
      <c r="J676" s="1">
        <f t="shared" si="273"/>
        <v>23</v>
      </c>
      <c r="K676" s="1">
        <f t="shared" si="255"/>
        <v>20</v>
      </c>
      <c r="L676" s="5">
        <f t="shared" si="260"/>
        <v>1.0016524499999999</v>
      </c>
      <c r="M676" s="12">
        <f t="shared" si="256"/>
        <v>1.0000997300000001</v>
      </c>
      <c r="N676" s="12">
        <f t="shared" si="276"/>
        <v>1.0714276812526291</v>
      </c>
      <c r="O676" s="5">
        <f t="shared" si="254"/>
        <v>1.07319816</v>
      </c>
      <c r="P676" s="5">
        <f t="shared" si="261"/>
        <v>1073.1981599999999</v>
      </c>
      <c r="Q676" s="10">
        <f t="shared" si="262"/>
        <v>0</v>
      </c>
      <c r="R676" s="39">
        <f t="shared" si="263"/>
        <v>0</v>
      </c>
      <c r="S676" s="5">
        <f t="shared" si="264"/>
        <v>0</v>
      </c>
      <c r="T676" s="6">
        <f t="shared" si="274"/>
        <v>4.641E-2</v>
      </c>
      <c r="U676" s="10">
        <f t="shared" si="253"/>
        <v>206</v>
      </c>
      <c r="V676" s="10">
        <v>252</v>
      </c>
      <c r="W676" s="12">
        <f t="shared" si="265"/>
        <v>1.0377805</v>
      </c>
      <c r="X676" s="5">
        <f t="shared" si="266"/>
        <v>40.54596308</v>
      </c>
      <c r="Y676" s="11">
        <f t="shared" si="267"/>
        <v>0</v>
      </c>
      <c r="Z676" s="2" t="s">
        <v>68</v>
      </c>
      <c r="AA676" s="72">
        <f t="shared" si="275"/>
        <v>43753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30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4"/>
      <c r="BX676" s="1"/>
      <c r="BY676" s="1"/>
      <c r="BZ676" s="1"/>
      <c r="CA676" s="1"/>
      <c r="CB676" s="1"/>
      <c r="CC676" s="1"/>
      <c r="CD676" s="1"/>
      <c r="CE676" s="1"/>
      <c r="CF676" s="1"/>
      <c r="CG676" s="2"/>
      <c r="CH676" s="1"/>
      <c r="CI676" s="1"/>
      <c r="CJ676" s="1"/>
      <c r="CK676" s="1"/>
      <c r="CL676" s="1"/>
      <c r="CM676" s="1"/>
    </row>
    <row r="677" spans="1:91" x14ac:dyDescent="0.2">
      <c r="A677" s="105">
        <f t="shared" si="268"/>
        <v>43690</v>
      </c>
      <c r="B677" s="5">
        <f t="shared" si="257"/>
        <v>1114.0365918800001</v>
      </c>
      <c r="C677" s="5">
        <f t="shared" si="269"/>
        <v>1000</v>
      </c>
      <c r="D677" s="64">
        <f t="shared" si="270"/>
        <v>5214.2700000000004</v>
      </c>
      <c r="E677" s="11">
        <f>IF(K677=1,VLOOKUP(A677,[1]Plan1!$AY$80:$BA$314,3),E676)</f>
        <v>5224.18</v>
      </c>
      <c r="F677" s="72">
        <f t="shared" si="271"/>
        <v>43662</v>
      </c>
      <c r="G677" s="9">
        <f t="shared" si="258"/>
        <v>1.9005536729015393E-3</v>
      </c>
      <c r="H677" s="72">
        <f t="shared" si="272"/>
        <v>43692</v>
      </c>
      <c r="I677" s="72">
        <f t="shared" si="259"/>
        <v>43692</v>
      </c>
      <c r="J677" s="1">
        <f t="shared" si="273"/>
        <v>23</v>
      </c>
      <c r="K677" s="1">
        <f t="shared" si="255"/>
        <v>21</v>
      </c>
      <c r="L677" s="5">
        <f t="shared" si="260"/>
        <v>1.0017351400000001</v>
      </c>
      <c r="M677" s="12">
        <f t="shared" si="256"/>
        <v>1.0000997300000001</v>
      </c>
      <c r="N677" s="12">
        <f t="shared" si="276"/>
        <v>1.0714276812526291</v>
      </c>
      <c r="O677" s="5">
        <f t="shared" si="254"/>
        <v>1.0732867500000001</v>
      </c>
      <c r="P677" s="5">
        <f t="shared" si="261"/>
        <v>1073.28675</v>
      </c>
      <c r="Q677" s="10">
        <f t="shared" si="262"/>
        <v>0</v>
      </c>
      <c r="R677" s="39">
        <f t="shared" si="263"/>
        <v>0</v>
      </c>
      <c r="S677" s="5">
        <f t="shared" si="264"/>
        <v>0</v>
      </c>
      <c r="T677" s="6">
        <f t="shared" si="274"/>
        <v>4.641E-2</v>
      </c>
      <c r="U677" s="10">
        <f t="shared" ref="U677:U740" si="277">IF(Q676&gt;0,1,IF(K677=K676,U676,U676+1))</f>
        <v>207</v>
      </c>
      <c r="V677" s="10">
        <v>252</v>
      </c>
      <c r="W677" s="12">
        <f t="shared" si="265"/>
        <v>1.0379673389999999</v>
      </c>
      <c r="X677" s="5">
        <f t="shared" si="266"/>
        <v>40.749841879999998</v>
      </c>
      <c r="Y677" s="11">
        <f t="shared" si="267"/>
        <v>0</v>
      </c>
      <c r="Z677" s="2" t="s">
        <v>68</v>
      </c>
      <c r="AA677" s="72">
        <f t="shared" si="275"/>
        <v>43753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30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4"/>
      <c r="BX677" s="1"/>
      <c r="BY677" s="1"/>
      <c r="BZ677" s="1"/>
      <c r="CA677" s="1"/>
      <c r="CB677" s="1"/>
      <c r="CC677" s="1"/>
      <c r="CD677" s="1"/>
      <c r="CE677" s="1"/>
      <c r="CF677" s="1"/>
      <c r="CG677" s="2"/>
      <c r="CH677" s="1"/>
      <c r="CI677" s="1"/>
      <c r="CJ677" s="1"/>
      <c r="CK677" s="1"/>
      <c r="CL677" s="1"/>
      <c r="CM677" s="1"/>
    </row>
    <row r="678" spans="1:91" x14ac:dyDescent="0.2">
      <c r="A678" s="105">
        <f t="shared" si="268"/>
        <v>43691</v>
      </c>
      <c r="B678" s="5">
        <f t="shared" si="257"/>
        <v>1114.3291510399999</v>
      </c>
      <c r="C678" s="5">
        <f t="shared" si="269"/>
        <v>1000</v>
      </c>
      <c r="D678" s="64">
        <f t="shared" si="270"/>
        <v>5214.2700000000004</v>
      </c>
      <c r="E678" s="11">
        <f>IF(K678=1,VLOOKUP(A678,[1]Plan1!$AY$80:$BA$314,3),E677)</f>
        <v>5224.18</v>
      </c>
      <c r="F678" s="72">
        <f t="shared" si="271"/>
        <v>43662</v>
      </c>
      <c r="G678" s="9">
        <f t="shared" si="258"/>
        <v>1.9005536729015393E-3</v>
      </c>
      <c r="H678" s="72">
        <f t="shared" si="272"/>
        <v>43692</v>
      </c>
      <c r="I678" s="72">
        <f t="shared" si="259"/>
        <v>43692</v>
      </c>
      <c r="J678" s="1">
        <f t="shared" si="273"/>
        <v>23</v>
      </c>
      <c r="K678" s="1">
        <f t="shared" si="255"/>
        <v>22</v>
      </c>
      <c r="L678" s="5">
        <f t="shared" si="260"/>
        <v>1.00181784</v>
      </c>
      <c r="M678" s="12">
        <f t="shared" si="256"/>
        <v>1.0000997300000001</v>
      </c>
      <c r="N678" s="12">
        <f t="shared" si="276"/>
        <v>1.0714276812526291</v>
      </c>
      <c r="O678" s="5">
        <f t="shared" si="254"/>
        <v>1.07337536</v>
      </c>
      <c r="P678" s="5">
        <f t="shared" si="261"/>
        <v>1073.37536</v>
      </c>
      <c r="Q678" s="10">
        <f t="shared" si="262"/>
        <v>0</v>
      </c>
      <c r="R678" s="39">
        <f t="shared" si="263"/>
        <v>0</v>
      </c>
      <c r="S678" s="5">
        <f t="shared" si="264"/>
        <v>0</v>
      </c>
      <c r="T678" s="6">
        <f t="shared" si="274"/>
        <v>4.641E-2</v>
      </c>
      <c r="U678" s="10">
        <f t="shared" si="277"/>
        <v>208</v>
      </c>
      <c r="V678" s="10">
        <v>252</v>
      </c>
      <c r="W678" s="12">
        <f t="shared" si="265"/>
        <v>1.038154212</v>
      </c>
      <c r="X678" s="5">
        <f t="shared" si="266"/>
        <v>40.953791039999999</v>
      </c>
      <c r="Y678" s="11">
        <f t="shared" si="267"/>
        <v>0</v>
      </c>
      <c r="Z678" s="2" t="s">
        <v>68</v>
      </c>
      <c r="AA678" s="72">
        <f t="shared" si="275"/>
        <v>43753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30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4"/>
      <c r="BX678" s="1"/>
      <c r="BY678" s="1"/>
      <c r="BZ678" s="1"/>
      <c r="CA678" s="1"/>
      <c r="CB678" s="1"/>
      <c r="CC678" s="1"/>
      <c r="CD678" s="1"/>
      <c r="CE678" s="1"/>
      <c r="CF678" s="1"/>
      <c r="CG678" s="2"/>
      <c r="CH678" s="1"/>
      <c r="CI678" s="1"/>
      <c r="CJ678" s="1"/>
      <c r="CK678" s="1"/>
      <c r="CL678" s="1"/>
      <c r="CM678" s="1"/>
    </row>
    <row r="679" spans="1:91" x14ac:dyDescent="0.2">
      <c r="A679" s="105">
        <f t="shared" si="268"/>
        <v>43692</v>
      </c>
      <c r="B679" s="5">
        <f t="shared" si="257"/>
        <v>1114.6217891199999</v>
      </c>
      <c r="C679" s="5">
        <f t="shared" si="269"/>
        <v>1000</v>
      </c>
      <c r="D679" s="64">
        <f t="shared" si="270"/>
        <v>5214.2700000000004</v>
      </c>
      <c r="E679" s="11">
        <f>IF(K679=1,VLOOKUP(A679,[1]Plan1!$AY$80:$BA$314,3),E678)</f>
        <v>5224.18</v>
      </c>
      <c r="F679" s="72">
        <f t="shared" si="271"/>
        <v>43662</v>
      </c>
      <c r="G679" s="9">
        <f t="shared" si="258"/>
        <v>1.9005536729015393E-3</v>
      </c>
      <c r="H679" s="72">
        <f t="shared" si="272"/>
        <v>43724</v>
      </c>
      <c r="I679" s="72">
        <f t="shared" si="259"/>
        <v>43692</v>
      </c>
      <c r="J679" s="1">
        <f t="shared" si="273"/>
        <v>23</v>
      </c>
      <c r="K679" s="1">
        <f t="shared" si="255"/>
        <v>23</v>
      </c>
      <c r="L679" s="5">
        <f t="shared" si="260"/>
        <v>1.00190055</v>
      </c>
      <c r="M679" s="12">
        <f t="shared" si="256"/>
        <v>1.0000997300000001</v>
      </c>
      <c r="N679" s="12">
        <f t="shared" si="276"/>
        <v>1.0714276812526291</v>
      </c>
      <c r="O679" s="5">
        <f t="shared" si="254"/>
        <v>1.0734639800000001</v>
      </c>
      <c r="P679" s="5">
        <f t="shared" si="261"/>
        <v>1073.46398</v>
      </c>
      <c r="Q679" s="10">
        <f t="shared" si="262"/>
        <v>0</v>
      </c>
      <c r="R679" s="39">
        <f t="shared" si="263"/>
        <v>0</v>
      </c>
      <c r="S679" s="5">
        <f t="shared" si="264"/>
        <v>0</v>
      </c>
      <c r="T679" s="6">
        <f t="shared" si="274"/>
        <v>4.641E-2</v>
      </c>
      <c r="U679" s="10">
        <f t="shared" si="277"/>
        <v>209</v>
      </c>
      <c r="V679" s="10">
        <v>252</v>
      </c>
      <c r="W679" s="12">
        <f t="shared" si="265"/>
        <v>1.038341118</v>
      </c>
      <c r="X679" s="5">
        <f t="shared" si="266"/>
        <v>41.157809120000003</v>
      </c>
      <c r="Y679" s="11">
        <f t="shared" si="267"/>
        <v>0</v>
      </c>
      <c r="Z679" s="2" t="s">
        <v>68</v>
      </c>
      <c r="AA679" s="72">
        <f t="shared" si="275"/>
        <v>43753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30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4"/>
      <c r="BX679" s="1"/>
      <c r="BY679" s="1"/>
      <c r="BZ679" s="1"/>
      <c r="CA679" s="1"/>
      <c r="CB679" s="1"/>
      <c r="CC679" s="1"/>
      <c r="CD679" s="1"/>
      <c r="CE679" s="1"/>
      <c r="CF679" s="1"/>
      <c r="CG679" s="2"/>
      <c r="CH679" s="1"/>
      <c r="CI679" s="1"/>
      <c r="CJ679" s="1"/>
      <c r="CK679" s="1"/>
      <c r="CL679" s="1"/>
      <c r="CM679" s="1"/>
    </row>
    <row r="680" spans="1:91" x14ac:dyDescent="0.2">
      <c r="A680" s="105">
        <f t="shared" si="268"/>
        <v>43693</v>
      </c>
      <c r="B680" s="5">
        <f t="shared" si="257"/>
        <v>1114.8782002800001</v>
      </c>
      <c r="C680" s="5">
        <f t="shared" si="269"/>
        <v>1000</v>
      </c>
      <c r="D680" s="64">
        <f t="shared" si="270"/>
        <v>5224.18</v>
      </c>
      <c r="E680" s="11">
        <f>IF(K680=1,VLOOKUP(A680,[1]Plan1!$AY$80:$BA$314,3),E679)</f>
        <v>5229.93</v>
      </c>
      <c r="F680" s="72">
        <f t="shared" si="271"/>
        <v>43693</v>
      </c>
      <c r="G680" s="9">
        <f t="shared" si="258"/>
        <v>1.1006512026767723E-3</v>
      </c>
      <c r="H680" s="72">
        <f t="shared" si="272"/>
        <v>43724</v>
      </c>
      <c r="I680" s="72">
        <f t="shared" si="259"/>
        <v>43724</v>
      </c>
      <c r="J680" s="1">
        <f t="shared" si="273"/>
        <v>22</v>
      </c>
      <c r="K680" s="1">
        <f t="shared" si="255"/>
        <v>1</v>
      </c>
      <c r="L680" s="5">
        <f t="shared" si="260"/>
        <v>1.0000500000000001</v>
      </c>
      <c r="M680" s="12">
        <f t="shared" si="256"/>
        <v>1.00190055</v>
      </c>
      <c r="N680" s="12">
        <f t="shared" si="276"/>
        <v>1.0734639831322339</v>
      </c>
      <c r="O680" s="5">
        <f t="shared" si="254"/>
        <v>1.0735176500000001</v>
      </c>
      <c r="P680" s="5">
        <f t="shared" si="261"/>
        <v>1073.51765</v>
      </c>
      <c r="Q680" s="10">
        <f t="shared" si="262"/>
        <v>0</v>
      </c>
      <c r="R680" s="39">
        <f t="shared" si="263"/>
        <v>0</v>
      </c>
      <c r="S680" s="5">
        <f t="shared" si="264"/>
        <v>0</v>
      </c>
      <c r="T680" s="6">
        <f t="shared" si="274"/>
        <v>4.641E-2</v>
      </c>
      <c r="U680" s="10">
        <f t="shared" si="277"/>
        <v>210</v>
      </c>
      <c r="V680" s="10">
        <v>252</v>
      </c>
      <c r="W680" s="12">
        <f t="shared" si="265"/>
        <v>1.038528058</v>
      </c>
      <c r="X680" s="5">
        <f t="shared" si="266"/>
        <v>41.360550279999998</v>
      </c>
      <c r="Y680" s="11">
        <f t="shared" si="267"/>
        <v>0</v>
      </c>
      <c r="Z680" s="2" t="s">
        <v>68</v>
      </c>
      <c r="AA680" s="72">
        <f t="shared" si="275"/>
        <v>43753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30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4"/>
      <c r="BX680" s="1"/>
      <c r="BY680" s="1"/>
      <c r="BZ680" s="1"/>
      <c r="CA680" s="1"/>
      <c r="CB680" s="1"/>
      <c r="CC680" s="1"/>
      <c r="CD680" s="1"/>
      <c r="CE680" s="1"/>
      <c r="CF680" s="1"/>
      <c r="CG680" s="2"/>
      <c r="CH680" s="1"/>
      <c r="CI680" s="1"/>
      <c r="CJ680" s="1"/>
      <c r="CK680" s="1"/>
      <c r="CL680" s="1"/>
      <c r="CM680" s="1"/>
    </row>
    <row r="681" spans="1:91" x14ac:dyDescent="0.2">
      <c r="A681" s="105">
        <f t="shared" si="268"/>
        <v>43694</v>
      </c>
      <c r="B681" s="5">
        <f t="shared" si="257"/>
        <v>1115.1346679999999</v>
      </c>
      <c r="C681" s="5">
        <f t="shared" si="269"/>
        <v>1000</v>
      </c>
      <c r="D681" s="64">
        <f t="shared" si="270"/>
        <v>5224.18</v>
      </c>
      <c r="E681" s="11">
        <f>IF(K681=1,VLOOKUP(A681,[1]Plan1!$AY$80:$BA$314,3),E680)</f>
        <v>5229.93</v>
      </c>
      <c r="F681" s="72">
        <f t="shared" si="271"/>
        <v>43693</v>
      </c>
      <c r="G681" s="9">
        <f t="shared" si="258"/>
        <v>1.1006512026767723E-3</v>
      </c>
      <c r="H681" s="72">
        <f t="shared" si="272"/>
        <v>43724</v>
      </c>
      <c r="I681" s="72">
        <f t="shared" si="259"/>
        <v>43724</v>
      </c>
      <c r="J681" s="1">
        <f t="shared" si="273"/>
        <v>22</v>
      </c>
      <c r="K681" s="1">
        <f t="shared" si="255"/>
        <v>2</v>
      </c>
      <c r="L681" s="5">
        <f t="shared" si="260"/>
        <v>1.0001</v>
      </c>
      <c r="M681" s="12">
        <f t="shared" si="256"/>
        <v>1.00190055</v>
      </c>
      <c r="N681" s="12">
        <f t="shared" si="276"/>
        <v>1.0734639831322339</v>
      </c>
      <c r="O681" s="5">
        <f t="shared" ref="O681:O744" si="278">TRUNC(TRUNC((L681*N681),15),8)</f>
        <v>1.0735713200000001</v>
      </c>
      <c r="P681" s="5">
        <f t="shared" si="261"/>
        <v>1073.57132</v>
      </c>
      <c r="Q681" s="10">
        <f t="shared" si="262"/>
        <v>0</v>
      </c>
      <c r="R681" s="39">
        <f t="shared" si="263"/>
        <v>0</v>
      </c>
      <c r="S681" s="5">
        <f t="shared" si="264"/>
        <v>0</v>
      </c>
      <c r="T681" s="6">
        <f t="shared" si="274"/>
        <v>4.641E-2</v>
      </c>
      <c r="U681" s="10">
        <f t="shared" si="277"/>
        <v>211</v>
      </c>
      <c r="V681" s="10">
        <v>252</v>
      </c>
      <c r="W681" s="12">
        <f t="shared" si="265"/>
        <v>1.038715032</v>
      </c>
      <c r="X681" s="5">
        <f t="shared" si="266"/>
        <v>41.563347999999998</v>
      </c>
      <c r="Y681" s="11">
        <f t="shared" si="267"/>
        <v>0</v>
      </c>
      <c r="Z681" s="2" t="s">
        <v>68</v>
      </c>
      <c r="AA681" s="72">
        <f t="shared" si="275"/>
        <v>43753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30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4"/>
      <c r="BX681" s="1"/>
      <c r="BY681" s="1"/>
      <c r="BZ681" s="1"/>
      <c r="CA681" s="1"/>
      <c r="CB681" s="1"/>
      <c r="CC681" s="1"/>
      <c r="CD681" s="1"/>
      <c r="CE681" s="1"/>
      <c r="CF681" s="1"/>
      <c r="CG681" s="2"/>
      <c r="CH681" s="1"/>
      <c r="CI681" s="1"/>
      <c r="CJ681" s="1"/>
      <c r="CK681" s="1"/>
      <c r="CL681" s="1"/>
      <c r="CM681" s="1"/>
    </row>
    <row r="682" spans="1:91" x14ac:dyDescent="0.2">
      <c r="A682" s="105">
        <f t="shared" si="268"/>
        <v>43695</v>
      </c>
      <c r="B682" s="5">
        <f t="shared" si="257"/>
        <v>1115.1346679999999</v>
      </c>
      <c r="C682" s="5">
        <f t="shared" si="269"/>
        <v>1000</v>
      </c>
      <c r="D682" s="64">
        <f t="shared" si="270"/>
        <v>5224.18</v>
      </c>
      <c r="E682" s="11">
        <f>IF(K682=1,VLOOKUP(A682,[1]Plan1!$AY$80:$BA$314,3),E681)</f>
        <v>5229.93</v>
      </c>
      <c r="F682" s="72">
        <f t="shared" si="271"/>
        <v>43693</v>
      </c>
      <c r="G682" s="9">
        <f t="shared" si="258"/>
        <v>1.1006512026767723E-3</v>
      </c>
      <c r="H682" s="72">
        <f t="shared" si="272"/>
        <v>43724</v>
      </c>
      <c r="I682" s="72">
        <f t="shared" si="259"/>
        <v>43724</v>
      </c>
      <c r="J682" s="1">
        <f t="shared" si="273"/>
        <v>22</v>
      </c>
      <c r="K682" s="1">
        <f t="shared" ref="K682:K745" si="279">(J682-(NETWORKDAYS(A682,I682,AD$118:AD$502)-1))</f>
        <v>2</v>
      </c>
      <c r="L682" s="5">
        <f t="shared" si="260"/>
        <v>1.0001</v>
      </c>
      <c r="M682" s="12">
        <f t="shared" ref="M682:M745" si="280">IF(I682&gt;I681,L681,M681)</f>
        <v>1.00190055</v>
      </c>
      <c r="N682" s="12">
        <f t="shared" si="276"/>
        <v>1.0734639831322339</v>
      </c>
      <c r="O682" s="5">
        <f t="shared" si="278"/>
        <v>1.0735713200000001</v>
      </c>
      <c r="P682" s="5">
        <f t="shared" si="261"/>
        <v>1073.57132</v>
      </c>
      <c r="Q682" s="10">
        <f t="shared" si="262"/>
        <v>0</v>
      </c>
      <c r="R682" s="39">
        <f t="shared" si="263"/>
        <v>0</v>
      </c>
      <c r="S682" s="5">
        <f t="shared" si="264"/>
        <v>0</v>
      </c>
      <c r="T682" s="6">
        <f t="shared" si="274"/>
        <v>4.641E-2</v>
      </c>
      <c r="U682" s="10">
        <f t="shared" si="277"/>
        <v>211</v>
      </c>
      <c r="V682" s="10">
        <v>252</v>
      </c>
      <c r="W682" s="12">
        <f t="shared" si="265"/>
        <v>1.038715032</v>
      </c>
      <c r="X682" s="5">
        <f t="shared" si="266"/>
        <v>41.563347999999998</v>
      </c>
      <c r="Y682" s="11">
        <f t="shared" si="267"/>
        <v>0</v>
      </c>
      <c r="Z682" s="2" t="s">
        <v>68</v>
      </c>
      <c r="AA682" s="72">
        <f t="shared" si="275"/>
        <v>43753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30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4"/>
      <c r="BX682" s="1"/>
      <c r="BY682" s="1"/>
      <c r="BZ682" s="1"/>
      <c r="CA682" s="1"/>
      <c r="CB682" s="1"/>
      <c r="CC682" s="1"/>
      <c r="CD682" s="1"/>
      <c r="CE682" s="1"/>
      <c r="CF682" s="1"/>
      <c r="CG682" s="2"/>
      <c r="CH682" s="1"/>
      <c r="CI682" s="1"/>
      <c r="CJ682" s="1"/>
      <c r="CK682" s="1"/>
      <c r="CL682" s="1"/>
      <c r="CM682" s="1"/>
    </row>
    <row r="683" spans="1:91" x14ac:dyDescent="0.2">
      <c r="A683" s="105">
        <f t="shared" si="268"/>
        <v>43696</v>
      </c>
      <c r="B683" s="5">
        <f t="shared" si="257"/>
        <v>1115.1346679999999</v>
      </c>
      <c r="C683" s="5">
        <f t="shared" si="269"/>
        <v>1000</v>
      </c>
      <c r="D683" s="64">
        <f t="shared" si="270"/>
        <v>5224.18</v>
      </c>
      <c r="E683" s="11">
        <f>IF(K683=1,VLOOKUP(A683,[1]Plan1!$AY$80:$BA$314,3),E682)</f>
        <v>5229.93</v>
      </c>
      <c r="F683" s="72">
        <f t="shared" si="271"/>
        <v>43693</v>
      </c>
      <c r="G683" s="9">
        <f t="shared" si="258"/>
        <v>1.1006512026767723E-3</v>
      </c>
      <c r="H683" s="72">
        <f t="shared" si="272"/>
        <v>43724</v>
      </c>
      <c r="I683" s="72">
        <f t="shared" si="259"/>
        <v>43724</v>
      </c>
      <c r="J683" s="1">
        <f t="shared" si="273"/>
        <v>22</v>
      </c>
      <c r="K683" s="1">
        <f t="shared" si="279"/>
        <v>2</v>
      </c>
      <c r="L683" s="5">
        <f t="shared" si="260"/>
        <v>1.0001</v>
      </c>
      <c r="M683" s="12">
        <f t="shared" si="280"/>
        <v>1.00190055</v>
      </c>
      <c r="N683" s="12">
        <f t="shared" si="276"/>
        <v>1.0734639831322339</v>
      </c>
      <c r="O683" s="5">
        <f t="shared" si="278"/>
        <v>1.0735713200000001</v>
      </c>
      <c r="P683" s="5">
        <f t="shared" si="261"/>
        <v>1073.57132</v>
      </c>
      <c r="Q683" s="10">
        <f t="shared" si="262"/>
        <v>0</v>
      </c>
      <c r="R683" s="39">
        <f t="shared" si="263"/>
        <v>0</v>
      </c>
      <c r="S683" s="5">
        <f t="shared" si="264"/>
        <v>0</v>
      </c>
      <c r="T683" s="6">
        <f t="shared" si="274"/>
        <v>4.641E-2</v>
      </c>
      <c r="U683" s="10">
        <f t="shared" si="277"/>
        <v>211</v>
      </c>
      <c r="V683" s="10">
        <v>252</v>
      </c>
      <c r="W683" s="12">
        <f t="shared" si="265"/>
        <v>1.038715032</v>
      </c>
      <c r="X683" s="5">
        <f t="shared" si="266"/>
        <v>41.563347999999998</v>
      </c>
      <c r="Y683" s="11">
        <f t="shared" si="267"/>
        <v>0</v>
      </c>
      <c r="Z683" s="2" t="s">
        <v>68</v>
      </c>
      <c r="AA683" s="72">
        <f t="shared" si="275"/>
        <v>43753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30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4"/>
      <c r="BX683" s="1"/>
      <c r="BY683" s="1"/>
      <c r="BZ683" s="1"/>
      <c r="CA683" s="1"/>
      <c r="CB683" s="1"/>
      <c r="CC683" s="1"/>
      <c r="CD683" s="1"/>
      <c r="CE683" s="1"/>
      <c r="CF683" s="1"/>
      <c r="CG683" s="2"/>
      <c r="CH683" s="1"/>
      <c r="CI683" s="1"/>
      <c r="CJ683" s="1"/>
      <c r="CK683" s="1"/>
      <c r="CL683" s="1"/>
      <c r="CM683" s="1"/>
    </row>
    <row r="684" spans="1:91" x14ac:dyDescent="0.2">
      <c r="A684" s="105">
        <f t="shared" si="268"/>
        <v>43697</v>
      </c>
      <c r="B684" s="5">
        <f t="shared" si="257"/>
        <v>1115.3912120099999</v>
      </c>
      <c r="C684" s="5">
        <f t="shared" si="269"/>
        <v>1000</v>
      </c>
      <c r="D684" s="64">
        <f t="shared" si="270"/>
        <v>5224.18</v>
      </c>
      <c r="E684" s="11">
        <f>IF(K684=1,VLOOKUP(A684,[1]Plan1!$AY$80:$BA$314,3),E683)</f>
        <v>5229.93</v>
      </c>
      <c r="F684" s="72">
        <f t="shared" si="271"/>
        <v>43693</v>
      </c>
      <c r="G684" s="9">
        <f t="shared" si="258"/>
        <v>1.1006512026767723E-3</v>
      </c>
      <c r="H684" s="72">
        <f t="shared" si="272"/>
        <v>43724</v>
      </c>
      <c r="I684" s="72">
        <f t="shared" si="259"/>
        <v>43724</v>
      </c>
      <c r="J684" s="1">
        <f t="shared" si="273"/>
        <v>22</v>
      </c>
      <c r="K684" s="1">
        <f t="shared" si="279"/>
        <v>3</v>
      </c>
      <c r="L684" s="5">
        <f t="shared" si="260"/>
        <v>1.00015001</v>
      </c>
      <c r="M684" s="12">
        <f t="shared" si="280"/>
        <v>1.00190055</v>
      </c>
      <c r="N684" s="12">
        <f t="shared" si="276"/>
        <v>1.0734639831322339</v>
      </c>
      <c r="O684" s="5">
        <f t="shared" si="278"/>
        <v>1.07362501</v>
      </c>
      <c r="P684" s="5">
        <f t="shared" si="261"/>
        <v>1073.62501</v>
      </c>
      <c r="Q684" s="10">
        <f t="shared" si="262"/>
        <v>0</v>
      </c>
      <c r="R684" s="39">
        <f t="shared" si="263"/>
        <v>0</v>
      </c>
      <c r="S684" s="5">
        <f t="shared" si="264"/>
        <v>0</v>
      </c>
      <c r="T684" s="6">
        <f t="shared" si="274"/>
        <v>4.641E-2</v>
      </c>
      <c r="U684" s="10">
        <f t="shared" si="277"/>
        <v>212</v>
      </c>
      <c r="V684" s="10">
        <v>252</v>
      </c>
      <c r="W684" s="12">
        <f t="shared" si="265"/>
        <v>1.0389020390000001</v>
      </c>
      <c r="X684" s="5">
        <f t="shared" si="266"/>
        <v>41.766202010000001</v>
      </c>
      <c r="Y684" s="11">
        <f t="shared" si="267"/>
        <v>0</v>
      </c>
      <c r="Z684" s="2" t="s">
        <v>68</v>
      </c>
      <c r="AA684" s="72">
        <f t="shared" si="275"/>
        <v>43753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30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4"/>
      <c r="BX684" s="1"/>
      <c r="BY684" s="1"/>
      <c r="BZ684" s="1"/>
      <c r="CA684" s="1"/>
      <c r="CB684" s="1"/>
      <c r="CC684" s="1"/>
      <c r="CD684" s="1"/>
      <c r="CE684" s="1"/>
      <c r="CF684" s="1"/>
      <c r="CG684" s="2"/>
      <c r="CH684" s="1"/>
      <c r="CI684" s="1"/>
      <c r="CJ684" s="1"/>
      <c r="CK684" s="1"/>
      <c r="CL684" s="1"/>
      <c r="CM684" s="1"/>
    </row>
    <row r="685" spans="1:91" x14ac:dyDescent="0.2">
      <c r="A685" s="105">
        <f t="shared" si="268"/>
        <v>43698</v>
      </c>
      <c r="B685" s="5">
        <f t="shared" si="257"/>
        <v>1115.6478021999999</v>
      </c>
      <c r="C685" s="5">
        <f t="shared" si="269"/>
        <v>1000</v>
      </c>
      <c r="D685" s="64">
        <f t="shared" si="270"/>
        <v>5224.18</v>
      </c>
      <c r="E685" s="11">
        <f>IF(K685=1,VLOOKUP(A685,[1]Plan1!$AY$80:$BA$314,3),E684)</f>
        <v>5229.93</v>
      </c>
      <c r="F685" s="72">
        <f t="shared" si="271"/>
        <v>43693</v>
      </c>
      <c r="G685" s="9">
        <f t="shared" si="258"/>
        <v>1.1006512026767723E-3</v>
      </c>
      <c r="H685" s="72">
        <f t="shared" si="272"/>
        <v>43724</v>
      </c>
      <c r="I685" s="72">
        <f t="shared" si="259"/>
        <v>43724</v>
      </c>
      <c r="J685" s="1">
        <f t="shared" si="273"/>
        <v>22</v>
      </c>
      <c r="K685" s="1">
        <f t="shared" si="279"/>
        <v>4</v>
      </c>
      <c r="L685" s="5">
        <f t="shared" si="260"/>
        <v>1.0002000200000001</v>
      </c>
      <c r="M685" s="12">
        <f t="shared" si="280"/>
        <v>1.00190055</v>
      </c>
      <c r="N685" s="12">
        <f t="shared" si="276"/>
        <v>1.0734639831322339</v>
      </c>
      <c r="O685" s="5">
        <f t="shared" si="278"/>
        <v>1.0736786899999999</v>
      </c>
      <c r="P685" s="5">
        <f t="shared" si="261"/>
        <v>1073.67869</v>
      </c>
      <c r="Q685" s="10">
        <f t="shared" si="262"/>
        <v>0</v>
      </c>
      <c r="R685" s="39">
        <f t="shared" si="263"/>
        <v>0</v>
      </c>
      <c r="S685" s="5">
        <f t="shared" si="264"/>
        <v>0</v>
      </c>
      <c r="T685" s="6">
        <f t="shared" si="274"/>
        <v>4.641E-2</v>
      </c>
      <c r="U685" s="10">
        <f t="shared" si="277"/>
        <v>213</v>
      </c>
      <c r="V685" s="10">
        <v>252</v>
      </c>
      <c r="W685" s="12">
        <f t="shared" si="265"/>
        <v>1.0390890800000001</v>
      </c>
      <c r="X685" s="5">
        <f t="shared" si="266"/>
        <v>41.969112199999998</v>
      </c>
      <c r="Y685" s="11">
        <f t="shared" si="267"/>
        <v>0</v>
      </c>
      <c r="Z685" s="2" t="s">
        <v>68</v>
      </c>
      <c r="AA685" s="72">
        <f t="shared" si="275"/>
        <v>43753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30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4"/>
      <c r="BX685" s="1"/>
      <c r="BY685" s="1"/>
      <c r="BZ685" s="1"/>
      <c r="CA685" s="1"/>
      <c r="CB685" s="1"/>
      <c r="CC685" s="1"/>
      <c r="CD685" s="1"/>
      <c r="CE685" s="1"/>
      <c r="CF685" s="1"/>
      <c r="CG685" s="2"/>
      <c r="CH685" s="1"/>
      <c r="CI685" s="1"/>
      <c r="CJ685" s="1"/>
      <c r="CK685" s="1"/>
      <c r="CL685" s="1"/>
      <c r="CM685" s="1"/>
    </row>
    <row r="686" spans="1:91" x14ac:dyDescent="0.2">
      <c r="A686" s="105">
        <f t="shared" si="268"/>
        <v>43699</v>
      </c>
      <c r="B686" s="5">
        <f t="shared" si="257"/>
        <v>1115.9044686999998</v>
      </c>
      <c r="C686" s="5">
        <f t="shared" si="269"/>
        <v>1000</v>
      </c>
      <c r="D686" s="64">
        <f t="shared" si="270"/>
        <v>5224.18</v>
      </c>
      <c r="E686" s="11">
        <f>IF(K686=1,VLOOKUP(A686,[1]Plan1!$AY$80:$BA$314,3),E685)</f>
        <v>5229.93</v>
      </c>
      <c r="F686" s="72">
        <f t="shared" si="271"/>
        <v>43693</v>
      </c>
      <c r="G686" s="9">
        <f t="shared" si="258"/>
        <v>1.1006512026767723E-3</v>
      </c>
      <c r="H686" s="72">
        <f t="shared" si="272"/>
        <v>43724</v>
      </c>
      <c r="I686" s="72">
        <f t="shared" si="259"/>
        <v>43724</v>
      </c>
      <c r="J686" s="1">
        <f t="shared" si="273"/>
        <v>22</v>
      </c>
      <c r="K686" s="1">
        <f t="shared" si="279"/>
        <v>5</v>
      </c>
      <c r="L686" s="5">
        <f t="shared" si="260"/>
        <v>1.0002500400000001</v>
      </c>
      <c r="M686" s="12">
        <f t="shared" si="280"/>
        <v>1.00190055</v>
      </c>
      <c r="N686" s="12">
        <f t="shared" si="276"/>
        <v>1.0734639831322339</v>
      </c>
      <c r="O686" s="5">
        <f t="shared" si="278"/>
        <v>1.07373239</v>
      </c>
      <c r="P686" s="5">
        <f t="shared" si="261"/>
        <v>1073.7323899999999</v>
      </c>
      <c r="Q686" s="10">
        <f t="shared" si="262"/>
        <v>0</v>
      </c>
      <c r="R686" s="39">
        <f t="shared" si="263"/>
        <v>0</v>
      </c>
      <c r="S686" s="5">
        <f t="shared" si="264"/>
        <v>0</v>
      </c>
      <c r="T686" s="6">
        <f t="shared" si="274"/>
        <v>4.641E-2</v>
      </c>
      <c r="U686" s="10">
        <f t="shared" si="277"/>
        <v>214</v>
      </c>
      <c r="V686" s="10">
        <v>252</v>
      </c>
      <c r="W686" s="12">
        <f t="shared" si="265"/>
        <v>1.039276154</v>
      </c>
      <c r="X686" s="5">
        <f t="shared" si="266"/>
        <v>42.1720787</v>
      </c>
      <c r="Y686" s="11">
        <f t="shared" si="267"/>
        <v>0</v>
      </c>
      <c r="Z686" s="2" t="s">
        <v>68</v>
      </c>
      <c r="AA686" s="72">
        <f t="shared" si="275"/>
        <v>43753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30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4"/>
      <c r="BX686" s="1"/>
      <c r="BY686" s="1"/>
      <c r="BZ686" s="1"/>
      <c r="CA686" s="1"/>
      <c r="CB686" s="1"/>
      <c r="CC686" s="1"/>
      <c r="CD686" s="1"/>
      <c r="CE686" s="1"/>
      <c r="CF686" s="1"/>
      <c r="CG686" s="2"/>
      <c r="CH686" s="1"/>
      <c r="CI686" s="1"/>
      <c r="CJ686" s="1"/>
      <c r="CK686" s="1"/>
      <c r="CL686" s="1"/>
      <c r="CM686" s="1"/>
    </row>
    <row r="687" spans="1:91" x14ac:dyDescent="0.2">
      <c r="A687" s="105">
        <f t="shared" si="268"/>
        <v>43700</v>
      </c>
      <c r="B687" s="5">
        <f t="shared" si="257"/>
        <v>1116.1611720800001</v>
      </c>
      <c r="C687" s="5">
        <f t="shared" si="269"/>
        <v>1000</v>
      </c>
      <c r="D687" s="64">
        <f t="shared" si="270"/>
        <v>5224.18</v>
      </c>
      <c r="E687" s="11">
        <f>IF(K687=1,VLOOKUP(A687,[1]Plan1!$AY$80:$BA$314,3),E686)</f>
        <v>5229.93</v>
      </c>
      <c r="F687" s="72">
        <f t="shared" si="271"/>
        <v>43693</v>
      </c>
      <c r="G687" s="9">
        <f t="shared" si="258"/>
        <v>1.1006512026767723E-3</v>
      </c>
      <c r="H687" s="72">
        <f t="shared" si="272"/>
        <v>43724</v>
      </c>
      <c r="I687" s="72">
        <f t="shared" si="259"/>
        <v>43724</v>
      </c>
      <c r="J687" s="1">
        <f t="shared" si="273"/>
        <v>22</v>
      </c>
      <c r="K687" s="1">
        <f t="shared" si="279"/>
        <v>6</v>
      </c>
      <c r="L687" s="5">
        <f t="shared" si="260"/>
        <v>1.0003000500000001</v>
      </c>
      <c r="M687" s="12">
        <f t="shared" si="280"/>
        <v>1.00190055</v>
      </c>
      <c r="N687" s="12">
        <f t="shared" si="276"/>
        <v>1.0734639831322339</v>
      </c>
      <c r="O687" s="5">
        <f t="shared" si="278"/>
        <v>1.0737860699999999</v>
      </c>
      <c r="P687" s="5">
        <f t="shared" si="261"/>
        <v>1073.7860700000001</v>
      </c>
      <c r="Q687" s="10">
        <f t="shared" si="262"/>
        <v>0</v>
      </c>
      <c r="R687" s="39">
        <f t="shared" si="263"/>
        <v>0</v>
      </c>
      <c r="S687" s="5">
        <f t="shared" si="264"/>
        <v>0</v>
      </c>
      <c r="T687" s="6">
        <f t="shared" si="274"/>
        <v>4.641E-2</v>
      </c>
      <c r="U687" s="10">
        <f t="shared" si="277"/>
        <v>215</v>
      </c>
      <c r="V687" s="10">
        <v>252</v>
      </c>
      <c r="W687" s="12">
        <f t="shared" si="265"/>
        <v>1.039463263</v>
      </c>
      <c r="X687" s="5">
        <f t="shared" si="266"/>
        <v>42.375102079999998</v>
      </c>
      <c r="Y687" s="11">
        <f t="shared" si="267"/>
        <v>0</v>
      </c>
      <c r="Z687" s="2" t="s">
        <v>68</v>
      </c>
      <c r="AA687" s="72">
        <f t="shared" si="275"/>
        <v>43753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30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4"/>
      <c r="BX687" s="1"/>
      <c r="BY687" s="1"/>
      <c r="BZ687" s="1"/>
      <c r="CA687" s="1"/>
      <c r="CB687" s="1"/>
      <c r="CC687" s="1"/>
      <c r="CD687" s="1"/>
      <c r="CE687" s="1"/>
      <c r="CF687" s="1"/>
      <c r="CG687" s="2"/>
      <c r="CH687" s="1"/>
      <c r="CI687" s="1"/>
      <c r="CJ687" s="1"/>
      <c r="CK687" s="1"/>
      <c r="CL687" s="1"/>
      <c r="CM687" s="1"/>
    </row>
    <row r="688" spans="1:91" x14ac:dyDescent="0.2">
      <c r="A688" s="105">
        <f t="shared" si="268"/>
        <v>43701</v>
      </c>
      <c r="B688" s="5">
        <f t="shared" si="257"/>
        <v>1116.41795071</v>
      </c>
      <c r="C688" s="5">
        <f t="shared" si="269"/>
        <v>1000</v>
      </c>
      <c r="D688" s="64">
        <f t="shared" si="270"/>
        <v>5224.18</v>
      </c>
      <c r="E688" s="11">
        <f>IF(K688=1,VLOOKUP(A688,[1]Plan1!$AY$80:$BA$314,3),E687)</f>
        <v>5229.93</v>
      </c>
      <c r="F688" s="72">
        <f t="shared" si="271"/>
        <v>43693</v>
      </c>
      <c r="G688" s="9">
        <f t="shared" si="258"/>
        <v>1.1006512026767723E-3</v>
      </c>
      <c r="H688" s="72">
        <f t="shared" si="272"/>
        <v>43724</v>
      </c>
      <c r="I688" s="72">
        <f t="shared" si="259"/>
        <v>43724</v>
      </c>
      <c r="J688" s="1">
        <f t="shared" si="273"/>
        <v>22</v>
      </c>
      <c r="K688" s="1">
        <f t="shared" si="279"/>
        <v>7</v>
      </c>
      <c r="L688" s="5">
        <f t="shared" si="260"/>
        <v>1.0003500700000001</v>
      </c>
      <c r="M688" s="12">
        <f t="shared" si="280"/>
        <v>1.00190055</v>
      </c>
      <c r="N688" s="12">
        <f t="shared" si="276"/>
        <v>1.0734639831322339</v>
      </c>
      <c r="O688" s="5">
        <f t="shared" si="278"/>
        <v>1.07383977</v>
      </c>
      <c r="P688" s="5">
        <f t="shared" si="261"/>
        <v>1073.83977</v>
      </c>
      <c r="Q688" s="10">
        <f t="shared" si="262"/>
        <v>0</v>
      </c>
      <c r="R688" s="39">
        <f t="shared" si="263"/>
        <v>0</v>
      </c>
      <c r="S688" s="5">
        <f t="shared" si="264"/>
        <v>0</v>
      </c>
      <c r="T688" s="6">
        <f t="shared" si="274"/>
        <v>4.641E-2</v>
      </c>
      <c r="U688" s="10">
        <f t="shared" si="277"/>
        <v>216</v>
      </c>
      <c r="V688" s="10">
        <v>252</v>
      </c>
      <c r="W688" s="12">
        <f t="shared" si="265"/>
        <v>1.0396504040000001</v>
      </c>
      <c r="X688" s="5">
        <f t="shared" si="266"/>
        <v>42.578180709999998</v>
      </c>
      <c r="Y688" s="11">
        <f t="shared" si="267"/>
        <v>0</v>
      </c>
      <c r="Z688" s="2" t="s">
        <v>68</v>
      </c>
      <c r="AA688" s="72">
        <f t="shared" si="275"/>
        <v>43753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30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4"/>
      <c r="BX688" s="1"/>
      <c r="BY688" s="1"/>
      <c r="BZ688" s="1"/>
      <c r="CA688" s="1"/>
      <c r="CB688" s="1"/>
      <c r="CC688" s="1"/>
      <c r="CD688" s="1"/>
      <c r="CE688" s="1"/>
      <c r="CF688" s="1"/>
      <c r="CG688" s="2"/>
      <c r="CH688" s="1"/>
      <c r="CI688" s="1"/>
      <c r="CJ688" s="1"/>
      <c r="CK688" s="1"/>
      <c r="CL688" s="1"/>
      <c r="CM688" s="1"/>
    </row>
    <row r="689" spans="1:91" x14ac:dyDescent="0.2">
      <c r="A689" s="105">
        <f t="shared" si="268"/>
        <v>43702</v>
      </c>
      <c r="B689" s="5">
        <f t="shared" si="257"/>
        <v>1116.41795071</v>
      </c>
      <c r="C689" s="5">
        <f t="shared" si="269"/>
        <v>1000</v>
      </c>
      <c r="D689" s="64">
        <f t="shared" si="270"/>
        <v>5224.18</v>
      </c>
      <c r="E689" s="11">
        <f>IF(K689=1,VLOOKUP(A689,[1]Plan1!$AY$80:$BA$314,3),E688)</f>
        <v>5229.93</v>
      </c>
      <c r="F689" s="72">
        <f t="shared" si="271"/>
        <v>43693</v>
      </c>
      <c r="G689" s="9">
        <f t="shared" si="258"/>
        <v>1.1006512026767723E-3</v>
      </c>
      <c r="H689" s="72">
        <f t="shared" si="272"/>
        <v>43724</v>
      </c>
      <c r="I689" s="72">
        <f t="shared" si="259"/>
        <v>43724</v>
      </c>
      <c r="J689" s="1">
        <f t="shared" si="273"/>
        <v>22</v>
      </c>
      <c r="K689" s="1">
        <f t="shared" si="279"/>
        <v>7</v>
      </c>
      <c r="L689" s="5">
        <f t="shared" si="260"/>
        <v>1.0003500700000001</v>
      </c>
      <c r="M689" s="12">
        <f t="shared" si="280"/>
        <v>1.00190055</v>
      </c>
      <c r="N689" s="12">
        <f t="shared" si="276"/>
        <v>1.0734639831322339</v>
      </c>
      <c r="O689" s="5">
        <f t="shared" si="278"/>
        <v>1.07383977</v>
      </c>
      <c r="P689" s="5">
        <f t="shared" si="261"/>
        <v>1073.83977</v>
      </c>
      <c r="Q689" s="10">
        <f t="shared" si="262"/>
        <v>0</v>
      </c>
      <c r="R689" s="39">
        <f t="shared" si="263"/>
        <v>0</v>
      </c>
      <c r="S689" s="5">
        <f t="shared" si="264"/>
        <v>0</v>
      </c>
      <c r="T689" s="6">
        <f t="shared" si="274"/>
        <v>4.641E-2</v>
      </c>
      <c r="U689" s="10">
        <f t="shared" si="277"/>
        <v>216</v>
      </c>
      <c r="V689" s="10">
        <v>252</v>
      </c>
      <c r="W689" s="12">
        <f t="shared" si="265"/>
        <v>1.0396504040000001</v>
      </c>
      <c r="X689" s="5">
        <f t="shared" si="266"/>
        <v>42.578180709999998</v>
      </c>
      <c r="Y689" s="11">
        <f t="shared" si="267"/>
        <v>0</v>
      </c>
      <c r="Z689" s="2" t="s">
        <v>68</v>
      </c>
      <c r="AA689" s="72">
        <f t="shared" si="275"/>
        <v>43753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30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4"/>
      <c r="BX689" s="1"/>
      <c r="BY689" s="1"/>
      <c r="BZ689" s="1"/>
      <c r="CA689" s="1"/>
      <c r="CB689" s="1"/>
      <c r="CC689" s="1"/>
      <c r="CD689" s="1"/>
      <c r="CE689" s="1"/>
      <c r="CF689" s="1"/>
      <c r="CG689" s="2"/>
      <c r="CH689" s="1"/>
      <c r="CI689" s="1"/>
      <c r="CJ689" s="1"/>
      <c r="CK689" s="1"/>
      <c r="CL689" s="1"/>
      <c r="CM689" s="1"/>
    </row>
    <row r="690" spans="1:91" x14ac:dyDescent="0.2">
      <c r="A690" s="105">
        <f t="shared" si="268"/>
        <v>43703</v>
      </c>
      <c r="B690" s="5">
        <f t="shared" si="257"/>
        <v>1116.41795071</v>
      </c>
      <c r="C690" s="5">
        <f t="shared" si="269"/>
        <v>1000</v>
      </c>
      <c r="D690" s="64">
        <f t="shared" si="270"/>
        <v>5224.18</v>
      </c>
      <c r="E690" s="11">
        <f>IF(K690=1,VLOOKUP(A690,[1]Plan1!$AY$80:$BA$314,3),E689)</f>
        <v>5229.93</v>
      </c>
      <c r="F690" s="72">
        <f t="shared" si="271"/>
        <v>43693</v>
      </c>
      <c r="G690" s="9">
        <f t="shared" si="258"/>
        <v>1.1006512026767723E-3</v>
      </c>
      <c r="H690" s="72">
        <f t="shared" si="272"/>
        <v>43724</v>
      </c>
      <c r="I690" s="72">
        <f t="shared" si="259"/>
        <v>43724</v>
      </c>
      <c r="J690" s="1">
        <f t="shared" si="273"/>
        <v>22</v>
      </c>
      <c r="K690" s="1">
        <f t="shared" si="279"/>
        <v>7</v>
      </c>
      <c r="L690" s="5">
        <f t="shared" si="260"/>
        <v>1.0003500700000001</v>
      </c>
      <c r="M690" s="12">
        <f t="shared" si="280"/>
        <v>1.00190055</v>
      </c>
      <c r="N690" s="12">
        <f t="shared" si="276"/>
        <v>1.0734639831322339</v>
      </c>
      <c r="O690" s="5">
        <f t="shared" si="278"/>
        <v>1.07383977</v>
      </c>
      <c r="P690" s="5">
        <f t="shared" si="261"/>
        <v>1073.83977</v>
      </c>
      <c r="Q690" s="10">
        <f t="shared" si="262"/>
        <v>0</v>
      </c>
      <c r="R690" s="39">
        <f t="shared" si="263"/>
        <v>0</v>
      </c>
      <c r="S690" s="5">
        <f t="shared" si="264"/>
        <v>0</v>
      </c>
      <c r="T690" s="6">
        <f t="shared" si="274"/>
        <v>4.641E-2</v>
      </c>
      <c r="U690" s="10">
        <f t="shared" si="277"/>
        <v>216</v>
      </c>
      <c r="V690" s="10">
        <v>252</v>
      </c>
      <c r="W690" s="12">
        <f t="shared" si="265"/>
        <v>1.0396504040000001</v>
      </c>
      <c r="X690" s="5">
        <f t="shared" si="266"/>
        <v>42.578180709999998</v>
      </c>
      <c r="Y690" s="11">
        <f t="shared" si="267"/>
        <v>0</v>
      </c>
      <c r="Z690" s="2" t="s">
        <v>68</v>
      </c>
      <c r="AA690" s="72">
        <f t="shared" si="275"/>
        <v>43753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30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4"/>
      <c r="BX690" s="1"/>
      <c r="BY690" s="1"/>
      <c r="BZ690" s="1"/>
      <c r="CA690" s="1"/>
      <c r="CB690" s="1"/>
      <c r="CC690" s="1"/>
      <c r="CD690" s="1"/>
      <c r="CE690" s="1"/>
      <c r="CF690" s="1"/>
      <c r="CG690" s="2"/>
      <c r="CH690" s="1"/>
      <c r="CI690" s="1"/>
      <c r="CJ690" s="1"/>
      <c r="CK690" s="1"/>
      <c r="CL690" s="1"/>
      <c r="CM690" s="1"/>
    </row>
    <row r="691" spans="1:91" x14ac:dyDescent="0.2">
      <c r="A691" s="105">
        <f t="shared" si="268"/>
        <v>43704</v>
      </c>
      <c r="B691" s="5">
        <f t="shared" si="257"/>
        <v>1116.6747766200001</v>
      </c>
      <c r="C691" s="5">
        <f t="shared" si="269"/>
        <v>1000</v>
      </c>
      <c r="D691" s="64">
        <f t="shared" si="270"/>
        <v>5224.18</v>
      </c>
      <c r="E691" s="11">
        <f>IF(K691=1,VLOOKUP(A691,[1]Plan1!$AY$80:$BA$314,3),E690)</f>
        <v>5229.93</v>
      </c>
      <c r="F691" s="72">
        <f t="shared" si="271"/>
        <v>43693</v>
      </c>
      <c r="G691" s="9">
        <f t="shared" si="258"/>
        <v>1.1006512026767723E-3</v>
      </c>
      <c r="H691" s="72">
        <f t="shared" si="272"/>
        <v>43724</v>
      </c>
      <c r="I691" s="72">
        <f t="shared" si="259"/>
        <v>43724</v>
      </c>
      <c r="J691" s="1">
        <f t="shared" si="273"/>
        <v>22</v>
      </c>
      <c r="K691" s="1">
        <f t="shared" si="279"/>
        <v>8</v>
      </c>
      <c r="L691" s="5">
        <f t="shared" si="260"/>
        <v>1.0004000900000001</v>
      </c>
      <c r="M691" s="12">
        <f t="shared" si="280"/>
        <v>1.00190055</v>
      </c>
      <c r="N691" s="12">
        <f t="shared" si="276"/>
        <v>1.0734639831322339</v>
      </c>
      <c r="O691" s="5">
        <f t="shared" si="278"/>
        <v>1.0738934600000001</v>
      </c>
      <c r="P691" s="5">
        <f t="shared" si="261"/>
        <v>1073.89346</v>
      </c>
      <c r="Q691" s="10">
        <f t="shared" si="262"/>
        <v>0</v>
      </c>
      <c r="R691" s="39">
        <f t="shared" si="263"/>
        <v>0</v>
      </c>
      <c r="S691" s="5">
        <f t="shared" si="264"/>
        <v>0</v>
      </c>
      <c r="T691" s="6">
        <f t="shared" si="274"/>
        <v>4.641E-2</v>
      </c>
      <c r="U691" s="10">
        <f t="shared" si="277"/>
        <v>217</v>
      </c>
      <c r="V691" s="10">
        <v>252</v>
      </c>
      <c r="W691" s="12">
        <f t="shared" si="265"/>
        <v>1.0398375799999999</v>
      </c>
      <c r="X691" s="5">
        <f t="shared" si="266"/>
        <v>42.781316619999998</v>
      </c>
      <c r="Y691" s="11">
        <f t="shared" si="267"/>
        <v>0</v>
      </c>
      <c r="Z691" s="2" t="s">
        <v>68</v>
      </c>
      <c r="AA691" s="72">
        <f t="shared" si="275"/>
        <v>43753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30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4"/>
      <c r="BX691" s="1"/>
      <c r="BY691" s="1"/>
      <c r="BZ691" s="1"/>
      <c r="CA691" s="1"/>
      <c r="CB691" s="1"/>
      <c r="CC691" s="1"/>
      <c r="CD691" s="1"/>
      <c r="CE691" s="1"/>
      <c r="CF691" s="1"/>
      <c r="CG691" s="2"/>
      <c r="CH691" s="1"/>
      <c r="CI691" s="1"/>
      <c r="CJ691" s="1"/>
      <c r="CK691" s="1"/>
      <c r="CL691" s="1"/>
      <c r="CM691" s="1"/>
    </row>
    <row r="692" spans="1:91" x14ac:dyDescent="0.2">
      <c r="A692" s="105">
        <f t="shared" si="268"/>
        <v>43705</v>
      </c>
      <c r="B692" s="5">
        <f t="shared" si="257"/>
        <v>1116.9316788699998</v>
      </c>
      <c r="C692" s="5">
        <f t="shared" si="269"/>
        <v>1000</v>
      </c>
      <c r="D692" s="64">
        <f t="shared" si="270"/>
        <v>5224.18</v>
      </c>
      <c r="E692" s="11">
        <f>IF(K692=1,VLOOKUP(A692,[1]Plan1!$AY$80:$BA$314,3),E691)</f>
        <v>5229.93</v>
      </c>
      <c r="F692" s="72">
        <f t="shared" si="271"/>
        <v>43693</v>
      </c>
      <c r="G692" s="9">
        <f t="shared" si="258"/>
        <v>1.1006512026767723E-3</v>
      </c>
      <c r="H692" s="72">
        <f t="shared" si="272"/>
        <v>43724</v>
      </c>
      <c r="I692" s="72">
        <f t="shared" si="259"/>
        <v>43724</v>
      </c>
      <c r="J692" s="1">
        <f t="shared" si="273"/>
        <v>22</v>
      </c>
      <c r="K692" s="1">
        <f t="shared" si="279"/>
        <v>9</v>
      </c>
      <c r="L692" s="5">
        <f t="shared" si="260"/>
        <v>1.00045012</v>
      </c>
      <c r="M692" s="12">
        <f t="shared" si="280"/>
        <v>1.00190055</v>
      </c>
      <c r="N692" s="12">
        <f t="shared" si="276"/>
        <v>1.0734639831322339</v>
      </c>
      <c r="O692" s="5">
        <f t="shared" si="278"/>
        <v>1.0739471700000001</v>
      </c>
      <c r="P692" s="5">
        <f t="shared" si="261"/>
        <v>1073.9471699999999</v>
      </c>
      <c r="Q692" s="10">
        <f t="shared" si="262"/>
        <v>0</v>
      </c>
      <c r="R692" s="39">
        <f t="shared" si="263"/>
        <v>0</v>
      </c>
      <c r="S692" s="5">
        <f t="shared" si="264"/>
        <v>0</v>
      </c>
      <c r="T692" s="6">
        <f t="shared" si="274"/>
        <v>4.641E-2</v>
      </c>
      <c r="U692" s="10">
        <f t="shared" si="277"/>
        <v>218</v>
      </c>
      <c r="V692" s="10">
        <v>252</v>
      </c>
      <c r="W692" s="12">
        <f t="shared" si="265"/>
        <v>1.0400247890000001</v>
      </c>
      <c r="X692" s="5">
        <f t="shared" si="266"/>
        <v>42.984508869999999</v>
      </c>
      <c r="Y692" s="11">
        <f t="shared" si="267"/>
        <v>0</v>
      </c>
      <c r="Z692" s="2" t="s">
        <v>68</v>
      </c>
      <c r="AA692" s="72">
        <f t="shared" si="275"/>
        <v>43753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30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4"/>
      <c r="BX692" s="1"/>
      <c r="BY692" s="1"/>
      <c r="BZ692" s="1"/>
      <c r="CA692" s="1"/>
      <c r="CB692" s="1"/>
      <c r="CC692" s="1"/>
      <c r="CD692" s="1"/>
      <c r="CE692" s="1"/>
      <c r="CF692" s="1"/>
      <c r="CG692" s="2"/>
      <c r="CH692" s="1"/>
      <c r="CI692" s="1"/>
      <c r="CJ692" s="1"/>
      <c r="CK692" s="1"/>
      <c r="CL692" s="1"/>
      <c r="CM692" s="1"/>
    </row>
    <row r="693" spans="1:91" x14ac:dyDescent="0.2">
      <c r="A693" s="105">
        <f t="shared" si="268"/>
        <v>43706</v>
      </c>
      <c r="B693" s="5">
        <f t="shared" si="257"/>
        <v>1117.1886169500001</v>
      </c>
      <c r="C693" s="5">
        <f t="shared" si="269"/>
        <v>1000</v>
      </c>
      <c r="D693" s="64">
        <f t="shared" si="270"/>
        <v>5224.18</v>
      </c>
      <c r="E693" s="11">
        <f>IF(K693=1,VLOOKUP(A693,[1]Plan1!$AY$80:$BA$314,3),E692)</f>
        <v>5229.93</v>
      </c>
      <c r="F693" s="72">
        <f t="shared" si="271"/>
        <v>43693</v>
      </c>
      <c r="G693" s="9">
        <f t="shared" si="258"/>
        <v>1.1006512026767723E-3</v>
      </c>
      <c r="H693" s="72">
        <f t="shared" si="272"/>
        <v>43724</v>
      </c>
      <c r="I693" s="72">
        <f t="shared" si="259"/>
        <v>43724</v>
      </c>
      <c r="J693" s="1">
        <f t="shared" si="273"/>
        <v>22</v>
      </c>
      <c r="K693" s="1">
        <f t="shared" si="279"/>
        <v>10</v>
      </c>
      <c r="L693" s="5">
        <f t="shared" si="260"/>
        <v>1.00050014</v>
      </c>
      <c r="M693" s="12">
        <f t="shared" si="280"/>
        <v>1.00190055</v>
      </c>
      <c r="N693" s="12">
        <f t="shared" si="276"/>
        <v>1.0734639831322339</v>
      </c>
      <c r="O693" s="5">
        <f t="shared" si="278"/>
        <v>1.0740008599999999</v>
      </c>
      <c r="P693" s="5">
        <f t="shared" si="261"/>
        <v>1074.0008600000001</v>
      </c>
      <c r="Q693" s="10">
        <f t="shared" si="262"/>
        <v>0</v>
      </c>
      <c r="R693" s="39">
        <f t="shared" si="263"/>
        <v>0</v>
      </c>
      <c r="S693" s="5">
        <f t="shared" si="264"/>
        <v>0</v>
      </c>
      <c r="T693" s="6">
        <f t="shared" si="274"/>
        <v>4.641E-2</v>
      </c>
      <c r="U693" s="10">
        <f t="shared" si="277"/>
        <v>219</v>
      </c>
      <c r="V693" s="10">
        <v>252</v>
      </c>
      <c r="W693" s="12">
        <f t="shared" si="265"/>
        <v>1.0402120319999999</v>
      </c>
      <c r="X693" s="5">
        <f t="shared" si="266"/>
        <v>43.187756950000001</v>
      </c>
      <c r="Y693" s="11">
        <f t="shared" si="267"/>
        <v>0</v>
      </c>
      <c r="Z693" s="2" t="s">
        <v>68</v>
      </c>
      <c r="AA693" s="72">
        <f t="shared" si="275"/>
        <v>43753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30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4"/>
      <c r="BX693" s="1"/>
      <c r="BY693" s="1"/>
      <c r="BZ693" s="1"/>
      <c r="CA693" s="1"/>
      <c r="CB693" s="1"/>
      <c r="CC693" s="1"/>
      <c r="CD693" s="1"/>
      <c r="CE693" s="1"/>
      <c r="CF693" s="1"/>
      <c r="CG693" s="2"/>
      <c r="CH693" s="1"/>
      <c r="CI693" s="1"/>
      <c r="CJ693" s="1"/>
      <c r="CK693" s="1"/>
      <c r="CL693" s="1"/>
      <c r="CM693" s="1"/>
    </row>
    <row r="694" spans="1:91" x14ac:dyDescent="0.2">
      <c r="A694" s="105">
        <f t="shared" si="268"/>
        <v>43707</v>
      </c>
      <c r="B694" s="5">
        <f t="shared" si="257"/>
        <v>1117.4456324499999</v>
      </c>
      <c r="C694" s="5">
        <f t="shared" si="269"/>
        <v>1000</v>
      </c>
      <c r="D694" s="64">
        <f t="shared" si="270"/>
        <v>5224.18</v>
      </c>
      <c r="E694" s="11">
        <f>IF(K694=1,VLOOKUP(A694,[1]Plan1!$AY$80:$BA$314,3),E693)</f>
        <v>5229.93</v>
      </c>
      <c r="F694" s="72">
        <f t="shared" si="271"/>
        <v>43693</v>
      </c>
      <c r="G694" s="9">
        <f t="shared" si="258"/>
        <v>1.1006512026767723E-3</v>
      </c>
      <c r="H694" s="72">
        <f t="shared" si="272"/>
        <v>43724</v>
      </c>
      <c r="I694" s="72">
        <f t="shared" si="259"/>
        <v>43724</v>
      </c>
      <c r="J694" s="1">
        <f t="shared" si="273"/>
        <v>22</v>
      </c>
      <c r="K694" s="1">
        <f t="shared" si="279"/>
        <v>11</v>
      </c>
      <c r="L694" s="5">
        <f t="shared" si="260"/>
        <v>1.0005501699999999</v>
      </c>
      <c r="M694" s="12">
        <f t="shared" si="280"/>
        <v>1.00190055</v>
      </c>
      <c r="N694" s="12">
        <f t="shared" si="276"/>
        <v>1.0734639831322339</v>
      </c>
      <c r="O694" s="5">
        <f t="shared" si="278"/>
        <v>1.0740545699999999</v>
      </c>
      <c r="P694" s="5">
        <f t="shared" si="261"/>
        <v>1074.05457</v>
      </c>
      <c r="Q694" s="10">
        <f t="shared" si="262"/>
        <v>0</v>
      </c>
      <c r="R694" s="39">
        <f t="shared" si="263"/>
        <v>0</v>
      </c>
      <c r="S694" s="5">
        <f t="shared" si="264"/>
        <v>0</v>
      </c>
      <c r="T694" s="6">
        <f t="shared" si="274"/>
        <v>4.641E-2</v>
      </c>
      <c r="U694" s="10">
        <f t="shared" si="277"/>
        <v>220</v>
      </c>
      <c r="V694" s="10">
        <v>252</v>
      </c>
      <c r="W694" s="12">
        <f t="shared" si="265"/>
        <v>1.0403993090000001</v>
      </c>
      <c r="X694" s="5">
        <f t="shared" si="266"/>
        <v>43.39106245</v>
      </c>
      <c r="Y694" s="11">
        <f t="shared" si="267"/>
        <v>0</v>
      </c>
      <c r="Z694" s="2" t="s">
        <v>68</v>
      </c>
      <c r="AA694" s="72">
        <f t="shared" si="275"/>
        <v>43753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30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4"/>
      <c r="BX694" s="1"/>
      <c r="BY694" s="1"/>
      <c r="BZ694" s="1"/>
      <c r="CA694" s="1"/>
      <c r="CB694" s="1"/>
      <c r="CC694" s="1"/>
      <c r="CD694" s="1"/>
      <c r="CE694" s="1"/>
      <c r="CF694" s="1"/>
      <c r="CG694" s="2"/>
      <c r="CH694" s="1"/>
      <c r="CI694" s="1"/>
      <c r="CJ694" s="1"/>
      <c r="CK694" s="1"/>
      <c r="CL694" s="1"/>
      <c r="CM694" s="1"/>
    </row>
    <row r="695" spans="1:91" x14ac:dyDescent="0.2">
      <c r="A695" s="105">
        <f t="shared" si="268"/>
        <v>43708</v>
      </c>
      <c r="B695" s="5">
        <f t="shared" si="257"/>
        <v>1117.7026941899999</v>
      </c>
      <c r="C695" s="5">
        <f t="shared" si="269"/>
        <v>1000</v>
      </c>
      <c r="D695" s="64">
        <f t="shared" si="270"/>
        <v>5224.18</v>
      </c>
      <c r="E695" s="11">
        <f>IF(K695=1,VLOOKUP(A695,[1]Plan1!$AY$80:$BA$314,3),E694)</f>
        <v>5229.93</v>
      </c>
      <c r="F695" s="72">
        <f t="shared" si="271"/>
        <v>43693</v>
      </c>
      <c r="G695" s="9">
        <f t="shared" si="258"/>
        <v>1.1006512026767723E-3</v>
      </c>
      <c r="H695" s="72">
        <f t="shared" si="272"/>
        <v>43724</v>
      </c>
      <c r="I695" s="72">
        <f t="shared" si="259"/>
        <v>43724</v>
      </c>
      <c r="J695" s="1">
        <f t="shared" si="273"/>
        <v>22</v>
      </c>
      <c r="K695" s="1">
        <f t="shared" si="279"/>
        <v>12</v>
      </c>
      <c r="L695" s="5">
        <f t="shared" si="260"/>
        <v>1.0006002000000001</v>
      </c>
      <c r="M695" s="12">
        <f t="shared" si="280"/>
        <v>1.00190055</v>
      </c>
      <c r="N695" s="12">
        <f t="shared" si="276"/>
        <v>1.0734639831322339</v>
      </c>
      <c r="O695" s="5">
        <f t="shared" si="278"/>
        <v>1.07410827</v>
      </c>
      <c r="P695" s="5">
        <f t="shared" si="261"/>
        <v>1074.1082699999999</v>
      </c>
      <c r="Q695" s="10">
        <f t="shared" si="262"/>
        <v>0</v>
      </c>
      <c r="R695" s="39">
        <f t="shared" si="263"/>
        <v>0</v>
      </c>
      <c r="S695" s="5">
        <f t="shared" si="264"/>
        <v>0</v>
      </c>
      <c r="T695" s="6">
        <f t="shared" si="274"/>
        <v>4.641E-2</v>
      </c>
      <c r="U695" s="10">
        <f t="shared" si="277"/>
        <v>221</v>
      </c>
      <c r="V695" s="10">
        <v>252</v>
      </c>
      <c r="W695" s="12">
        <f t="shared" si="265"/>
        <v>1.04058662</v>
      </c>
      <c r="X695" s="5">
        <f t="shared" si="266"/>
        <v>43.594424189999998</v>
      </c>
      <c r="Y695" s="11">
        <f t="shared" si="267"/>
        <v>0</v>
      </c>
      <c r="Z695" s="2" t="s">
        <v>68</v>
      </c>
      <c r="AA695" s="72">
        <f t="shared" si="275"/>
        <v>43753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30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4"/>
      <c r="BX695" s="1"/>
      <c r="BY695" s="1"/>
      <c r="BZ695" s="1"/>
      <c r="CA695" s="1"/>
      <c r="CB695" s="1"/>
      <c r="CC695" s="1"/>
      <c r="CD695" s="1"/>
      <c r="CE695" s="1"/>
      <c r="CF695" s="1"/>
      <c r="CG695" s="2"/>
      <c r="CH695" s="1"/>
      <c r="CI695" s="1"/>
      <c r="CJ695" s="1"/>
      <c r="CK695" s="1"/>
      <c r="CL695" s="1"/>
      <c r="CM695" s="1"/>
    </row>
    <row r="696" spans="1:91" x14ac:dyDescent="0.2">
      <c r="A696" s="105">
        <f t="shared" si="268"/>
        <v>43709</v>
      </c>
      <c r="B696" s="5">
        <f t="shared" si="257"/>
        <v>1117.7026941899999</v>
      </c>
      <c r="C696" s="5">
        <f t="shared" si="269"/>
        <v>1000</v>
      </c>
      <c r="D696" s="64">
        <f t="shared" si="270"/>
        <v>5224.18</v>
      </c>
      <c r="E696" s="11">
        <f>IF(K696=1,VLOOKUP(A696,[1]Plan1!$AY$80:$BA$314,3),E695)</f>
        <v>5229.93</v>
      </c>
      <c r="F696" s="72">
        <f t="shared" si="271"/>
        <v>43693</v>
      </c>
      <c r="G696" s="9">
        <f t="shared" si="258"/>
        <v>1.1006512026767723E-3</v>
      </c>
      <c r="H696" s="72">
        <f t="shared" si="272"/>
        <v>43724</v>
      </c>
      <c r="I696" s="72">
        <f t="shared" si="259"/>
        <v>43724</v>
      </c>
      <c r="J696" s="1">
        <f t="shared" si="273"/>
        <v>22</v>
      </c>
      <c r="K696" s="1">
        <f t="shared" si="279"/>
        <v>12</v>
      </c>
      <c r="L696" s="5">
        <f t="shared" si="260"/>
        <v>1.0006002000000001</v>
      </c>
      <c r="M696" s="12">
        <f t="shared" si="280"/>
        <v>1.00190055</v>
      </c>
      <c r="N696" s="12">
        <f t="shared" si="276"/>
        <v>1.0734639831322339</v>
      </c>
      <c r="O696" s="5">
        <f t="shared" si="278"/>
        <v>1.07410827</v>
      </c>
      <c r="P696" s="5">
        <f t="shared" si="261"/>
        <v>1074.1082699999999</v>
      </c>
      <c r="Q696" s="10">
        <f t="shared" si="262"/>
        <v>0</v>
      </c>
      <c r="R696" s="39">
        <f t="shared" si="263"/>
        <v>0</v>
      </c>
      <c r="S696" s="5">
        <f t="shared" si="264"/>
        <v>0</v>
      </c>
      <c r="T696" s="6">
        <f t="shared" si="274"/>
        <v>4.641E-2</v>
      </c>
      <c r="U696" s="10">
        <f t="shared" si="277"/>
        <v>221</v>
      </c>
      <c r="V696" s="10">
        <v>252</v>
      </c>
      <c r="W696" s="12">
        <f t="shared" si="265"/>
        <v>1.04058662</v>
      </c>
      <c r="X696" s="5">
        <f t="shared" si="266"/>
        <v>43.594424189999998</v>
      </c>
      <c r="Y696" s="11">
        <f t="shared" si="267"/>
        <v>0</v>
      </c>
      <c r="Z696" s="2" t="s">
        <v>68</v>
      </c>
      <c r="AA696" s="72">
        <f t="shared" si="275"/>
        <v>43753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30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4"/>
      <c r="BX696" s="1"/>
      <c r="BY696" s="1"/>
      <c r="BZ696" s="1"/>
      <c r="CA696" s="1"/>
      <c r="CB696" s="1"/>
      <c r="CC696" s="1"/>
      <c r="CD696" s="1"/>
      <c r="CE696" s="1"/>
      <c r="CF696" s="1"/>
      <c r="CG696" s="2"/>
      <c r="CH696" s="1"/>
      <c r="CI696" s="1"/>
      <c r="CJ696" s="1"/>
      <c r="CK696" s="1"/>
      <c r="CL696" s="1"/>
      <c r="CM696" s="1"/>
    </row>
    <row r="697" spans="1:91" x14ac:dyDescent="0.2">
      <c r="A697" s="105">
        <f t="shared" si="268"/>
        <v>43710</v>
      </c>
      <c r="B697" s="5">
        <f t="shared" si="257"/>
        <v>1117.7026941899999</v>
      </c>
      <c r="C697" s="5">
        <f t="shared" si="269"/>
        <v>1000</v>
      </c>
      <c r="D697" s="64">
        <f t="shared" si="270"/>
        <v>5224.18</v>
      </c>
      <c r="E697" s="11">
        <f>IF(K697=1,VLOOKUP(A697,[1]Plan1!$AY$80:$BA$314,3),E696)</f>
        <v>5229.93</v>
      </c>
      <c r="F697" s="72">
        <f t="shared" si="271"/>
        <v>43693</v>
      </c>
      <c r="G697" s="9">
        <f t="shared" si="258"/>
        <v>1.1006512026767723E-3</v>
      </c>
      <c r="H697" s="72">
        <f t="shared" si="272"/>
        <v>43724</v>
      </c>
      <c r="I697" s="72">
        <f t="shared" si="259"/>
        <v>43724</v>
      </c>
      <c r="J697" s="1">
        <f t="shared" si="273"/>
        <v>22</v>
      </c>
      <c r="K697" s="1">
        <f t="shared" si="279"/>
        <v>12</v>
      </c>
      <c r="L697" s="5">
        <f t="shared" si="260"/>
        <v>1.0006002000000001</v>
      </c>
      <c r="M697" s="12">
        <f t="shared" si="280"/>
        <v>1.00190055</v>
      </c>
      <c r="N697" s="12">
        <f t="shared" si="276"/>
        <v>1.0734639831322339</v>
      </c>
      <c r="O697" s="5">
        <f t="shared" si="278"/>
        <v>1.07410827</v>
      </c>
      <c r="P697" s="5">
        <f t="shared" si="261"/>
        <v>1074.1082699999999</v>
      </c>
      <c r="Q697" s="10">
        <f t="shared" si="262"/>
        <v>0</v>
      </c>
      <c r="R697" s="39">
        <f t="shared" si="263"/>
        <v>0</v>
      </c>
      <c r="S697" s="5">
        <f t="shared" si="264"/>
        <v>0</v>
      </c>
      <c r="T697" s="6">
        <f t="shared" si="274"/>
        <v>4.641E-2</v>
      </c>
      <c r="U697" s="10">
        <f t="shared" si="277"/>
        <v>221</v>
      </c>
      <c r="V697" s="10">
        <v>252</v>
      </c>
      <c r="W697" s="12">
        <f t="shared" si="265"/>
        <v>1.04058662</v>
      </c>
      <c r="X697" s="5">
        <f t="shared" si="266"/>
        <v>43.594424189999998</v>
      </c>
      <c r="Y697" s="11">
        <f t="shared" si="267"/>
        <v>0</v>
      </c>
      <c r="Z697" s="2" t="s">
        <v>68</v>
      </c>
      <c r="AA697" s="72">
        <f t="shared" si="275"/>
        <v>43753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30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4"/>
      <c r="BX697" s="1"/>
      <c r="BY697" s="1"/>
      <c r="BZ697" s="1"/>
      <c r="CA697" s="1"/>
      <c r="CB697" s="1"/>
      <c r="CC697" s="1"/>
      <c r="CD697" s="1"/>
      <c r="CE697" s="1"/>
      <c r="CF697" s="1"/>
      <c r="CG697" s="2"/>
      <c r="CH697" s="1"/>
      <c r="CI697" s="1"/>
      <c r="CJ697" s="1"/>
      <c r="CK697" s="1"/>
      <c r="CL697" s="1"/>
      <c r="CM697" s="1"/>
    </row>
    <row r="698" spans="1:91" x14ac:dyDescent="0.2">
      <c r="A698" s="105">
        <f t="shared" si="268"/>
        <v>43711</v>
      </c>
      <c r="B698" s="5">
        <f t="shared" si="257"/>
        <v>1117.9598219000002</v>
      </c>
      <c r="C698" s="5">
        <f t="shared" si="269"/>
        <v>1000</v>
      </c>
      <c r="D698" s="64">
        <f t="shared" si="270"/>
        <v>5224.18</v>
      </c>
      <c r="E698" s="11">
        <f>IF(K698=1,VLOOKUP(A698,[1]Plan1!$AY$80:$BA$314,3),E697)</f>
        <v>5229.93</v>
      </c>
      <c r="F698" s="72">
        <f t="shared" si="271"/>
        <v>43693</v>
      </c>
      <c r="G698" s="9">
        <f t="shared" si="258"/>
        <v>1.1006512026767723E-3</v>
      </c>
      <c r="H698" s="72">
        <f t="shared" si="272"/>
        <v>43724</v>
      </c>
      <c r="I698" s="72">
        <f t="shared" si="259"/>
        <v>43724</v>
      </c>
      <c r="J698" s="1">
        <f t="shared" si="273"/>
        <v>22</v>
      </c>
      <c r="K698" s="1">
        <f t="shared" si="279"/>
        <v>13</v>
      </c>
      <c r="L698" s="5">
        <f t="shared" si="260"/>
        <v>1.00065023</v>
      </c>
      <c r="M698" s="12">
        <f t="shared" si="280"/>
        <v>1.00190055</v>
      </c>
      <c r="N698" s="12">
        <f t="shared" si="276"/>
        <v>1.0734639831322339</v>
      </c>
      <c r="O698" s="5">
        <f t="shared" si="278"/>
        <v>1.07416198</v>
      </c>
      <c r="P698" s="5">
        <f t="shared" si="261"/>
        <v>1074.1619800000001</v>
      </c>
      <c r="Q698" s="10">
        <f t="shared" si="262"/>
        <v>0</v>
      </c>
      <c r="R698" s="39">
        <f t="shared" si="263"/>
        <v>0</v>
      </c>
      <c r="S698" s="5">
        <f t="shared" si="264"/>
        <v>0</v>
      </c>
      <c r="T698" s="6">
        <f t="shared" si="274"/>
        <v>4.641E-2</v>
      </c>
      <c r="U698" s="10">
        <f t="shared" si="277"/>
        <v>222</v>
      </c>
      <c r="V698" s="10">
        <v>252</v>
      </c>
      <c r="W698" s="12">
        <f t="shared" si="265"/>
        <v>1.040773964</v>
      </c>
      <c r="X698" s="5">
        <f t="shared" si="266"/>
        <v>43.797841900000002</v>
      </c>
      <c r="Y698" s="11">
        <f t="shared" si="267"/>
        <v>0</v>
      </c>
      <c r="Z698" s="2" t="s">
        <v>68</v>
      </c>
      <c r="AA698" s="72">
        <f t="shared" si="275"/>
        <v>43753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30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4"/>
      <c r="BX698" s="1"/>
      <c r="BY698" s="1"/>
      <c r="BZ698" s="1"/>
      <c r="CA698" s="1"/>
      <c r="CB698" s="1"/>
      <c r="CC698" s="1"/>
      <c r="CD698" s="1"/>
      <c r="CE698" s="1"/>
      <c r="CF698" s="1"/>
      <c r="CG698" s="2"/>
      <c r="CH698" s="1"/>
      <c r="CI698" s="1"/>
      <c r="CJ698" s="1"/>
      <c r="CK698" s="1"/>
      <c r="CL698" s="1"/>
      <c r="CM698" s="1"/>
    </row>
    <row r="699" spans="1:91" x14ac:dyDescent="0.2">
      <c r="A699" s="105">
        <f t="shared" si="268"/>
        <v>43712</v>
      </c>
      <c r="B699" s="5">
        <f t="shared" si="257"/>
        <v>1118.2170062499999</v>
      </c>
      <c r="C699" s="5">
        <f t="shared" si="269"/>
        <v>1000</v>
      </c>
      <c r="D699" s="64">
        <f t="shared" si="270"/>
        <v>5224.18</v>
      </c>
      <c r="E699" s="11">
        <f>IF(K699=1,VLOOKUP(A699,[1]Plan1!$AY$80:$BA$314,3),E698)</f>
        <v>5229.93</v>
      </c>
      <c r="F699" s="72">
        <f t="shared" si="271"/>
        <v>43693</v>
      </c>
      <c r="G699" s="9">
        <f t="shared" si="258"/>
        <v>1.1006512026767723E-3</v>
      </c>
      <c r="H699" s="72">
        <f t="shared" si="272"/>
        <v>43724</v>
      </c>
      <c r="I699" s="72">
        <f t="shared" si="259"/>
        <v>43724</v>
      </c>
      <c r="J699" s="1">
        <f t="shared" si="273"/>
        <v>22</v>
      </c>
      <c r="K699" s="1">
        <f t="shared" si="279"/>
        <v>14</v>
      </c>
      <c r="L699" s="5">
        <f t="shared" si="260"/>
        <v>1.0007002700000001</v>
      </c>
      <c r="M699" s="12">
        <f t="shared" si="280"/>
        <v>1.00190055</v>
      </c>
      <c r="N699" s="12">
        <f t="shared" si="276"/>
        <v>1.0734639831322339</v>
      </c>
      <c r="O699" s="5">
        <f t="shared" si="278"/>
        <v>1.0742156899999999</v>
      </c>
      <c r="P699" s="5">
        <f t="shared" si="261"/>
        <v>1074.21569</v>
      </c>
      <c r="Q699" s="10">
        <f t="shared" si="262"/>
        <v>0</v>
      </c>
      <c r="R699" s="39">
        <f t="shared" si="263"/>
        <v>0</v>
      </c>
      <c r="S699" s="5">
        <f t="shared" si="264"/>
        <v>0</v>
      </c>
      <c r="T699" s="6">
        <f t="shared" si="274"/>
        <v>4.641E-2</v>
      </c>
      <c r="U699" s="10">
        <f t="shared" si="277"/>
        <v>223</v>
      </c>
      <c r="V699" s="10">
        <v>252</v>
      </c>
      <c r="W699" s="12">
        <f t="shared" si="265"/>
        <v>1.0409613419999999</v>
      </c>
      <c r="X699" s="5">
        <f t="shared" si="266"/>
        <v>44.001316250000002</v>
      </c>
      <c r="Y699" s="11">
        <f t="shared" si="267"/>
        <v>0</v>
      </c>
      <c r="Z699" s="2" t="s">
        <v>68</v>
      </c>
      <c r="AA699" s="72">
        <f t="shared" si="275"/>
        <v>43753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30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4"/>
      <c r="BX699" s="1"/>
      <c r="BY699" s="1"/>
      <c r="BZ699" s="1"/>
      <c r="CA699" s="1"/>
      <c r="CB699" s="1"/>
      <c r="CC699" s="1"/>
      <c r="CD699" s="1"/>
      <c r="CE699" s="1"/>
      <c r="CF699" s="1"/>
      <c r="CG699" s="2"/>
      <c r="CH699" s="1"/>
      <c r="CI699" s="1"/>
      <c r="CJ699" s="1"/>
      <c r="CK699" s="1"/>
      <c r="CL699" s="1"/>
      <c r="CM699" s="1"/>
    </row>
    <row r="700" spans="1:91" x14ac:dyDescent="0.2">
      <c r="A700" s="105">
        <f t="shared" si="268"/>
        <v>43713</v>
      </c>
      <c r="B700" s="5">
        <f t="shared" si="257"/>
        <v>1118.4742566000002</v>
      </c>
      <c r="C700" s="5">
        <f t="shared" si="269"/>
        <v>1000</v>
      </c>
      <c r="D700" s="64">
        <f t="shared" si="270"/>
        <v>5224.18</v>
      </c>
      <c r="E700" s="11">
        <f>IF(K700=1,VLOOKUP(A700,[1]Plan1!$AY$80:$BA$314,3),E699)</f>
        <v>5229.93</v>
      </c>
      <c r="F700" s="72">
        <f t="shared" si="271"/>
        <v>43693</v>
      </c>
      <c r="G700" s="9">
        <f t="shared" si="258"/>
        <v>1.1006512026767723E-3</v>
      </c>
      <c r="H700" s="72">
        <f t="shared" si="272"/>
        <v>43724</v>
      </c>
      <c r="I700" s="72">
        <f t="shared" si="259"/>
        <v>43724</v>
      </c>
      <c r="J700" s="1">
        <f t="shared" si="273"/>
        <v>22</v>
      </c>
      <c r="K700" s="1">
        <f t="shared" si="279"/>
        <v>15</v>
      </c>
      <c r="L700" s="5">
        <f t="shared" si="260"/>
        <v>1.0007503099999999</v>
      </c>
      <c r="M700" s="12">
        <f t="shared" si="280"/>
        <v>1.00190055</v>
      </c>
      <c r="N700" s="12">
        <f t="shared" si="276"/>
        <v>1.0734639831322339</v>
      </c>
      <c r="O700" s="5">
        <f t="shared" si="278"/>
        <v>1.0742694100000001</v>
      </c>
      <c r="P700" s="5">
        <f t="shared" si="261"/>
        <v>1074.2694100000001</v>
      </c>
      <c r="Q700" s="10">
        <f t="shared" si="262"/>
        <v>0</v>
      </c>
      <c r="R700" s="39">
        <f t="shared" si="263"/>
        <v>0</v>
      </c>
      <c r="S700" s="5">
        <f t="shared" si="264"/>
        <v>0</v>
      </c>
      <c r="T700" s="6">
        <f t="shared" si="274"/>
        <v>4.641E-2</v>
      </c>
      <c r="U700" s="10">
        <f t="shared" si="277"/>
        <v>224</v>
      </c>
      <c r="V700" s="10">
        <v>252</v>
      </c>
      <c r="W700" s="12">
        <f t="shared" si="265"/>
        <v>1.0411487530000001</v>
      </c>
      <c r="X700" s="5">
        <f t="shared" si="266"/>
        <v>44.204846600000003</v>
      </c>
      <c r="Y700" s="11">
        <f t="shared" si="267"/>
        <v>0</v>
      </c>
      <c r="Z700" s="2" t="s">
        <v>68</v>
      </c>
      <c r="AA700" s="72">
        <f t="shared" si="275"/>
        <v>43753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30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4"/>
      <c r="BX700" s="1"/>
      <c r="BY700" s="1"/>
      <c r="BZ700" s="1"/>
      <c r="CA700" s="1"/>
      <c r="CB700" s="1"/>
      <c r="CC700" s="1"/>
      <c r="CD700" s="1"/>
      <c r="CE700" s="1"/>
      <c r="CF700" s="1"/>
      <c r="CG700" s="2"/>
      <c r="CH700" s="1"/>
      <c r="CI700" s="1"/>
      <c r="CJ700" s="1"/>
      <c r="CK700" s="1"/>
      <c r="CL700" s="1"/>
      <c r="CM700" s="1"/>
    </row>
    <row r="701" spans="1:91" x14ac:dyDescent="0.2">
      <c r="A701" s="105">
        <f t="shared" si="268"/>
        <v>43714</v>
      </c>
      <c r="B701" s="5">
        <f t="shared" si="257"/>
        <v>1118.7315646899999</v>
      </c>
      <c r="C701" s="5">
        <f t="shared" si="269"/>
        <v>1000</v>
      </c>
      <c r="D701" s="64">
        <f t="shared" si="270"/>
        <v>5224.18</v>
      </c>
      <c r="E701" s="11">
        <f>IF(K701=1,VLOOKUP(A701,[1]Plan1!$AY$80:$BA$314,3),E700)</f>
        <v>5229.93</v>
      </c>
      <c r="F701" s="72">
        <f t="shared" si="271"/>
        <v>43693</v>
      </c>
      <c r="G701" s="9">
        <f t="shared" si="258"/>
        <v>1.1006512026767723E-3</v>
      </c>
      <c r="H701" s="72">
        <f t="shared" si="272"/>
        <v>43724</v>
      </c>
      <c r="I701" s="72">
        <f t="shared" si="259"/>
        <v>43724</v>
      </c>
      <c r="J701" s="1">
        <f t="shared" si="273"/>
        <v>22</v>
      </c>
      <c r="K701" s="1">
        <f t="shared" si="279"/>
        <v>16</v>
      </c>
      <c r="L701" s="5">
        <f t="shared" si="260"/>
        <v>1.00080035</v>
      </c>
      <c r="M701" s="12">
        <f t="shared" si="280"/>
        <v>1.00190055</v>
      </c>
      <c r="N701" s="12">
        <f t="shared" si="276"/>
        <v>1.0734639831322339</v>
      </c>
      <c r="O701" s="5">
        <f t="shared" si="278"/>
        <v>1.07432313</v>
      </c>
      <c r="P701" s="5">
        <f t="shared" si="261"/>
        <v>1074.32313</v>
      </c>
      <c r="Q701" s="10">
        <f t="shared" si="262"/>
        <v>0</v>
      </c>
      <c r="R701" s="39">
        <f t="shared" si="263"/>
        <v>0</v>
      </c>
      <c r="S701" s="5">
        <f t="shared" si="264"/>
        <v>0</v>
      </c>
      <c r="T701" s="6">
        <f t="shared" si="274"/>
        <v>4.641E-2</v>
      </c>
      <c r="U701" s="10">
        <f t="shared" si="277"/>
        <v>225</v>
      </c>
      <c r="V701" s="10">
        <v>252</v>
      </c>
      <c r="W701" s="12">
        <f t="shared" si="265"/>
        <v>1.0413361990000001</v>
      </c>
      <c r="X701" s="5">
        <f t="shared" si="266"/>
        <v>44.40843469</v>
      </c>
      <c r="Y701" s="11">
        <f t="shared" si="267"/>
        <v>0</v>
      </c>
      <c r="Z701" s="2" t="s">
        <v>68</v>
      </c>
      <c r="AA701" s="72">
        <f t="shared" si="275"/>
        <v>43753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30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4"/>
      <c r="BX701" s="1"/>
      <c r="BY701" s="1"/>
      <c r="BZ701" s="1"/>
      <c r="CA701" s="1"/>
      <c r="CB701" s="1"/>
      <c r="CC701" s="1"/>
      <c r="CD701" s="1"/>
      <c r="CE701" s="1"/>
      <c r="CF701" s="1"/>
      <c r="CG701" s="2"/>
      <c r="CH701" s="1"/>
      <c r="CI701" s="1"/>
      <c r="CJ701" s="1"/>
      <c r="CK701" s="1"/>
      <c r="CL701" s="1"/>
      <c r="CM701" s="1"/>
    </row>
    <row r="702" spans="1:91" x14ac:dyDescent="0.2">
      <c r="A702" s="105">
        <f t="shared" si="268"/>
        <v>43715</v>
      </c>
      <c r="B702" s="5">
        <f t="shared" si="257"/>
        <v>1118.9889179499999</v>
      </c>
      <c r="C702" s="5">
        <f t="shared" si="269"/>
        <v>1000</v>
      </c>
      <c r="D702" s="64">
        <f t="shared" si="270"/>
        <v>5224.18</v>
      </c>
      <c r="E702" s="11">
        <f>IF(K702=1,VLOOKUP(A702,[1]Plan1!$AY$80:$BA$314,3),E701)</f>
        <v>5229.93</v>
      </c>
      <c r="F702" s="72">
        <f t="shared" si="271"/>
        <v>43693</v>
      </c>
      <c r="G702" s="9">
        <f t="shared" si="258"/>
        <v>1.1006512026767723E-3</v>
      </c>
      <c r="H702" s="72">
        <f t="shared" si="272"/>
        <v>43724</v>
      </c>
      <c r="I702" s="72">
        <f t="shared" si="259"/>
        <v>43724</v>
      </c>
      <c r="J702" s="1">
        <f t="shared" si="273"/>
        <v>22</v>
      </c>
      <c r="K702" s="1">
        <f t="shared" si="279"/>
        <v>17</v>
      </c>
      <c r="L702" s="5">
        <f t="shared" si="260"/>
        <v>1.0008503900000001</v>
      </c>
      <c r="M702" s="12">
        <f t="shared" si="280"/>
        <v>1.00190055</v>
      </c>
      <c r="N702" s="12">
        <f t="shared" si="276"/>
        <v>1.0734639831322339</v>
      </c>
      <c r="O702" s="5">
        <f t="shared" si="278"/>
        <v>1.07437684</v>
      </c>
      <c r="P702" s="5">
        <f t="shared" si="261"/>
        <v>1074.3768399999999</v>
      </c>
      <c r="Q702" s="10">
        <f t="shared" si="262"/>
        <v>0</v>
      </c>
      <c r="R702" s="39">
        <f t="shared" si="263"/>
        <v>0</v>
      </c>
      <c r="S702" s="5">
        <f t="shared" si="264"/>
        <v>0</v>
      </c>
      <c r="T702" s="6">
        <f t="shared" si="274"/>
        <v>4.641E-2</v>
      </c>
      <c r="U702" s="10">
        <f t="shared" si="277"/>
        <v>226</v>
      </c>
      <c r="V702" s="10">
        <v>252</v>
      </c>
      <c r="W702" s="12">
        <f t="shared" si="265"/>
        <v>1.0415236779999999</v>
      </c>
      <c r="X702" s="5">
        <f t="shared" si="266"/>
        <v>44.61207795</v>
      </c>
      <c r="Y702" s="11">
        <f t="shared" si="267"/>
        <v>0</v>
      </c>
      <c r="Z702" s="2" t="s">
        <v>68</v>
      </c>
      <c r="AA702" s="72">
        <f t="shared" si="275"/>
        <v>43753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30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4"/>
      <c r="BX702" s="1"/>
      <c r="BY702" s="1"/>
      <c r="BZ702" s="1"/>
      <c r="CA702" s="1"/>
      <c r="CB702" s="1"/>
      <c r="CC702" s="1"/>
      <c r="CD702" s="1"/>
      <c r="CE702" s="1"/>
      <c r="CF702" s="1"/>
      <c r="CG702" s="2"/>
      <c r="CH702" s="1"/>
      <c r="CI702" s="1"/>
      <c r="CJ702" s="1"/>
      <c r="CK702" s="1"/>
      <c r="CL702" s="1"/>
      <c r="CM702" s="1"/>
    </row>
    <row r="703" spans="1:91" x14ac:dyDescent="0.2">
      <c r="A703" s="105">
        <f t="shared" si="268"/>
        <v>43716</v>
      </c>
      <c r="B703" s="5">
        <f t="shared" si="257"/>
        <v>1118.9889179499999</v>
      </c>
      <c r="C703" s="5">
        <f t="shared" si="269"/>
        <v>1000</v>
      </c>
      <c r="D703" s="64">
        <f t="shared" si="270"/>
        <v>5224.18</v>
      </c>
      <c r="E703" s="11">
        <f>IF(K703=1,VLOOKUP(A703,[1]Plan1!$AY$80:$BA$314,3),E702)</f>
        <v>5229.93</v>
      </c>
      <c r="F703" s="72">
        <f t="shared" si="271"/>
        <v>43693</v>
      </c>
      <c r="G703" s="9">
        <f t="shared" si="258"/>
        <v>1.1006512026767723E-3</v>
      </c>
      <c r="H703" s="72">
        <f t="shared" si="272"/>
        <v>43724</v>
      </c>
      <c r="I703" s="72">
        <f t="shared" si="259"/>
        <v>43724</v>
      </c>
      <c r="J703" s="1">
        <f t="shared" si="273"/>
        <v>22</v>
      </c>
      <c r="K703" s="1">
        <f t="shared" si="279"/>
        <v>17</v>
      </c>
      <c r="L703" s="5">
        <f t="shared" si="260"/>
        <v>1.0008503900000001</v>
      </c>
      <c r="M703" s="12">
        <f t="shared" si="280"/>
        <v>1.00190055</v>
      </c>
      <c r="N703" s="12">
        <f t="shared" si="276"/>
        <v>1.0734639831322339</v>
      </c>
      <c r="O703" s="5">
        <f t="shared" si="278"/>
        <v>1.07437684</v>
      </c>
      <c r="P703" s="5">
        <f t="shared" si="261"/>
        <v>1074.3768399999999</v>
      </c>
      <c r="Q703" s="10">
        <f t="shared" si="262"/>
        <v>0</v>
      </c>
      <c r="R703" s="39">
        <f t="shared" si="263"/>
        <v>0</v>
      </c>
      <c r="S703" s="5">
        <f t="shared" si="264"/>
        <v>0</v>
      </c>
      <c r="T703" s="6">
        <f t="shared" si="274"/>
        <v>4.641E-2</v>
      </c>
      <c r="U703" s="10">
        <f t="shared" si="277"/>
        <v>226</v>
      </c>
      <c r="V703" s="10">
        <v>252</v>
      </c>
      <c r="W703" s="12">
        <f t="shared" si="265"/>
        <v>1.0415236779999999</v>
      </c>
      <c r="X703" s="5">
        <f t="shared" si="266"/>
        <v>44.61207795</v>
      </c>
      <c r="Y703" s="11">
        <f t="shared" si="267"/>
        <v>0</v>
      </c>
      <c r="Z703" s="2" t="s">
        <v>68</v>
      </c>
      <c r="AA703" s="72">
        <f t="shared" si="275"/>
        <v>43753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30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4"/>
      <c r="BX703" s="1"/>
      <c r="BY703" s="1"/>
      <c r="BZ703" s="1"/>
      <c r="CA703" s="1"/>
      <c r="CB703" s="1"/>
      <c r="CC703" s="1"/>
      <c r="CD703" s="1"/>
      <c r="CE703" s="1"/>
      <c r="CF703" s="1"/>
      <c r="CG703" s="2"/>
      <c r="CH703" s="1"/>
      <c r="CI703" s="1"/>
      <c r="CJ703" s="1"/>
      <c r="CK703" s="1"/>
      <c r="CL703" s="1"/>
      <c r="CM703" s="1"/>
    </row>
    <row r="704" spans="1:91" x14ac:dyDescent="0.2">
      <c r="A704" s="105">
        <f t="shared" si="268"/>
        <v>43717</v>
      </c>
      <c r="B704" s="5">
        <f t="shared" si="257"/>
        <v>1118.9889179499999</v>
      </c>
      <c r="C704" s="5">
        <f t="shared" si="269"/>
        <v>1000</v>
      </c>
      <c r="D704" s="64">
        <f t="shared" si="270"/>
        <v>5224.18</v>
      </c>
      <c r="E704" s="11">
        <f>IF(K704=1,VLOOKUP(A704,[1]Plan1!$AY$80:$BA$314,3),E703)</f>
        <v>5229.93</v>
      </c>
      <c r="F704" s="72">
        <f t="shared" si="271"/>
        <v>43693</v>
      </c>
      <c r="G704" s="9">
        <f t="shared" si="258"/>
        <v>1.1006512026767723E-3</v>
      </c>
      <c r="H704" s="72">
        <f t="shared" si="272"/>
        <v>43724</v>
      </c>
      <c r="I704" s="72">
        <f t="shared" si="259"/>
        <v>43724</v>
      </c>
      <c r="J704" s="1">
        <f t="shared" si="273"/>
        <v>22</v>
      </c>
      <c r="K704" s="1">
        <f t="shared" si="279"/>
        <v>17</v>
      </c>
      <c r="L704" s="5">
        <f t="shared" si="260"/>
        <v>1.0008503900000001</v>
      </c>
      <c r="M704" s="12">
        <f t="shared" si="280"/>
        <v>1.00190055</v>
      </c>
      <c r="N704" s="12">
        <f t="shared" si="276"/>
        <v>1.0734639831322339</v>
      </c>
      <c r="O704" s="5">
        <f t="shared" si="278"/>
        <v>1.07437684</v>
      </c>
      <c r="P704" s="5">
        <f t="shared" si="261"/>
        <v>1074.3768399999999</v>
      </c>
      <c r="Q704" s="10">
        <f t="shared" si="262"/>
        <v>0</v>
      </c>
      <c r="R704" s="39">
        <f t="shared" si="263"/>
        <v>0</v>
      </c>
      <c r="S704" s="5">
        <f t="shared" si="264"/>
        <v>0</v>
      </c>
      <c r="T704" s="6">
        <f t="shared" si="274"/>
        <v>4.641E-2</v>
      </c>
      <c r="U704" s="10">
        <f t="shared" si="277"/>
        <v>226</v>
      </c>
      <c r="V704" s="10">
        <v>252</v>
      </c>
      <c r="W704" s="12">
        <f t="shared" si="265"/>
        <v>1.0415236779999999</v>
      </c>
      <c r="X704" s="5">
        <f t="shared" si="266"/>
        <v>44.61207795</v>
      </c>
      <c r="Y704" s="11">
        <f t="shared" si="267"/>
        <v>0</v>
      </c>
      <c r="Z704" s="2" t="s">
        <v>68</v>
      </c>
      <c r="AA704" s="72">
        <f t="shared" si="275"/>
        <v>43753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30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4"/>
      <c r="BX704" s="1"/>
      <c r="BY704" s="1"/>
      <c r="BZ704" s="1"/>
      <c r="CA704" s="1"/>
      <c r="CB704" s="1"/>
      <c r="CC704" s="1"/>
      <c r="CD704" s="1"/>
      <c r="CE704" s="1"/>
      <c r="CF704" s="1"/>
      <c r="CG704" s="2"/>
      <c r="CH704" s="1"/>
      <c r="CI704" s="1"/>
      <c r="CJ704" s="1"/>
      <c r="CK704" s="1"/>
      <c r="CL704" s="1"/>
      <c r="CM704" s="1"/>
    </row>
    <row r="705" spans="1:91" x14ac:dyDescent="0.2">
      <c r="A705" s="105">
        <f t="shared" si="268"/>
        <v>43718</v>
      </c>
      <c r="B705" s="5">
        <f t="shared" si="257"/>
        <v>1119.24634872</v>
      </c>
      <c r="C705" s="5">
        <f t="shared" si="269"/>
        <v>1000</v>
      </c>
      <c r="D705" s="64">
        <f t="shared" si="270"/>
        <v>5224.18</v>
      </c>
      <c r="E705" s="11">
        <f>IF(K705=1,VLOOKUP(A705,[1]Plan1!$AY$80:$BA$314,3),E704)</f>
        <v>5229.93</v>
      </c>
      <c r="F705" s="72">
        <f t="shared" si="271"/>
        <v>43693</v>
      </c>
      <c r="G705" s="9">
        <f t="shared" si="258"/>
        <v>1.1006512026767723E-3</v>
      </c>
      <c r="H705" s="72">
        <f t="shared" si="272"/>
        <v>43724</v>
      </c>
      <c r="I705" s="72">
        <f t="shared" si="259"/>
        <v>43724</v>
      </c>
      <c r="J705" s="1">
        <f t="shared" si="273"/>
        <v>22</v>
      </c>
      <c r="K705" s="1">
        <f t="shared" si="279"/>
        <v>18</v>
      </c>
      <c r="L705" s="5">
        <f t="shared" si="260"/>
        <v>1.0009004399999999</v>
      </c>
      <c r="M705" s="12">
        <f t="shared" si="280"/>
        <v>1.00190055</v>
      </c>
      <c r="N705" s="12">
        <f t="shared" si="276"/>
        <v>1.0734639831322339</v>
      </c>
      <c r="O705" s="5">
        <f t="shared" si="278"/>
        <v>1.0744305700000001</v>
      </c>
      <c r="P705" s="5">
        <f t="shared" si="261"/>
        <v>1074.43057</v>
      </c>
      <c r="Q705" s="10">
        <f t="shared" si="262"/>
        <v>0</v>
      </c>
      <c r="R705" s="39">
        <f t="shared" si="263"/>
        <v>0</v>
      </c>
      <c r="S705" s="5">
        <f t="shared" si="264"/>
        <v>0</v>
      </c>
      <c r="T705" s="6">
        <f t="shared" si="274"/>
        <v>4.641E-2</v>
      </c>
      <c r="U705" s="10">
        <f t="shared" si="277"/>
        <v>227</v>
      </c>
      <c r="V705" s="10">
        <v>252</v>
      </c>
      <c r="W705" s="12">
        <f t="shared" si="265"/>
        <v>1.0417111910000001</v>
      </c>
      <c r="X705" s="5">
        <f t="shared" si="266"/>
        <v>44.815778719999997</v>
      </c>
      <c r="Y705" s="11">
        <f t="shared" si="267"/>
        <v>0</v>
      </c>
      <c r="Z705" s="2" t="s">
        <v>68</v>
      </c>
      <c r="AA705" s="72">
        <f t="shared" si="275"/>
        <v>43753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30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4"/>
      <c r="BX705" s="1"/>
      <c r="BY705" s="1"/>
      <c r="BZ705" s="1"/>
      <c r="CA705" s="1"/>
      <c r="CB705" s="1"/>
      <c r="CC705" s="1"/>
      <c r="CD705" s="1"/>
      <c r="CE705" s="1"/>
      <c r="CF705" s="1"/>
      <c r="CG705" s="2"/>
      <c r="CH705" s="1"/>
      <c r="CI705" s="1"/>
      <c r="CJ705" s="1"/>
      <c r="CK705" s="1"/>
      <c r="CL705" s="1"/>
      <c r="CM705" s="1"/>
    </row>
    <row r="706" spans="1:91" x14ac:dyDescent="0.2">
      <c r="A706" s="105">
        <f t="shared" si="268"/>
        <v>43719</v>
      </c>
      <c r="B706" s="5">
        <f t="shared" si="257"/>
        <v>1119.5038246700001</v>
      </c>
      <c r="C706" s="5">
        <f t="shared" si="269"/>
        <v>1000</v>
      </c>
      <c r="D706" s="64">
        <f t="shared" si="270"/>
        <v>5224.18</v>
      </c>
      <c r="E706" s="11">
        <f>IF(K706=1,VLOOKUP(A706,[1]Plan1!$AY$80:$BA$314,3),E705)</f>
        <v>5229.93</v>
      </c>
      <c r="F706" s="72">
        <f t="shared" si="271"/>
        <v>43693</v>
      </c>
      <c r="G706" s="9">
        <f t="shared" si="258"/>
        <v>1.1006512026767723E-3</v>
      </c>
      <c r="H706" s="72">
        <f t="shared" si="272"/>
        <v>43724</v>
      </c>
      <c r="I706" s="72">
        <f t="shared" si="259"/>
        <v>43724</v>
      </c>
      <c r="J706" s="1">
        <f t="shared" si="273"/>
        <v>22</v>
      </c>
      <c r="K706" s="1">
        <f t="shared" si="279"/>
        <v>19</v>
      </c>
      <c r="L706" s="5">
        <f t="shared" si="260"/>
        <v>1.0009504899999999</v>
      </c>
      <c r="M706" s="12">
        <f t="shared" si="280"/>
        <v>1.00190055</v>
      </c>
      <c r="N706" s="12">
        <f t="shared" si="276"/>
        <v>1.0734639831322339</v>
      </c>
      <c r="O706" s="5">
        <f t="shared" si="278"/>
        <v>1.07448429</v>
      </c>
      <c r="P706" s="5">
        <f t="shared" si="261"/>
        <v>1074.4842900000001</v>
      </c>
      <c r="Q706" s="10">
        <f t="shared" si="262"/>
        <v>0</v>
      </c>
      <c r="R706" s="39">
        <f t="shared" si="263"/>
        <v>0</v>
      </c>
      <c r="S706" s="5">
        <f t="shared" si="264"/>
        <v>0</v>
      </c>
      <c r="T706" s="6">
        <f t="shared" si="274"/>
        <v>4.641E-2</v>
      </c>
      <c r="U706" s="10">
        <f t="shared" si="277"/>
        <v>228</v>
      </c>
      <c r="V706" s="10">
        <v>252</v>
      </c>
      <c r="W706" s="12">
        <f t="shared" si="265"/>
        <v>1.0418987369999999</v>
      </c>
      <c r="X706" s="5">
        <f t="shared" si="266"/>
        <v>45.019534669999999</v>
      </c>
      <c r="Y706" s="11">
        <f t="shared" si="267"/>
        <v>0</v>
      </c>
      <c r="Z706" s="2" t="s">
        <v>68</v>
      </c>
      <c r="AA706" s="72">
        <f t="shared" si="275"/>
        <v>43753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30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4"/>
      <c r="BX706" s="1"/>
      <c r="BY706" s="1"/>
      <c r="BZ706" s="1"/>
      <c r="CA706" s="1"/>
      <c r="CB706" s="1"/>
      <c r="CC706" s="1"/>
      <c r="CD706" s="1"/>
      <c r="CE706" s="1"/>
      <c r="CF706" s="1"/>
      <c r="CG706" s="2"/>
      <c r="CH706" s="1"/>
      <c r="CI706" s="1"/>
      <c r="CJ706" s="1"/>
      <c r="CK706" s="1"/>
      <c r="CL706" s="1"/>
      <c r="CM706" s="1"/>
    </row>
    <row r="707" spans="1:91" x14ac:dyDescent="0.2">
      <c r="A707" s="105">
        <f t="shared" si="268"/>
        <v>43720</v>
      </c>
      <c r="B707" s="5">
        <f t="shared" si="257"/>
        <v>1119.76136881</v>
      </c>
      <c r="C707" s="5">
        <f t="shared" si="269"/>
        <v>1000</v>
      </c>
      <c r="D707" s="64">
        <f t="shared" si="270"/>
        <v>5224.18</v>
      </c>
      <c r="E707" s="11">
        <f>IF(K707=1,VLOOKUP(A707,[1]Plan1!$AY$80:$BA$314,3),E706)</f>
        <v>5229.93</v>
      </c>
      <c r="F707" s="72">
        <f t="shared" si="271"/>
        <v>43693</v>
      </c>
      <c r="G707" s="9">
        <f t="shared" si="258"/>
        <v>1.1006512026767723E-3</v>
      </c>
      <c r="H707" s="72">
        <f t="shared" si="272"/>
        <v>43724</v>
      </c>
      <c r="I707" s="72">
        <f t="shared" si="259"/>
        <v>43724</v>
      </c>
      <c r="J707" s="1">
        <f t="shared" si="273"/>
        <v>22</v>
      </c>
      <c r="K707" s="1">
        <f t="shared" si="279"/>
        <v>20</v>
      </c>
      <c r="L707" s="5">
        <f t="shared" si="260"/>
        <v>1.0010005399999999</v>
      </c>
      <c r="M707" s="12">
        <f t="shared" si="280"/>
        <v>1.00190055</v>
      </c>
      <c r="N707" s="12">
        <f t="shared" si="276"/>
        <v>1.0734639831322339</v>
      </c>
      <c r="O707" s="5">
        <f t="shared" si="278"/>
        <v>1.0745380200000001</v>
      </c>
      <c r="P707" s="5">
        <f t="shared" si="261"/>
        <v>1074.53802</v>
      </c>
      <c r="Q707" s="10">
        <f t="shared" si="262"/>
        <v>0</v>
      </c>
      <c r="R707" s="39">
        <f t="shared" si="263"/>
        <v>0</v>
      </c>
      <c r="S707" s="5">
        <f t="shared" si="264"/>
        <v>0</v>
      </c>
      <c r="T707" s="6">
        <f t="shared" si="274"/>
        <v>4.641E-2</v>
      </c>
      <c r="U707" s="10">
        <f t="shared" si="277"/>
        <v>229</v>
      </c>
      <c r="V707" s="10">
        <v>252</v>
      </c>
      <c r="W707" s="12">
        <f t="shared" si="265"/>
        <v>1.042086318</v>
      </c>
      <c r="X707" s="5">
        <f t="shared" si="266"/>
        <v>45.223348809999997</v>
      </c>
      <c r="Y707" s="11">
        <f t="shared" si="267"/>
        <v>0</v>
      </c>
      <c r="Z707" s="2" t="s">
        <v>68</v>
      </c>
      <c r="AA707" s="72">
        <f t="shared" si="275"/>
        <v>43753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30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4"/>
      <c r="BX707" s="1"/>
      <c r="BY707" s="1"/>
      <c r="BZ707" s="1"/>
      <c r="CA707" s="1"/>
      <c r="CB707" s="1"/>
      <c r="CC707" s="1"/>
      <c r="CD707" s="1"/>
      <c r="CE707" s="1"/>
      <c r="CF707" s="1"/>
      <c r="CG707" s="2"/>
      <c r="CH707" s="1"/>
      <c r="CI707" s="1"/>
      <c r="CJ707" s="1"/>
      <c r="CK707" s="1"/>
      <c r="CL707" s="1"/>
      <c r="CM707" s="1"/>
    </row>
    <row r="708" spans="1:91" x14ac:dyDescent="0.2">
      <c r="A708" s="105">
        <f t="shared" si="268"/>
        <v>43721</v>
      </c>
      <c r="B708" s="5">
        <f t="shared" si="257"/>
        <v>1120.0189685600001</v>
      </c>
      <c r="C708" s="5">
        <f t="shared" si="269"/>
        <v>1000</v>
      </c>
      <c r="D708" s="64">
        <f t="shared" si="270"/>
        <v>5224.18</v>
      </c>
      <c r="E708" s="11">
        <f>IF(K708=1,VLOOKUP(A708,[1]Plan1!$AY$80:$BA$314,3),E707)</f>
        <v>5229.93</v>
      </c>
      <c r="F708" s="72">
        <f t="shared" si="271"/>
        <v>43693</v>
      </c>
      <c r="G708" s="9">
        <f t="shared" si="258"/>
        <v>1.1006512026767723E-3</v>
      </c>
      <c r="H708" s="72">
        <f t="shared" si="272"/>
        <v>43724</v>
      </c>
      <c r="I708" s="72">
        <f t="shared" si="259"/>
        <v>43724</v>
      </c>
      <c r="J708" s="1">
        <f t="shared" si="273"/>
        <v>22</v>
      </c>
      <c r="K708" s="1">
        <f t="shared" si="279"/>
        <v>21</v>
      </c>
      <c r="L708" s="5">
        <f t="shared" si="260"/>
        <v>1.00105059</v>
      </c>
      <c r="M708" s="12">
        <f t="shared" si="280"/>
        <v>1.00190055</v>
      </c>
      <c r="N708" s="12">
        <f t="shared" si="276"/>
        <v>1.0734639831322339</v>
      </c>
      <c r="O708" s="5">
        <f t="shared" si="278"/>
        <v>1.07459175</v>
      </c>
      <c r="P708" s="5">
        <f t="shared" si="261"/>
        <v>1074.59175</v>
      </c>
      <c r="Q708" s="10">
        <f t="shared" si="262"/>
        <v>0</v>
      </c>
      <c r="R708" s="39">
        <f t="shared" si="263"/>
        <v>0</v>
      </c>
      <c r="S708" s="5">
        <f t="shared" si="264"/>
        <v>0</v>
      </c>
      <c r="T708" s="6">
        <f t="shared" si="274"/>
        <v>4.641E-2</v>
      </c>
      <c r="U708" s="10">
        <f t="shared" si="277"/>
        <v>230</v>
      </c>
      <c r="V708" s="10">
        <v>252</v>
      </c>
      <c r="W708" s="12">
        <f t="shared" si="265"/>
        <v>1.0422739320000001</v>
      </c>
      <c r="X708" s="5">
        <f t="shared" si="266"/>
        <v>45.42721856</v>
      </c>
      <c r="Y708" s="11">
        <f t="shared" si="267"/>
        <v>0</v>
      </c>
      <c r="Z708" s="2" t="s">
        <v>68</v>
      </c>
      <c r="AA708" s="72">
        <f t="shared" si="275"/>
        <v>43753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30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4"/>
      <c r="BX708" s="1"/>
      <c r="BY708" s="1"/>
      <c r="BZ708" s="1"/>
      <c r="CA708" s="1"/>
      <c r="CB708" s="1"/>
      <c r="CC708" s="1"/>
      <c r="CD708" s="1"/>
      <c r="CE708" s="1"/>
      <c r="CF708" s="1"/>
      <c r="CG708" s="2"/>
      <c r="CH708" s="1"/>
      <c r="CI708" s="1"/>
      <c r="CJ708" s="1"/>
      <c r="CK708" s="1"/>
      <c r="CL708" s="1"/>
      <c r="CM708" s="1"/>
    </row>
    <row r="709" spans="1:91" x14ac:dyDescent="0.2">
      <c r="A709" s="105">
        <f t="shared" si="268"/>
        <v>43722</v>
      </c>
      <c r="B709" s="5">
        <f t="shared" si="257"/>
        <v>1120.2766354400001</v>
      </c>
      <c r="C709" s="5">
        <f t="shared" si="269"/>
        <v>1000</v>
      </c>
      <c r="D709" s="64">
        <f t="shared" si="270"/>
        <v>5224.18</v>
      </c>
      <c r="E709" s="11">
        <f>IF(K709=1,VLOOKUP(A709,[1]Plan1!$AY$80:$BA$314,3),E708)</f>
        <v>5229.93</v>
      </c>
      <c r="F709" s="72">
        <f t="shared" si="271"/>
        <v>43693</v>
      </c>
      <c r="G709" s="9">
        <f t="shared" si="258"/>
        <v>1.1006512026767723E-3</v>
      </c>
      <c r="H709" s="72">
        <f t="shared" si="272"/>
        <v>43724</v>
      </c>
      <c r="I709" s="72">
        <f t="shared" si="259"/>
        <v>43724</v>
      </c>
      <c r="J709" s="1">
        <f t="shared" si="273"/>
        <v>22</v>
      </c>
      <c r="K709" s="1">
        <f t="shared" si="279"/>
        <v>22</v>
      </c>
      <c r="L709" s="5">
        <f t="shared" si="260"/>
        <v>1.0011006499999999</v>
      </c>
      <c r="M709" s="12">
        <f t="shared" si="280"/>
        <v>1.00190055</v>
      </c>
      <c r="N709" s="12">
        <f t="shared" si="276"/>
        <v>1.0734639831322339</v>
      </c>
      <c r="O709" s="5">
        <f t="shared" si="278"/>
        <v>1.07464549</v>
      </c>
      <c r="P709" s="5">
        <f t="shared" si="261"/>
        <v>1074.6454900000001</v>
      </c>
      <c r="Q709" s="10">
        <f t="shared" si="262"/>
        <v>0</v>
      </c>
      <c r="R709" s="39">
        <f t="shared" si="263"/>
        <v>0</v>
      </c>
      <c r="S709" s="5">
        <f t="shared" si="264"/>
        <v>0</v>
      </c>
      <c r="T709" s="6">
        <f t="shared" si="274"/>
        <v>4.641E-2</v>
      </c>
      <c r="U709" s="10">
        <f t="shared" si="277"/>
        <v>231</v>
      </c>
      <c r="V709" s="10">
        <v>252</v>
      </c>
      <c r="W709" s="12">
        <f t="shared" si="265"/>
        <v>1.0424615800000001</v>
      </c>
      <c r="X709" s="5">
        <f t="shared" si="266"/>
        <v>45.631145439999997</v>
      </c>
      <c r="Y709" s="11">
        <f t="shared" si="267"/>
        <v>0</v>
      </c>
      <c r="Z709" s="2" t="s">
        <v>68</v>
      </c>
      <c r="AA709" s="72">
        <f t="shared" si="275"/>
        <v>43753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30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4"/>
      <c r="BX709" s="1"/>
      <c r="BY709" s="1"/>
      <c r="BZ709" s="1"/>
      <c r="CA709" s="1"/>
      <c r="CB709" s="1"/>
      <c r="CC709" s="1"/>
      <c r="CD709" s="1"/>
      <c r="CE709" s="1"/>
      <c r="CF709" s="1"/>
      <c r="CG709" s="2"/>
      <c r="CH709" s="1"/>
      <c r="CI709" s="1"/>
      <c r="CJ709" s="1"/>
      <c r="CK709" s="1"/>
      <c r="CL709" s="1"/>
      <c r="CM709" s="1"/>
    </row>
    <row r="710" spans="1:91" x14ac:dyDescent="0.2">
      <c r="A710" s="105">
        <f t="shared" si="268"/>
        <v>43723</v>
      </c>
      <c r="B710" s="5">
        <f t="shared" si="257"/>
        <v>1120.2766354400001</v>
      </c>
      <c r="C710" s="5">
        <f t="shared" si="269"/>
        <v>1000</v>
      </c>
      <c r="D710" s="64">
        <f t="shared" si="270"/>
        <v>5224.18</v>
      </c>
      <c r="E710" s="11">
        <f>IF(K710=1,VLOOKUP(A710,[1]Plan1!$AY$80:$BA$314,3),E709)</f>
        <v>5229.93</v>
      </c>
      <c r="F710" s="72">
        <f t="shared" si="271"/>
        <v>43693</v>
      </c>
      <c r="G710" s="9">
        <f t="shared" si="258"/>
        <v>1.1006512026767723E-3</v>
      </c>
      <c r="H710" s="72">
        <f t="shared" si="272"/>
        <v>43753</v>
      </c>
      <c r="I710" s="72">
        <f t="shared" si="259"/>
        <v>43724</v>
      </c>
      <c r="J710" s="1">
        <f t="shared" si="273"/>
        <v>22</v>
      </c>
      <c r="K710" s="1">
        <f t="shared" si="279"/>
        <v>22</v>
      </c>
      <c r="L710" s="5">
        <f t="shared" si="260"/>
        <v>1.0011006499999999</v>
      </c>
      <c r="M710" s="12">
        <f t="shared" si="280"/>
        <v>1.00190055</v>
      </c>
      <c r="N710" s="12">
        <f t="shared" si="276"/>
        <v>1.0734639831322339</v>
      </c>
      <c r="O710" s="5">
        <f t="shared" si="278"/>
        <v>1.07464549</v>
      </c>
      <c r="P710" s="5">
        <f t="shared" si="261"/>
        <v>1074.6454900000001</v>
      </c>
      <c r="Q710" s="10">
        <f t="shared" si="262"/>
        <v>0</v>
      </c>
      <c r="R710" s="39">
        <f t="shared" si="263"/>
        <v>0</v>
      </c>
      <c r="S710" s="5">
        <f t="shared" si="264"/>
        <v>0</v>
      </c>
      <c r="T710" s="6">
        <f t="shared" si="274"/>
        <v>4.641E-2</v>
      </c>
      <c r="U710" s="10">
        <f t="shared" si="277"/>
        <v>231</v>
      </c>
      <c r="V710" s="10">
        <v>252</v>
      </c>
      <c r="W710" s="12">
        <f t="shared" si="265"/>
        <v>1.0424615800000001</v>
      </c>
      <c r="X710" s="5">
        <f t="shared" si="266"/>
        <v>45.631145439999997</v>
      </c>
      <c r="Y710" s="11">
        <f t="shared" si="267"/>
        <v>0</v>
      </c>
      <c r="Z710" s="2" t="s">
        <v>68</v>
      </c>
      <c r="AA710" s="72">
        <f t="shared" si="275"/>
        <v>43753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30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4"/>
      <c r="BX710" s="1"/>
      <c r="BY710" s="1"/>
      <c r="BZ710" s="1"/>
      <c r="CA710" s="1"/>
      <c r="CB710" s="1"/>
      <c r="CC710" s="1"/>
      <c r="CD710" s="1"/>
      <c r="CE710" s="1"/>
      <c r="CF710" s="1"/>
      <c r="CG710" s="2"/>
      <c r="CH710" s="1"/>
      <c r="CI710" s="1"/>
      <c r="CJ710" s="1"/>
      <c r="CK710" s="1"/>
      <c r="CL710" s="1"/>
      <c r="CM710" s="1"/>
    </row>
    <row r="711" spans="1:91" x14ac:dyDescent="0.2">
      <c r="A711" s="105">
        <f t="shared" si="268"/>
        <v>43724</v>
      </c>
      <c r="B711" s="5">
        <f t="shared" si="257"/>
        <v>1120.2766354400001</v>
      </c>
      <c r="C711" s="5">
        <f t="shared" si="269"/>
        <v>1000</v>
      </c>
      <c r="D711" s="64">
        <f t="shared" si="270"/>
        <v>5224.18</v>
      </c>
      <c r="E711" s="11">
        <f>IF(K711=1,VLOOKUP(A711,[1]Plan1!$AY$80:$BA$314,3),E710)</f>
        <v>5229.93</v>
      </c>
      <c r="F711" s="72">
        <f t="shared" si="271"/>
        <v>43693</v>
      </c>
      <c r="G711" s="9">
        <f t="shared" si="258"/>
        <v>1.1006512026767723E-3</v>
      </c>
      <c r="H711" s="72">
        <f t="shared" si="272"/>
        <v>43753</v>
      </c>
      <c r="I711" s="72">
        <f t="shared" si="259"/>
        <v>43724</v>
      </c>
      <c r="J711" s="1">
        <f t="shared" si="273"/>
        <v>22</v>
      </c>
      <c r="K711" s="1">
        <f t="shared" si="279"/>
        <v>22</v>
      </c>
      <c r="L711" s="5">
        <f t="shared" si="260"/>
        <v>1.0011006499999999</v>
      </c>
      <c r="M711" s="12">
        <f t="shared" si="280"/>
        <v>1.00190055</v>
      </c>
      <c r="N711" s="12">
        <f t="shared" si="276"/>
        <v>1.0734639831322339</v>
      </c>
      <c r="O711" s="5">
        <f t="shared" si="278"/>
        <v>1.07464549</v>
      </c>
      <c r="P711" s="5">
        <f t="shared" si="261"/>
        <v>1074.6454900000001</v>
      </c>
      <c r="Q711" s="10">
        <f t="shared" si="262"/>
        <v>0</v>
      </c>
      <c r="R711" s="39">
        <f t="shared" si="263"/>
        <v>0</v>
      </c>
      <c r="S711" s="5">
        <f t="shared" si="264"/>
        <v>0</v>
      </c>
      <c r="T711" s="6">
        <f t="shared" si="274"/>
        <v>4.641E-2</v>
      </c>
      <c r="U711" s="10">
        <f t="shared" si="277"/>
        <v>231</v>
      </c>
      <c r="V711" s="10">
        <v>252</v>
      </c>
      <c r="W711" s="12">
        <f t="shared" si="265"/>
        <v>1.0424615800000001</v>
      </c>
      <c r="X711" s="5">
        <f t="shared" si="266"/>
        <v>45.631145439999997</v>
      </c>
      <c r="Y711" s="11">
        <f t="shared" si="267"/>
        <v>0</v>
      </c>
      <c r="Z711" s="2" t="s">
        <v>68</v>
      </c>
      <c r="AA711" s="72">
        <f t="shared" si="275"/>
        <v>43753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30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4"/>
      <c r="BX711" s="1"/>
      <c r="BY711" s="1"/>
      <c r="BZ711" s="1"/>
      <c r="CA711" s="1"/>
      <c r="CB711" s="1"/>
      <c r="CC711" s="1"/>
      <c r="CD711" s="1"/>
      <c r="CE711" s="1"/>
      <c r="CF711" s="1"/>
      <c r="CG711" s="2"/>
      <c r="CH711" s="1"/>
      <c r="CI711" s="1"/>
      <c r="CJ711" s="1"/>
      <c r="CK711" s="1"/>
      <c r="CL711" s="1"/>
      <c r="CM711" s="1"/>
    </row>
    <row r="712" spans="1:91" x14ac:dyDescent="0.2">
      <c r="A712" s="105">
        <f t="shared" si="268"/>
        <v>43725</v>
      </c>
      <c r="B712" s="5">
        <f t="shared" si="257"/>
        <v>1120.4569933799999</v>
      </c>
      <c r="C712" s="5">
        <f t="shared" si="269"/>
        <v>1000</v>
      </c>
      <c r="D712" s="64">
        <f t="shared" si="270"/>
        <v>5229.93</v>
      </c>
      <c r="E712" s="11">
        <f>IF(K712=1,VLOOKUP(A712,[1]Plan1!$AY$80:$BA$314,3),E711)</f>
        <v>5227.84</v>
      </c>
      <c r="F712" s="72">
        <f t="shared" si="271"/>
        <v>43725</v>
      </c>
      <c r="G712" s="9">
        <f t="shared" si="258"/>
        <v>-3.996229395040185E-4</v>
      </c>
      <c r="H712" s="72">
        <f t="shared" si="272"/>
        <v>43753</v>
      </c>
      <c r="I712" s="72">
        <f t="shared" si="259"/>
        <v>43753</v>
      </c>
      <c r="J712" s="1">
        <f t="shared" si="273"/>
        <v>21</v>
      </c>
      <c r="K712" s="1">
        <f t="shared" si="279"/>
        <v>1</v>
      </c>
      <c r="L712" s="5">
        <f t="shared" si="260"/>
        <v>0.99998096000000003</v>
      </c>
      <c r="M712" s="12">
        <f t="shared" si="280"/>
        <v>1.0011006499999999</v>
      </c>
      <c r="N712" s="12">
        <f t="shared" si="276"/>
        <v>1.0746454912652683</v>
      </c>
      <c r="O712" s="5">
        <f t="shared" si="278"/>
        <v>1.07462503</v>
      </c>
      <c r="P712" s="5">
        <f t="shared" si="261"/>
        <v>1074.6250299999999</v>
      </c>
      <c r="Q712" s="10">
        <f t="shared" si="262"/>
        <v>0</v>
      </c>
      <c r="R712" s="39">
        <f t="shared" si="263"/>
        <v>0</v>
      </c>
      <c r="S712" s="5">
        <f t="shared" si="264"/>
        <v>0</v>
      </c>
      <c r="T712" s="6">
        <f t="shared" si="274"/>
        <v>4.641E-2</v>
      </c>
      <c r="U712" s="10">
        <f t="shared" si="277"/>
        <v>232</v>
      </c>
      <c r="V712" s="10">
        <v>252</v>
      </c>
      <c r="W712" s="12">
        <f t="shared" si="265"/>
        <v>1.042649261</v>
      </c>
      <c r="X712" s="5">
        <f t="shared" si="266"/>
        <v>45.831963379999998</v>
      </c>
      <c r="Y712" s="11">
        <f t="shared" si="267"/>
        <v>0</v>
      </c>
      <c r="Z712" s="2" t="s">
        <v>68</v>
      </c>
      <c r="AA712" s="72">
        <f t="shared" si="275"/>
        <v>43753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30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4"/>
      <c r="BX712" s="1"/>
      <c r="BY712" s="1"/>
      <c r="BZ712" s="1"/>
      <c r="CA712" s="1"/>
      <c r="CB712" s="1"/>
      <c r="CC712" s="1"/>
      <c r="CD712" s="1"/>
      <c r="CE712" s="1"/>
      <c r="CF712" s="1"/>
      <c r="CG712" s="2"/>
      <c r="CH712" s="1"/>
      <c r="CI712" s="1"/>
      <c r="CJ712" s="1"/>
      <c r="CK712" s="1"/>
      <c r="CL712" s="1"/>
      <c r="CM712" s="1"/>
    </row>
    <row r="713" spans="1:91" x14ac:dyDescent="0.2">
      <c r="A713" s="105">
        <f t="shared" si="268"/>
        <v>43726</v>
      </c>
      <c r="B713" s="5">
        <f t="shared" si="257"/>
        <v>1120.63738124</v>
      </c>
      <c r="C713" s="5">
        <f t="shared" si="269"/>
        <v>1000</v>
      </c>
      <c r="D713" s="64">
        <f t="shared" si="270"/>
        <v>5229.93</v>
      </c>
      <c r="E713" s="11">
        <f>IF(K713=1,VLOOKUP(A713,[1]Plan1!$AY$80:$BA$314,3),E712)</f>
        <v>5227.84</v>
      </c>
      <c r="F713" s="72">
        <f t="shared" si="271"/>
        <v>43725</v>
      </c>
      <c r="G713" s="9">
        <f t="shared" si="258"/>
        <v>-3.996229395040185E-4</v>
      </c>
      <c r="H713" s="72">
        <f t="shared" si="272"/>
        <v>43753</v>
      </c>
      <c r="I713" s="72">
        <f t="shared" si="259"/>
        <v>43753</v>
      </c>
      <c r="J713" s="1">
        <f t="shared" si="273"/>
        <v>21</v>
      </c>
      <c r="K713" s="1">
        <f t="shared" si="279"/>
        <v>2</v>
      </c>
      <c r="L713" s="5">
        <f t="shared" si="260"/>
        <v>0.99996193</v>
      </c>
      <c r="M713" s="12">
        <f t="shared" si="280"/>
        <v>1.0011006499999999</v>
      </c>
      <c r="N713" s="12">
        <f t="shared" si="276"/>
        <v>1.0746454912652683</v>
      </c>
      <c r="O713" s="5">
        <f t="shared" si="278"/>
        <v>1.07460457</v>
      </c>
      <c r="P713" s="5">
        <f t="shared" si="261"/>
        <v>1074.60457</v>
      </c>
      <c r="Q713" s="10">
        <f t="shared" si="262"/>
        <v>0</v>
      </c>
      <c r="R713" s="39">
        <f t="shared" si="263"/>
        <v>0</v>
      </c>
      <c r="S713" s="5">
        <f t="shared" si="264"/>
        <v>0</v>
      </c>
      <c r="T713" s="6">
        <f t="shared" si="274"/>
        <v>4.641E-2</v>
      </c>
      <c r="U713" s="10">
        <f t="shared" si="277"/>
        <v>233</v>
      </c>
      <c r="V713" s="10">
        <v>252</v>
      </c>
      <c r="W713" s="12">
        <f t="shared" si="265"/>
        <v>1.0428369770000001</v>
      </c>
      <c r="X713" s="5">
        <f t="shared" si="266"/>
        <v>46.032811240000001</v>
      </c>
      <c r="Y713" s="11">
        <f t="shared" si="267"/>
        <v>0</v>
      </c>
      <c r="Z713" s="2" t="s">
        <v>68</v>
      </c>
      <c r="AA713" s="72">
        <f t="shared" si="275"/>
        <v>43753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30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4"/>
      <c r="BX713" s="1"/>
      <c r="BY713" s="1"/>
      <c r="BZ713" s="1"/>
      <c r="CA713" s="1"/>
      <c r="CB713" s="1"/>
      <c r="CC713" s="1"/>
      <c r="CD713" s="1"/>
      <c r="CE713" s="1"/>
      <c r="CF713" s="1"/>
      <c r="CG713" s="2"/>
      <c r="CH713" s="1"/>
      <c r="CI713" s="1"/>
      <c r="CJ713" s="1"/>
      <c r="CK713" s="1"/>
      <c r="CL713" s="1"/>
      <c r="CM713" s="1"/>
    </row>
    <row r="714" spans="1:91" x14ac:dyDescent="0.2">
      <c r="A714" s="105">
        <f t="shared" si="268"/>
        <v>43727</v>
      </c>
      <c r="B714" s="5">
        <f t="shared" ref="B714:B777" si="281">(P714+X714)</f>
        <v>1120.8178073199999</v>
      </c>
      <c r="C714" s="5">
        <f t="shared" si="269"/>
        <v>1000</v>
      </c>
      <c r="D714" s="64">
        <f t="shared" si="270"/>
        <v>5229.93</v>
      </c>
      <c r="E714" s="11">
        <f>IF(K714=1,VLOOKUP(A714,[1]Plan1!$AY$80:$BA$314,3),E713)</f>
        <v>5227.84</v>
      </c>
      <c r="F714" s="72">
        <f t="shared" si="271"/>
        <v>43725</v>
      </c>
      <c r="G714" s="9">
        <f t="shared" ref="G714:G777" si="282">(E714/D714)-1</f>
        <v>-3.996229395040185E-4</v>
      </c>
      <c r="H714" s="72">
        <f t="shared" si="272"/>
        <v>43753</v>
      </c>
      <c r="I714" s="72">
        <f t="shared" ref="I714:I777" si="283">IF(A714&gt;I713,H714,I713)</f>
        <v>43753</v>
      </c>
      <c r="J714" s="1">
        <f t="shared" si="273"/>
        <v>21</v>
      </c>
      <c r="K714" s="1">
        <f t="shared" si="279"/>
        <v>3</v>
      </c>
      <c r="L714" s="5">
        <f t="shared" ref="L714:L777" si="284">TRUNC((E714/D714)^TRUNC((K714/J714),9),8)</f>
        <v>0.99994289999999997</v>
      </c>
      <c r="M714" s="12">
        <f t="shared" si="280"/>
        <v>1.0011006499999999</v>
      </c>
      <c r="N714" s="12">
        <f t="shared" si="276"/>
        <v>1.0746454912652683</v>
      </c>
      <c r="O714" s="5">
        <f t="shared" si="278"/>
        <v>1.0745841199999999</v>
      </c>
      <c r="P714" s="5">
        <f t="shared" ref="P714:P777" si="285">TRUNC(C714*O714,8)</f>
        <v>1074.58412</v>
      </c>
      <c r="Q714" s="10">
        <f t="shared" ref="Q714:Q777" si="286">IF(VLOOKUP(A714,AD$10:AK$114,8)=VLOOKUP(A713,AD$10:AK$114,8),0,VLOOKUP(A714,AD$10:AK$114,8))</f>
        <v>0</v>
      </c>
      <c r="R714" s="39">
        <f t="shared" ref="R714:R777" si="287">IF(Q714&gt;0,VLOOKUP($A714,$AD$10:$AI$114,6),0)</f>
        <v>0</v>
      </c>
      <c r="S714" s="5">
        <f t="shared" ref="S714:S777" si="288">IF(R714&gt;0,TRUNC(R714*P714,8),0)</f>
        <v>0</v>
      </c>
      <c r="T714" s="6">
        <f t="shared" si="274"/>
        <v>4.641E-2</v>
      </c>
      <c r="U714" s="10">
        <f t="shared" si="277"/>
        <v>234</v>
      </c>
      <c r="V714" s="10">
        <v>252</v>
      </c>
      <c r="W714" s="12">
        <f t="shared" ref="W714:W777" si="289">ROUND((1+T714)^TRUNC((U714/V714),9),9)</f>
        <v>1.0430247260000001</v>
      </c>
      <c r="X714" s="5">
        <f t="shared" ref="X714:X777" si="290">TRUNC((P714*(W714-1)),8)</f>
        <v>46.233687320000001</v>
      </c>
      <c r="Y714" s="11">
        <f t="shared" ref="Y714:Y777" si="291">IF(Q714&gt;0,S714+X714,0)</f>
        <v>0</v>
      </c>
      <c r="Z714" s="2" t="s">
        <v>68</v>
      </c>
      <c r="AA714" s="72">
        <f t="shared" si="275"/>
        <v>43753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30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4"/>
      <c r="BX714" s="1"/>
      <c r="BY714" s="1"/>
      <c r="BZ714" s="1"/>
      <c r="CA714" s="1"/>
      <c r="CB714" s="1"/>
      <c r="CC714" s="1"/>
      <c r="CD714" s="1"/>
      <c r="CE714" s="1"/>
      <c r="CF714" s="1"/>
      <c r="CG714" s="2"/>
      <c r="CH714" s="1"/>
      <c r="CI714" s="1"/>
      <c r="CJ714" s="1"/>
      <c r="CK714" s="1"/>
      <c r="CL714" s="1"/>
      <c r="CM714" s="1"/>
    </row>
    <row r="715" spans="1:91" x14ac:dyDescent="0.2">
      <c r="A715" s="105">
        <f t="shared" ref="A715:A778" si="292">(A714+1)</f>
        <v>43728</v>
      </c>
      <c r="B715" s="5">
        <f t="shared" si="281"/>
        <v>1120.99825182</v>
      </c>
      <c r="C715" s="5">
        <f t="shared" ref="C715:C778" si="293">TRUNC(IF(Q714&gt;0,VLOOKUP(A714,$AD$12:$AE$114,2),C714),8)</f>
        <v>1000</v>
      </c>
      <c r="D715" s="64">
        <f t="shared" ref="D715:D778" si="294">IF(E715=E714,D714,E714)</f>
        <v>5229.93</v>
      </c>
      <c r="E715" s="11">
        <f>IF(K715=1,VLOOKUP(A715,[1]Plan1!$AY$80:$BA$314,3),E714)</f>
        <v>5227.84</v>
      </c>
      <c r="F715" s="72">
        <f t="shared" ref="F715:F778" si="295">IF(D715=D714,F714,A715)</f>
        <v>43725</v>
      </c>
      <c r="G715" s="9">
        <f t="shared" si="282"/>
        <v>-3.996229395040185E-4</v>
      </c>
      <c r="H715" s="72">
        <f t="shared" ref="H715:H778" si="296">IF(DAY(A715)=15,VLOOKUP(A715,AH$118:AM$450,4),H714)</f>
        <v>43753</v>
      </c>
      <c r="I715" s="72">
        <f t="shared" si="283"/>
        <v>43753</v>
      </c>
      <c r="J715" s="1">
        <f t="shared" ref="J715:J778" si="297">IF(I715=I714,J714,NETWORKDAYS(I714,I715,$AD$118:$AD$502)-1)</f>
        <v>21</v>
      </c>
      <c r="K715" s="1">
        <f t="shared" si="279"/>
        <v>4</v>
      </c>
      <c r="L715" s="5">
        <f t="shared" si="284"/>
        <v>0.99992386</v>
      </c>
      <c r="M715" s="12">
        <f t="shared" si="280"/>
        <v>1.0011006499999999</v>
      </c>
      <c r="N715" s="12">
        <f t="shared" si="276"/>
        <v>1.0746454912652683</v>
      </c>
      <c r="O715" s="5">
        <f t="shared" si="278"/>
        <v>1.0745636599999999</v>
      </c>
      <c r="P715" s="5">
        <f t="shared" si="285"/>
        <v>1074.56366</v>
      </c>
      <c r="Q715" s="10">
        <f t="shared" si="286"/>
        <v>0</v>
      </c>
      <c r="R715" s="39">
        <f t="shared" si="287"/>
        <v>0</v>
      </c>
      <c r="S715" s="5">
        <f t="shared" si="288"/>
        <v>0</v>
      </c>
      <c r="T715" s="6">
        <f t="shared" ref="T715:T778" si="298">(T714)</f>
        <v>4.641E-2</v>
      </c>
      <c r="U715" s="10">
        <f t="shared" si="277"/>
        <v>235</v>
      </c>
      <c r="V715" s="10">
        <v>252</v>
      </c>
      <c r="W715" s="12">
        <f t="shared" si="289"/>
        <v>1.043212509</v>
      </c>
      <c r="X715" s="5">
        <f t="shared" si="290"/>
        <v>46.434591820000001</v>
      </c>
      <c r="Y715" s="11">
        <f t="shared" si="291"/>
        <v>0</v>
      </c>
      <c r="Z715" s="2" t="s">
        <v>68</v>
      </c>
      <c r="AA715" s="72">
        <f t="shared" ref="AA715:AA778" si="299">IF(Q714&gt;0,VLOOKUP(A714,$AD$10:$AL$114,9),AA714)</f>
        <v>43753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30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4"/>
      <c r="BX715" s="1"/>
      <c r="BY715" s="1"/>
      <c r="BZ715" s="1"/>
      <c r="CA715" s="1"/>
      <c r="CB715" s="1"/>
      <c r="CC715" s="1"/>
      <c r="CD715" s="1"/>
      <c r="CE715" s="1"/>
      <c r="CF715" s="1"/>
      <c r="CG715" s="2"/>
      <c r="CH715" s="1"/>
      <c r="CI715" s="1"/>
      <c r="CJ715" s="1"/>
      <c r="CK715" s="1"/>
      <c r="CL715" s="1"/>
      <c r="CM715" s="1"/>
    </row>
    <row r="716" spans="1:91" x14ac:dyDescent="0.2">
      <c r="A716" s="105">
        <f t="shared" si="292"/>
        <v>43729</v>
      </c>
      <c r="B716" s="5">
        <f t="shared" si="281"/>
        <v>1121.1787356100001</v>
      </c>
      <c r="C716" s="5">
        <f t="shared" si="293"/>
        <v>1000</v>
      </c>
      <c r="D716" s="64">
        <f t="shared" si="294"/>
        <v>5229.93</v>
      </c>
      <c r="E716" s="11">
        <f>IF(K716=1,VLOOKUP(A716,[1]Plan1!$AY$80:$BA$314,3),E715)</f>
        <v>5227.84</v>
      </c>
      <c r="F716" s="72">
        <f t="shared" si="295"/>
        <v>43725</v>
      </c>
      <c r="G716" s="9">
        <f t="shared" si="282"/>
        <v>-3.996229395040185E-4</v>
      </c>
      <c r="H716" s="72">
        <f t="shared" si="296"/>
        <v>43753</v>
      </c>
      <c r="I716" s="72">
        <f t="shared" si="283"/>
        <v>43753</v>
      </c>
      <c r="J716" s="1">
        <f t="shared" si="297"/>
        <v>21</v>
      </c>
      <c r="K716" s="1">
        <f t="shared" si="279"/>
        <v>5</v>
      </c>
      <c r="L716" s="5">
        <f t="shared" si="284"/>
        <v>0.99990482999999997</v>
      </c>
      <c r="M716" s="12">
        <f t="shared" si="280"/>
        <v>1.0011006499999999</v>
      </c>
      <c r="N716" s="12">
        <f t="shared" si="276"/>
        <v>1.0746454912652683</v>
      </c>
      <c r="O716" s="5">
        <f t="shared" si="278"/>
        <v>1.0745432100000001</v>
      </c>
      <c r="P716" s="5">
        <f t="shared" si="285"/>
        <v>1074.54321</v>
      </c>
      <c r="Q716" s="10">
        <f t="shared" si="286"/>
        <v>0</v>
      </c>
      <c r="R716" s="39">
        <f t="shared" si="287"/>
        <v>0</v>
      </c>
      <c r="S716" s="5">
        <f t="shared" si="288"/>
        <v>0</v>
      </c>
      <c r="T716" s="6">
        <f t="shared" si="298"/>
        <v>4.641E-2</v>
      </c>
      <c r="U716" s="10">
        <f t="shared" si="277"/>
        <v>236</v>
      </c>
      <c r="V716" s="10">
        <v>252</v>
      </c>
      <c r="W716" s="12">
        <f t="shared" si="289"/>
        <v>1.043400326</v>
      </c>
      <c r="X716" s="5">
        <f t="shared" si="290"/>
        <v>46.635525610000002</v>
      </c>
      <c r="Y716" s="11">
        <f t="shared" si="291"/>
        <v>0</v>
      </c>
      <c r="Z716" s="2" t="s">
        <v>68</v>
      </c>
      <c r="AA716" s="72">
        <f t="shared" si="299"/>
        <v>43753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30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4"/>
      <c r="BX716" s="1"/>
      <c r="BY716" s="1"/>
      <c r="BZ716" s="1"/>
      <c r="CA716" s="1"/>
      <c r="CB716" s="1"/>
      <c r="CC716" s="1"/>
      <c r="CD716" s="1"/>
      <c r="CE716" s="1"/>
      <c r="CF716" s="1"/>
      <c r="CG716" s="2"/>
      <c r="CH716" s="1"/>
      <c r="CI716" s="1"/>
      <c r="CJ716" s="1"/>
      <c r="CK716" s="1"/>
      <c r="CL716" s="1"/>
      <c r="CM716" s="1"/>
    </row>
    <row r="717" spans="1:91" x14ac:dyDescent="0.2">
      <c r="A717" s="105">
        <f t="shared" si="292"/>
        <v>43730</v>
      </c>
      <c r="B717" s="5">
        <f t="shared" si="281"/>
        <v>1121.1787356100001</v>
      </c>
      <c r="C717" s="5">
        <f t="shared" si="293"/>
        <v>1000</v>
      </c>
      <c r="D717" s="64">
        <f t="shared" si="294"/>
        <v>5229.93</v>
      </c>
      <c r="E717" s="11">
        <f>IF(K717=1,VLOOKUP(A717,[1]Plan1!$AY$80:$BA$314,3),E716)</f>
        <v>5227.84</v>
      </c>
      <c r="F717" s="72">
        <f t="shared" si="295"/>
        <v>43725</v>
      </c>
      <c r="G717" s="9">
        <f t="shared" si="282"/>
        <v>-3.996229395040185E-4</v>
      </c>
      <c r="H717" s="72">
        <f t="shared" si="296"/>
        <v>43753</v>
      </c>
      <c r="I717" s="72">
        <f t="shared" si="283"/>
        <v>43753</v>
      </c>
      <c r="J717" s="1">
        <f t="shared" si="297"/>
        <v>21</v>
      </c>
      <c r="K717" s="1">
        <f t="shared" si="279"/>
        <v>5</v>
      </c>
      <c r="L717" s="5">
        <f t="shared" si="284"/>
        <v>0.99990482999999997</v>
      </c>
      <c r="M717" s="12">
        <f t="shared" si="280"/>
        <v>1.0011006499999999</v>
      </c>
      <c r="N717" s="12">
        <f t="shared" si="276"/>
        <v>1.0746454912652683</v>
      </c>
      <c r="O717" s="5">
        <f t="shared" si="278"/>
        <v>1.0745432100000001</v>
      </c>
      <c r="P717" s="5">
        <f t="shared" si="285"/>
        <v>1074.54321</v>
      </c>
      <c r="Q717" s="10">
        <f t="shared" si="286"/>
        <v>0</v>
      </c>
      <c r="R717" s="39">
        <f t="shared" si="287"/>
        <v>0</v>
      </c>
      <c r="S717" s="5">
        <f t="shared" si="288"/>
        <v>0</v>
      </c>
      <c r="T717" s="6">
        <f t="shared" si="298"/>
        <v>4.641E-2</v>
      </c>
      <c r="U717" s="10">
        <f t="shared" si="277"/>
        <v>236</v>
      </c>
      <c r="V717" s="10">
        <v>252</v>
      </c>
      <c r="W717" s="12">
        <f t="shared" si="289"/>
        <v>1.043400326</v>
      </c>
      <c r="X717" s="5">
        <f t="shared" si="290"/>
        <v>46.635525610000002</v>
      </c>
      <c r="Y717" s="11">
        <f t="shared" si="291"/>
        <v>0</v>
      </c>
      <c r="Z717" s="2" t="s">
        <v>68</v>
      </c>
      <c r="AA717" s="72">
        <f t="shared" si="299"/>
        <v>43753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30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4"/>
      <c r="BX717" s="1"/>
      <c r="BY717" s="1"/>
      <c r="BZ717" s="1"/>
      <c r="CA717" s="1"/>
      <c r="CB717" s="1"/>
      <c r="CC717" s="1"/>
      <c r="CD717" s="1"/>
      <c r="CE717" s="1"/>
      <c r="CF717" s="1"/>
      <c r="CG717" s="2"/>
      <c r="CH717" s="1"/>
      <c r="CI717" s="1"/>
      <c r="CJ717" s="1"/>
      <c r="CK717" s="1"/>
      <c r="CL717" s="1"/>
      <c r="CM717" s="1"/>
    </row>
    <row r="718" spans="1:91" x14ac:dyDescent="0.2">
      <c r="A718" s="105">
        <f t="shared" si="292"/>
        <v>43731</v>
      </c>
      <c r="B718" s="5">
        <f t="shared" si="281"/>
        <v>1121.1787356100001</v>
      </c>
      <c r="C718" s="5">
        <f t="shared" si="293"/>
        <v>1000</v>
      </c>
      <c r="D718" s="64">
        <f t="shared" si="294"/>
        <v>5229.93</v>
      </c>
      <c r="E718" s="11">
        <f>IF(K718=1,VLOOKUP(A718,[1]Plan1!$AY$80:$BA$314,3),E717)</f>
        <v>5227.84</v>
      </c>
      <c r="F718" s="72">
        <f t="shared" si="295"/>
        <v>43725</v>
      </c>
      <c r="G718" s="9">
        <f t="shared" si="282"/>
        <v>-3.996229395040185E-4</v>
      </c>
      <c r="H718" s="72">
        <f t="shared" si="296"/>
        <v>43753</v>
      </c>
      <c r="I718" s="72">
        <f t="shared" si="283"/>
        <v>43753</v>
      </c>
      <c r="J718" s="1">
        <f t="shared" si="297"/>
        <v>21</v>
      </c>
      <c r="K718" s="1">
        <f t="shared" si="279"/>
        <v>5</v>
      </c>
      <c r="L718" s="5">
        <f t="shared" si="284"/>
        <v>0.99990482999999997</v>
      </c>
      <c r="M718" s="12">
        <f t="shared" si="280"/>
        <v>1.0011006499999999</v>
      </c>
      <c r="N718" s="12">
        <f t="shared" si="276"/>
        <v>1.0746454912652683</v>
      </c>
      <c r="O718" s="5">
        <f t="shared" si="278"/>
        <v>1.0745432100000001</v>
      </c>
      <c r="P718" s="5">
        <f t="shared" si="285"/>
        <v>1074.54321</v>
      </c>
      <c r="Q718" s="10">
        <f t="shared" si="286"/>
        <v>0</v>
      </c>
      <c r="R718" s="39">
        <f t="shared" si="287"/>
        <v>0</v>
      </c>
      <c r="S718" s="5">
        <f t="shared" si="288"/>
        <v>0</v>
      </c>
      <c r="T718" s="6">
        <f t="shared" si="298"/>
        <v>4.641E-2</v>
      </c>
      <c r="U718" s="10">
        <f t="shared" si="277"/>
        <v>236</v>
      </c>
      <c r="V718" s="10">
        <v>252</v>
      </c>
      <c r="W718" s="12">
        <f t="shared" si="289"/>
        <v>1.043400326</v>
      </c>
      <c r="X718" s="5">
        <f t="shared" si="290"/>
        <v>46.635525610000002</v>
      </c>
      <c r="Y718" s="11">
        <f t="shared" si="291"/>
        <v>0</v>
      </c>
      <c r="Z718" s="2" t="s">
        <v>68</v>
      </c>
      <c r="AA718" s="72">
        <f t="shared" si="299"/>
        <v>43753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30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4"/>
      <c r="BX718" s="1"/>
      <c r="BY718" s="1"/>
      <c r="BZ718" s="1"/>
      <c r="CA718" s="1"/>
      <c r="CB718" s="1"/>
      <c r="CC718" s="1"/>
      <c r="CD718" s="1"/>
      <c r="CE718" s="1"/>
      <c r="CF718" s="1"/>
      <c r="CG718" s="2"/>
      <c r="CH718" s="1"/>
      <c r="CI718" s="1"/>
      <c r="CJ718" s="1"/>
      <c r="CK718" s="1"/>
      <c r="CL718" s="1"/>
      <c r="CM718" s="1"/>
    </row>
    <row r="719" spans="1:91" x14ac:dyDescent="0.2">
      <c r="A719" s="105">
        <f t="shared" si="292"/>
        <v>43732</v>
      </c>
      <c r="B719" s="5">
        <f t="shared" si="281"/>
        <v>1121.3592482500001</v>
      </c>
      <c r="C719" s="5">
        <f t="shared" si="293"/>
        <v>1000</v>
      </c>
      <c r="D719" s="64">
        <f t="shared" si="294"/>
        <v>5229.93</v>
      </c>
      <c r="E719" s="11">
        <f>IF(K719=1,VLOOKUP(A719,[1]Plan1!$AY$80:$BA$314,3),E718)</f>
        <v>5227.84</v>
      </c>
      <c r="F719" s="72">
        <f t="shared" si="295"/>
        <v>43725</v>
      </c>
      <c r="G719" s="9">
        <f t="shared" si="282"/>
        <v>-3.996229395040185E-4</v>
      </c>
      <c r="H719" s="72">
        <f t="shared" si="296"/>
        <v>43753</v>
      </c>
      <c r="I719" s="72">
        <f t="shared" si="283"/>
        <v>43753</v>
      </c>
      <c r="J719" s="1">
        <f t="shared" si="297"/>
        <v>21</v>
      </c>
      <c r="K719" s="1">
        <f t="shared" si="279"/>
        <v>6</v>
      </c>
      <c r="L719" s="5">
        <f t="shared" si="284"/>
        <v>0.99988580000000005</v>
      </c>
      <c r="M719" s="12">
        <f t="shared" si="280"/>
        <v>1.0011006499999999</v>
      </c>
      <c r="N719" s="12">
        <f t="shared" si="276"/>
        <v>1.0746454912652683</v>
      </c>
      <c r="O719" s="5">
        <f t="shared" si="278"/>
        <v>1.07452276</v>
      </c>
      <c r="P719" s="5">
        <f t="shared" si="285"/>
        <v>1074.5227600000001</v>
      </c>
      <c r="Q719" s="10">
        <f t="shared" si="286"/>
        <v>0</v>
      </c>
      <c r="R719" s="39">
        <f t="shared" si="287"/>
        <v>0</v>
      </c>
      <c r="S719" s="5">
        <f t="shared" si="288"/>
        <v>0</v>
      </c>
      <c r="T719" s="6">
        <f t="shared" si="298"/>
        <v>4.641E-2</v>
      </c>
      <c r="U719" s="10">
        <f t="shared" si="277"/>
        <v>237</v>
      </c>
      <c r="V719" s="10">
        <v>252</v>
      </c>
      <c r="W719" s="12">
        <f t="shared" si="289"/>
        <v>1.043588177</v>
      </c>
      <c r="X719" s="5">
        <f t="shared" si="290"/>
        <v>46.836488250000002</v>
      </c>
      <c r="Y719" s="11">
        <f t="shared" si="291"/>
        <v>0</v>
      </c>
      <c r="Z719" s="2" t="s">
        <v>68</v>
      </c>
      <c r="AA719" s="72">
        <f t="shared" si="299"/>
        <v>43753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30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4"/>
      <c r="BX719" s="1"/>
      <c r="BY719" s="1"/>
      <c r="BZ719" s="1"/>
      <c r="CA719" s="1"/>
      <c r="CB719" s="1"/>
      <c r="CC719" s="1"/>
      <c r="CD719" s="1"/>
      <c r="CE719" s="1"/>
      <c r="CF719" s="1"/>
      <c r="CG719" s="2"/>
      <c r="CH719" s="1"/>
      <c r="CI719" s="1"/>
      <c r="CJ719" s="1"/>
      <c r="CK719" s="1"/>
      <c r="CL719" s="1"/>
      <c r="CM719" s="1"/>
    </row>
    <row r="720" spans="1:91" x14ac:dyDescent="0.2">
      <c r="A720" s="105">
        <f t="shared" si="292"/>
        <v>43733</v>
      </c>
      <c r="B720" s="5">
        <f t="shared" si="281"/>
        <v>1121.5397897400001</v>
      </c>
      <c r="C720" s="5">
        <f t="shared" si="293"/>
        <v>1000</v>
      </c>
      <c r="D720" s="64">
        <f t="shared" si="294"/>
        <v>5229.93</v>
      </c>
      <c r="E720" s="11">
        <f>IF(K720=1,VLOOKUP(A720,[1]Plan1!$AY$80:$BA$314,3),E719)</f>
        <v>5227.84</v>
      </c>
      <c r="F720" s="72">
        <f t="shared" si="295"/>
        <v>43725</v>
      </c>
      <c r="G720" s="9">
        <f t="shared" si="282"/>
        <v>-3.996229395040185E-4</v>
      </c>
      <c r="H720" s="72">
        <f t="shared" si="296"/>
        <v>43753</v>
      </c>
      <c r="I720" s="72">
        <f t="shared" si="283"/>
        <v>43753</v>
      </c>
      <c r="J720" s="1">
        <f t="shared" si="297"/>
        <v>21</v>
      </c>
      <c r="K720" s="1">
        <f t="shared" si="279"/>
        <v>7</v>
      </c>
      <c r="L720" s="5">
        <f t="shared" si="284"/>
        <v>0.99986677000000002</v>
      </c>
      <c r="M720" s="12">
        <f t="shared" si="280"/>
        <v>1.0011006499999999</v>
      </c>
      <c r="N720" s="12">
        <f t="shared" si="276"/>
        <v>1.0746454912652683</v>
      </c>
      <c r="O720" s="5">
        <f t="shared" si="278"/>
        <v>1.07450231</v>
      </c>
      <c r="P720" s="5">
        <f t="shared" si="285"/>
        <v>1074.5023100000001</v>
      </c>
      <c r="Q720" s="10">
        <f t="shared" si="286"/>
        <v>0</v>
      </c>
      <c r="R720" s="39">
        <f t="shared" si="287"/>
        <v>0</v>
      </c>
      <c r="S720" s="5">
        <f t="shared" si="288"/>
        <v>0</v>
      </c>
      <c r="T720" s="6">
        <f t="shared" si="298"/>
        <v>4.641E-2</v>
      </c>
      <c r="U720" s="10">
        <f t="shared" si="277"/>
        <v>238</v>
      </c>
      <c r="V720" s="10">
        <v>252</v>
      </c>
      <c r="W720" s="12">
        <f t="shared" si="289"/>
        <v>1.0437760620000001</v>
      </c>
      <c r="X720" s="5">
        <f t="shared" si="290"/>
        <v>47.037479740000002</v>
      </c>
      <c r="Y720" s="11">
        <f t="shared" si="291"/>
        <v>0</v>
      </c>
      <c r="Z720" s="2" t="s">
        <v>68</v>
      </c>
      <c r="AA720" s="72">
        <f t="shared" si="299"/>
        <v>43753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30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4"/>
      <c r="BX720" s="1"/>
      <c r="BY720" s="1"/>
      <c r="BZ720" s="1"/>
      <c r="CA720" s="1"/>
      <c r="CB720" s="1"/>
      <c r="CC720" s="1"/>
      <c r="CD720" s="1"/>
      <c r="CE720" s="1"/>
      <c r="CF720" s="1"/>
      <c r="CG720" s="2"/>
      <c r="CH720" s="1"/>
      <c r="CI720" s="1"/>
      <c r="CJ720" s="1"/>
      <c r="CK720" s="1"/>
      <c r="CL720" s="1"/>
      <c r="CM720" s="1"/>
    </row>
    <row r="721" spans="1:91" x14ac:dyDescent="0.2">
      <c r="A721" s="105">
        <f t="shared" si="292"/>
        <v>43734</v>
      </c>
      <c r="B721" s="5">
        <f t="shared" si="281"/>
        <v>1121.7203590000001</v>
      </c>
      <c r="C721" s="5">
        <f t="shared" si="293"/>
        <v>1000</v>
      </c>
      <c r="D721" s="64">
        <f t="shared" si="294"/>
        <v>5229.93</v>
      </c>
      <c r="E721" s="11">
        <f>IF(K721=1,VLOOKUP(A721,[1]Plan1!$AY$80:$BA$314,3),E720)</f>
        <v>5227.84</v>
      </c>
      <c r="F721" s="72">
        <f t="shared" si="295"/>
        <v>43725</v>
      </c>
      <c r="G721" s="9">
        <f t="shared" si="282"/>
        <v>-3.996229395040185E-4</v>
      </c>
      <c r="H721" s="72">
        <f t="shared" si="296"/>
        <v>43753</v>
      </c>
      <c r="I721" s="72">
        <f t="shared" si="283"/>
        <v>43753</v>
      </c>
      <c r="J721" s="1">
        <f t="shared" si="297"/>
        <v>21</v>
      </c>
      <c r="K721" s="1">
        <f t="shared" si="279"/>
        <v>8</v>
      </c>
      <c r="L721" s="5">
        <f t="shared" si="284"/>
        <v>0.99984773999999998</v>
      </c>
      <c r="M721" s="12">
        <f t="shared" si="280"/>
        <v>1.0011006499999999</v>
      </c>
      <c r="N721" s="12">
        <f t="shared" si="276"/>
        <v>1.0746454912652683</v>
      </c>
      <c r="O721" s="5">
        <f t="shared" si="278"/>
        <v>1.0744818599999999</v>
      </c>
      <c r="P721" s="5">
        <f t="shared" si="285"/>
        <v>1074.4818600000001</v>
      </c>
      <c r="Q721" s="10">
        <f t="shared" si="286"/>
        <v>0</v>
      </c>
      <c r="R721" s="39">
        <f t="shared" si="287"/>
        <v>0</v>
      </c>
      <c r="S721" s="5">
        <f t="shared" si="288"/>
        <v>0</v>
      </c>
      <c r="T721" s="6">
        <f t="shared" si="298"/>
        <v>4.641E-2</v>
      </c>
      <c r="U721" s="10">
        <f t="shared" si="277"/>
        <v>239</v>
      </c>
      <c r="V721" s="10">
        <v>252</v>
      </c>
      <c r="W721" s="12">
        <f t="shared" si="289"/>
        <v>1.04396398</v>
      </c>
      <c r="X721" s="5">
        <f t="shared" si="290"/>
        <v>47.238498999999997</v>
      </c>
      <c r="Y721" s="11">
        <f t="shared" si="291"/>
        <v>0</v>
      </c>
      <c r="Z721" s="2" t="s">
        <v>68</v>
      </c>
      <c r="AA721" s="72">
        <f t="shared" si="299"/>
        <v>43753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30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4"/>
      <c r="BX721" s="1"/>
      <c r="BY721" s="1"/>
      <c r="BZ721" s="1"/>
      <c r="CA721" s="1"/>
      <c r="CB721" s="1"/>
      <c r="CC721" s="1"/>
      <c r="CD721" s="1"/>
      <c r="CE721" s="1"/>
      <c r="CF721" s="1"/>
      <c r="CG721" s="2"/>
      <c r="CH721" s="1"/>
      <c r="CI721" s="1"/>
      <c r="CJ721" s="1"/>
      <c r="CK721" s="1"/>
      <c r="CL721" s="1"/>
      <c r="CM721" s="1"/>
    </row>
    <row r="722" spans="1:91" x14ac:dyDescent="0.2">
      <c r="A722" s="105">
        <f t="shared" si="292"/>
        <v>43735</v>
      </c>
      <c r="B722" s="5">
        <f t="shared" si="281"/>
        <v>1121.9009571099998</v>
      </c>
      <c r="C722" s="5">
        <f t="shared" si="293"/>
        <v>1000</v>
      </c>
      <c r="D722" s="64">
        <f t="shared" si="294"/>
        <v>5229.93</v>
      </c>
      <c r="E722" s="11">
        <f>IF(K722=1,VLOOKUP(A722,[1]Plan1!$AY$80:$BA$314,3),E721)</f>
        <v>5227.84</v>
      </c>
      <c r="F722" s="72">
        <f t="shared" si="295"/>
        <v>43725</v>
      </c>
      <c r="G722" s="9">
        <f t="shared" si="282"/>
        <v>-3.996229395040185E-4</v>
      </c>
      <c r="H722" s="72">
        <f t="shared" si="296"/>
        <v>43753</v>
      </c>
      <c r="I722" s="72">
        <f t="shared" si="283"/>
        <v>43753</v>
      </c>
      <c r="J722" s="1">
        <f t="shared" si="297"/>
        <v>21</v>
      </c>
      <c r="K722" s="1">
        <f t="shared" si="279"/>
        <v>9</v>
      </c>
      <c r="L722" s="5">
        <f t="shared" si="284"/>
        <v>0.99982870999999995</v>
      </c>
      <c r="M722" s="12">
        <f t="shared" si="280"/>
        <v>1.0011006499999999</v>
      </c>
      <c r="N722" s="12">
        <f t="shared" si="276"/>
        <v>1.0746454912652683</v>
      </c>
      <c r="O722" s="5">
        <f t="shared" si="278"/>
        <v>1.0744614100000001</v>
      </c>
      <c r="P722" s="5">
        <f t="shared" si="285"/>
        <v>1074.4614099999999</v>
      </c>
      <c r="Q722" s="10">
        <f t="shared" si="286"/>
        <v>0</v>
      </c>
      <c r="R722" s="39">
        <f t="shared" si="287"/>
        <v>0</v>
      </c>
      <c r="S722" s="5">
        <f t="shared" si="288"/>
        <v>0</v>
      </c>
      <c r="T722" s="6">
        <f t="shared" si="298"/>
        <v>4.641E-2</v>
      </c>
      <c r="U722" s="10">
        <f t="shared" si="277"/>
        <v>240</v>
      </c>
      <c r="V722" s="10">
        <v>252</v>
      </c>
      <c r="W722" s="12">
        <f t="shared" si="289"/>
        <v>1.0441519319999999</v>
      </c>
      <c r="X722" s="5">
        <f t="shared" si="290"/>
        <v>47.439547109999999</v>
      </c>
      <c r="Y722" s="11">
        <f t="shared" si="291"/>
        <v>0</v>
      </c>
      <c r="Z722" s="2" t="s">
        <v>68</v>
      </c>
      <c r="AA722" s="72">
        <f t="shared" si="299"/>
        <v>43753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30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4"/>
      <c r="BX722" s="1"/>
      <c r="BY722" s="1"/>
      <c r="BZ722" s="1"/>
      <c r="CA722" s="1"/>
      <c r="CB722" s="1"/>
      <c r="CC722" s="1"/>
      <c r="CD722" s="1"/>
      <c r="CE722" s="1"/>
      <c r="CF722" s="1"/>
      <c r="CG722" s="2"/>
      <c r="CH722" s="1"/>
      <c r="CI722" s="1"/>
      <c r="CJ722" s="1"/>
      <c r="CK722" s="1"/>
      <c r="CL722" s="1"/>
      <c r="CM722" s="1"/>
    </row>
    <row r="723" spans="1:91" x14ac:dyDescent="0.2">
      <c r="A723" s="105">
        <f t="shared" si="292"/>
        <v>43736</v>
      </c>
      <c r="B723" s="5">
        <f t="shared" si="281"/>
        <v>1122.0815840599998</v>
      </c>
      <c r="C723" s="5">
        <f t="shared" si="293"/>
        <v>1000</v>
      </c>
      <c r="D723" s="64">
        <f t="shared" si="294"/>
        <v>5229.93</v>
      </c>
      <c r="E723" s="11">
        <f>IF(K723=1,VLOOKUP(A723,[1]Plan1!$AY$80:$BA$314,3),E722)</f>
        <v>5227.84</v>
      </c>
      <c r="F723" s="72">
        <f t="shared" si="295"/>
        <v>43725</v>
      </c>
      <c r="G723" s="9">
        <f t="shared" si="282"/>
        <v>-3.996229395040185E-4</v>
      </c>
      <c r="H723" s="72">
        <f t="shared" si="296"/>
        <v>43753</v>
      </c>
      <c r="I723" s="72">
        <f t="shared" si="283"/>
        <v>43753</v>
      </c>
      <c r="J723" s="1">
        <f t="shared" si="297"/>
        <v>21</v>
      </c>
      <c r="K723" s="1">
        <f t="shared" si="279"/>
        <v>10</v>
      </c>
      <c r="L723" s="5">
        <f t="shared" si="284"/>
        <v>0.99980968000000003</v>
      </c>
      <c r="M723" s="12">
        <f t="shared" si="280"/>
        <v>1.0011006499999999</v>
      </c>
      <c r="N723" s="12">
        <f t="shared" si="276"/>
        <v>1.0746454912652683</v>
      </c>
      <c r="O723" s="5">
        <f t="shared" si="278"/>
        <v>1.07444096</v>
      </c>
      <c r="P723" s="5">
        <f t="shared" si="285"/>
        <v>1074.4409599999999</v>
      </c>
      <c r="Q723" s="10">
        <f t="shared" si="286"/>
        <v>0</v>
      </c>
      <c r="R723" s="39">
        <f t="shared" si="287"/>
        <v>0</v>
      </c>
      <c r="S723" s="5">
        <f t="shared" si="288"/>
        <v>0</v>
      </c>
      <c r="T723" s="6">
        <f t="shared" si="298"/>
        <v>4.641E-2</v>
      </c>
      <c r="U723" s="10">
        <f t="shared" si="277"/>
        <v>241</v>
      </c>
      <c r="V723" s="10">
        <v>252</v>
      </c>
      <c r="W723" s="12">
        <f t="shared" si="289"/>
        <v>1.0443399179999999</v>
      </c>
      <c r="X723" s="5">
        <f t="shared" si="290"/>
        <v>47.64062406</v>
      </c>
      <c r="Y723" s="11">
        <f t="shared" si="291"/>
        <v>0</v>
      </c>
      <c r="Z723" s="2" t="s">
        <v>68</v>
      </c>
      <c r="AA723" s="72">
        <f t="shared" si="299"/>
        <v>43753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30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4"/>
      <c r="BX723" s="1"/>
      <c r="BY723" s="1"/>
      <c r="BZ723" s="1"/>
      <c r="CA723" s="1"/>
      <c r="CB723" s="1"/>
      <c r="CC723" s="1"/>
      <c r="CD723" s="1"/>
      <c r="CE723" s="1"/>
      <c r="CF723" s="1"/>
      <c r="CG723" s="2"/>
      <c r="CH723" s="1"/>
      <c r="CI723" s="1"/>
      <c r="CJ723" s="1"/>
      <c r="CK723" s="1"/>
      <c r="CL723" s="1"/>
      <c r="CM723" s="1"/>
    </row>
    <row r="724" spans="1:91" x14ac:dyDescent="0.2">
      <c r="A724" s="105">
        <f t="shared" si="292"/>
        <v>43737</v>
      </c>
      <c r="B724" s="5">
        <f t="shared" si="281"/>
        <v>1122.0815840599998</v>
      </c>
      <c r="C724" s="5">
        <f t="shared" si="293"/>
        <v>1000</v>
      </c>
      <c r="D724" s="64">
        <f t="shared" si="294"/>
        <v>5229.93</v>
      </c>
      <c r="E724" s="11">
        <f>IF(K724=1,VLOOKUP(A724,[1]Plan1!$AY$80:$BA$314,3),E723)</f>
        <v>5227.84</v>
      </c>
      <c r="F724" s="72">
        <f t="shared" si="295"/>
        <v>43725</v>
      </c>
      <c r="G724" s="9">
        <f t="shared" si="282"/>
        <v>-3.996229395040185E-4</v>
      </c>
      <c r="H724" s="72">
        <f t="shared" si="296"/>
        <v>43753</v>
      </c>
      <c r="I724" s="72">
        <f t="shared" si="283"/>
        <v>43753</v>
      </c>
      <c r="J724" s="1">
        <f t="shared" si="297"/>
        <v>21</v>
      </c>
      <c r="K724" s="1">
        <f t="shared" si="279"/>
        <v>10</v>
      </c>
      <c r="L724" s="5">
        <f t="shared" si="284"/>
        <v>0.99980968000000003</v>
      </c>
      <c r="M724" s="12">
        <f t="shared" si="280"/>
        <v>1.0011006499999999</v>
      </c>
      <c r="N724" s="12">
        <f t="shared" si="276"/>
        <v>1.0746454912652683</v>
      </c>
      <c r="O724" s="5">
        <f t="shared" si="278"/>
        <v>1.07444096</v>
      </c>
      <c r="P724" s="5">
        <f t="shared" si="285"/>
        <v>1074.4409599999999</v>
      </c>
      <c r="Q724" s="10">
        <f t="shared" si="286"/>
        <v>0</v>
      </c>
      <c r="R724" s="39">
        <f t="shared" si="287"/>
        <v>0</v>
      </c>
      <c r="S724" s="5">
        <f t="shared" si="288"/>
        <v>0</v>
      </c>
      <c r="T724" s="6">
        <f t="shared" si="298"/>
        <v>4.641E-2</v>
      </c>
      <c r="U724" s="10">
        <f t="shared" si="277"/>
        <v>241</v>
      </c>
      <c r="V724" s="10">
        <v>252</v>
      </c>
      <c r="W724" s="12">
        <f t="shared" si="289"/>
        <v>1.0443399179999999</v>
      </c>
      <c r="X724" s="5">
        <f t="shared" si="290"/>
        <v>47.64062406</v>
      </c>
      <c r="Y724" s="11">
        <f t="shared" si="291"/>
        <v>0</v>
      </c>
      <c r="Z724" s="2" t="s">
        <v>68</v>
      </c>
      <c r="AA724" s="72">
        <f t="shared" si="299"/>
        <v>43753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30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4"/>
      <c r="BX724" s="1"/>
      <c r="BY724" s="1"/>
      <c r="BZ724" s="1"/>
      <c r="CA724" s="1"/>
      <c r="CB724" s="1"/>
      <c r="CC724" s="1"/>
      <c r="CD724" s="1"/>
      <c r="CE724" s="1"/>
      <c r="CF724" s="1"/>
      <c r="CG724" s="2"/>
      <c r="CH724" s="1"/>
      <c r="CI724" s="1"/>
      <c r="CJ724" s="1"/>
      <c r="CK724" s="1"/>
      <c r="CL724" s="1"/>
      <c r="CM724" s="1"/>
    </row>
    <row r="725" spans="1:91" x14ac:dyDescent="0.2">
      <c r="A725" s="105">
        <f t="shared" si="292"/>
        <v>43738</v>
      </c>
      <c r="B725" s="5">
        <f t="shared" si="281"/>
        <v>1122.0815840599998</v>
      </c>
      <c r="C725" s="5">
        <f t="shared" si="293"/>
        <v>1000</v>
      </c>
      <c r="D725" s="64">
        <f t="shared" si="294"/>
        <v>5229.93</v>
      </c>
      <c r="E725" s="11">
        <f>IF(K725=1,VLOOKUP(A725,[1]Plan1!$AY$80:$BA$314,3),E724)</f>
        <v>5227.84</v>
      </c>
      <c r="F725" s="72">
        <f t="shared" si="295"/>
        <v>43725</v>
      </c>
      <c r="G725" s="9">
        <f t="shared" si="282"/>
        <v>-3.996229395040185E-4</v>
      </c>
      <c r="H725" s="72">
        <f t="shared" si="296"/>
        <v>43753</v>
      </c>
      <c r="I725" s="72">
        <f t="shared" si="283"/>
        <v>43753</v>
      </c>
      <c r="J725" s="1">
        <f t="shared" si="297"/>
        <v>21</v>
      </c>
      <c r="K725" s="1">
        <f t="shared" si="279"/>
        <v>10</v>
      </c>
      <c r="L725" s="5">
        <f t="shared" si="284"/>
        <v>0.99980968000000003</v>
      </c>
      <c r="M725" s="12">
        <f t="shared" si="280"/>
        <v>1.0011006499999999</v>
      </c>
      <c r="N725" s="12">
        <f t="shared" si="276"/>
        <v>1.0746454912652683</v>
      </c>
      <c r="O725" s="5">
        <f t="shared" si="278"/>
        <v>1.07444096</v>
      </c>
      <c r="P725" s="5">
        <f t="shared" si="285"/>
        <v>1074.4409599999999</v>
      </c>
      <c r="Q725" s="10">
        <f t="shared" si="286"/>
        <v>0</v>
      </c>
      <c r="R725" s="39">
        <f t="shared" si="287"/>
        <v>0</v>
      </c>
      <c r="S725" s="5">
        <f t="shared" si="288"/>
        <v>0</v>
      </c>
      <c r="T725" s="6">
        <f t="shared" si="298"/>
        <v>4.641E-2</v>
      </c>
      <c r="U725" s="10">
        <f t="shared" si="277"/>
        <v>241</v>
      </c>
      <c r="V725" s="10">
        <v>252</v>
      </c>
      <c r="W725" s="12">
        <f t="shared" si="289"/>
        <v>1.0443399179999999</v>
      </c>
      <c r="X725" s="5">
        <f t="shared" si="290"/>
        <v>47.64062406</v>
      </c>
      <c r="Y725" s="11">
        <f t="shared" si="291"/>
        <v>0</v>
      </c>
      <c r="Z725" s="2" t="s">
        <v>68</v>
      </c>
      <c r="AA725" s="72">
        <f t="shared" si="299"/>
        <v>43753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30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4"/>
      <c r="BX725" s="1"/>
      <c r="BY725" s="1"/>
      <c r="BZ725" s="1"/>
      <c r="CA725" s="1"/>
      <c r="CB725" s="1"/>
      <c r="CC725" s="1"/>
      <c r="CD725" s="1"/>
      <c r="CE725" s="1"/>
      <c r="CF725" s="1"/>
      <c r="CG725" s="2"/>
      <c r="CH725" s="1"/>
      <c r="CI725" s="1"/>
      <c r="CJ725" s="1"/>
      <c r="CK725" s="1"/>
      <c r="CL725" s="1"/>
      <c r="CM725" s="1"/>
    </row>
    <row r="726" spans="1:91" x14ac:dyDescent="0.2">
      <c r="A726" s="105">
        <f t="shared" si="292"/>
        <v>43739</v>
      </c>
      <c r="B726" s="5">
        <f t="shared" si="281"/>
        <v>1122.26223985</v>
      </c>
      <c r="C726" s="5">
        <f t="shared" si="293"/>
        <v>1000</v>
      </c>
      <c r="D726" s="64">
        <f t="shared" si="294"/>
        <v>5229.93</v>
      </c>
      <c r="E726" s="11">
        <f>IF(K726=1,VLOOKUP(A726,[1]Plan1!$AY$80:$BA$314,3),E725)</f>
        <v>5227.84</v>
      </c>
      <c r="F726" s="72">
        <f t="shared" si="295"/>
        <v>43725</v>
      </c>
      <c r="G726" s="9">
        <f t="shared" si="282"/>
        <v>-3.996229395040185E-4</v>
      </c>
      <c r="H726" s="72">
        <f t="shared" si="296"/>
        <v>43753</v>
      </c>
      <c r="I726" s="72">
        <f t="shared" si="283"/>
        <v>43753</v>
      </c>
      <c r="J726" s="1">
        <f t="shared" si="297"/>
        <v>21</v>
      </c>
      <c r="K726" s="1">
        <f t="shared" si="279"/>
        <v>11</v>
      </c>
      <c r="L726" s="5">
        <f t="shared" si="284"/>
        <v>0.99979065</v>
      </c>
      <c r="M726" s="12">
        <f t="shared" si="280"/>
        <v>1.0011006499999999</v>
      </c>
      <c r="N726" s="12">
        <f t="shared" si="276"/>
        <v>1.0746454912652683</v>
      </c>
      <c r="O726" s="5">
        <f t="shared" si="278"/>
        <v>1.0744205099999999</v>
      </c>
      <c r="P726" s="5">
        <f t="shared" si="285"/>
        <v>1074.4205099999999</v>
      </c>
      <c r="Q726" s="10">
        <f t="shared" si="286"/>
        <v>0</v>
      </c>
      <c r="R726" s="39">
        <f t="shared" si="287"/>
        <v>0</v>
      </c>
      <c r="S726" s="5">
        <f t="shared" si="288"/>
        <v>0</v>
      </c>
      <c r="T726" s="6">
        <f t="shared" si="298"/>
        <v>4.641E-2</v>
      </c>
      <c r="U726" s="10">
        <f t="shared" si="277"/>
        <v>242</v>
      </c>
      <c r="V726" s="10">
        <v>252</v>
      </c>
      <c r="W726" s="12">
        <f t="shared" si="289"/>
        <v>1.0445279380000001</v>
      </c>
      <c r="X726" s="5">
        <f t="shared" si="290"/>
        <v>47.84172985</v>
      </c>
      <c r="Y726" s="11">
        <f t="shared" si="291"/>
        <v>0</v>
      </c>
      <c r="Z726" s="2" t="s">
        <v>68</v>
      </c>
      <c r="AA726" s="72">
        <f t="shared" si="299"/>
        <v>43753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30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4"/>
      <c r="BX726" s="1"/>
      <c r="BY726" s="1"/>
      <c r="BZ726" s="1"/>
      <c r="CA726" s="1"/>
      <c r="CB726" s="1"/>
      <c r="CC726" s="1"/>
      <c r="CD726" s="1"/>
      <c r="CE726" s="1"/>
      <c r="CF726" s="1"/>
      <c r="CG726" s="2"/>
      <c r="CH726" s="1"/>
      <c r="CI726" s="1"/>
      <c r="CJ726" s="1"/>
      <c r="CK726" s="1"/>
      <c r="CL726" s="1"/>
      <c r="CM726" s="1"/>
    </row>
    <row r="727" spans="1:91" x14ac:dyDescent="0.2">
      <c r="A727" s="105">
        <f t="shared" si="292"/>
        <v>43740</v>
      </c>
      <c r="B727" s="5">
        <f t="shared" si="281"/>
        <v>1122.4429244799999</v>
      </c>
      <c r="C727" s="5">
        <f t="shared" si="293"/>
        <v>1000</v>
      </c>
      <c r="D727" s="64">
        <f t="shared" si="294"/>
        <v>5229.93</v>
      </c>
      <c r="E727" s="11">
        <f>IF(K727=1,VLOOKUP(A727,[1]Plan1!$AY$80:$BA$314,3),E726)</f>
        <v>5227.84</v>
      </c>
      <c r="F727" s="72">
        <f t="shared" si="295"/>
        <v>43725</v>
      </c>
      <c r="G727" s="9">
        <f t="shared" si="282"/>
        <v>-3.996229395040185E-4</v>
      </c>
      <c r="H727" s="72">
        <f t="shared" si="296"/>
        <v>43753</v>
      </c>
      <c r="I727" s="72">
        <f t="shared" si="283"/>
        <v>43753</v>
      </c>
      <c r="J727" s="1">
        <f t="shared" si="297"/>
        <v>21</v>
      </c>
      <c r="K727" s="1">
        <f t="shared" si="279"/>
        <v>12</v>
      </c>
      <c r="L727" s="5">
        <f t="shared" si="284"/>
        <v>0.99977161999999997</v>
      </c>
      <c r="M727" s="12">
        <f t="shared" si="280"/>
        <v>1.0011006499999999</v>
      </c>
      <c r="N727" s="12">
        <f t="shared" si="276"/>
        <v>1.0746454912652683</v>
      </c>
      <c r="O727" s="5">
        <f t="shared" si="278"/>
        <v>1.0744000600000001</v>
      </c>
      <c r="P727" s="5">
        <f t="shared" si="285"/>
        <v>1074.4000599999999</v>
      </c>
      <c r="Q727" s="10">
        <f t="shared" si="286"/>
        <v>0</v>
      </c>
      <c r="R727" s="39">
        <f t="shared" si="287"/>
        <v>0</v>
      </c>
      <c r="S727" s="5">
        <f t="shared" si="288"/>
        <v>0</v>
      </c>
      <c r="T727" s="6">
        <f t="shared" si="298"/>
        <v>4.641E-2</v>
      </c>
      <c r="U727" s="10">
        <f t="shared" si="277"/>
        <v>243</v>
      </c>
      <c r="V727" s="10">
        <v>252</v>
      </c>
      <c r="W727" s="12">
        <f t="shared" si="289"/>
        <v>1.044715992</v>
      </c>
      <c r="X727" s="5">
        <f t="shared" si="290"/>
        <v>48.042864479999999</v>
      </c>
      <c r="Y727" s="11">
        <f t="shared" si="291"/>
        <v>0</v>
      </c>
      <c r="Z727" s="2" t="s">
        <v>68</v>
      </c>
      <c r="AA727" s="72">
        <f t="shared" si="299"/>
        <v>43753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30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4"/>
      <c r="BX727" s="1"/>
      <c r="BY727" s="1"/>
      <c r="BZ727" s="1"/>
      <c r="CA727" s="1"/>
      <c r="CB727" s="1"/>
      <c r="CC727" s="1"/>
      <c r="CD727" s="1"/>
      <c r="CE727" s="1"/>
      <c r="CF727" s="1"/>
      <c r="CG727" s="2"/>
      <c r="CH727" s="1"/>
      <c r="CI727" s="1"/>
      <c r="CJ727" s="1"/>
      <c r="CK727" s="1"/>
      <c r="CL727" s="1"/>
      <c r="CM727" s="1"/>
    </row>
    <row r="728" spans="1:91" x14ac:dyDescent="0.2">
      <c r="A728" s="105">
        <f t="shared" si="292"/>
        <v>43741</v>
      </c>
      <c r="B728" s="5">
        <f t="shared" si="281"/>
        <v>1122.6236379499999</v>
      </c>
      <c r="C728" s="5">
        <f t="shared" si="293"/>
        <v>1000</v>
      </c>
      <c r="D728" s="64">
        <f t="shared" si="294"/>
        <v>5229.93</v>
      </c>
      <c r="E728" s="11">
        <f>IF(K728=1,VLOOKUP(A728,[1]Plan1!$AY$80:$BA$314,3),E727)</f>
        <v>5227.84</v>
      </c>
      <c r="F728" s="72">
        <f t="shared" si="295"/>
        <v>43725</v>
      </c>
      <c r="G728" s="9">
        <f t="shared" si="282"/>
        <v>-3.996229395040185E-4</v>
      </c>
      <c r="H728" s="72">
        <f t="shared" si="296"/>
        <v>43753</v>
      </c>
      <c r="I728" s="72">
        <f t="shared" si="283"/>
        <v>43753</v>
      </c>
      <c r="J728" s="1">
        <f t="shared" si="297"/>
        <v>21</v>
      </c>
      <c r="K728" s="1">
        <f t="shared" si="279"/>
        <v>13</v>
      </c>
      <c r="L728" s="5">
        <f t="shared" si="284"/>
        <v>0.99975259000000005</v>
      </c>
      <c r="M728" s="12">
        <f t="shared" si="280"/>
        <v>1.0011006499999999</v>
      </c>
      <c r="N728" s="12">
        <f t="shared" si="276"/>
        <v>1.0746454912652683</v>
      </c>
      <c r="O728" s="5">
        <f t="shared" si="278"/>
        <v>1.07437961</v>
      </c>
      <c r="P728" s="5">
        <f t="shared" si="285"/>
        <v>1074.37961</v>
      </c>
      <c r="Q728" s="10">
        <f t="shared" si="286"/>
        <v>0</v>
      </c>
      <c r="R728" s="39">
        <f t="shared" si="287"/>
        <v>0</v>
      </c>
      <c r="S728" s="5">
        <f t="shared" si="288"/>
        <v>0</v>
      </c>
      <c r="T728" s="6">
        <f t="shared" si="298"/>
        <v>4.641E-2</v>
      </c>
      <c r="U728" s="10">
        <f t="shared" si="277"/>
        <v>244</v>
      </c>
      <c r="V728" s="10">
        <v>252</v>
      </c>
      <c r="W728" s="12">
        <f t="shared" si="289"/>
        <v>1.04490408</v>
      </c>
      <c r="X728" s="5">
        <f t="shared" si="290"/>
        <v>48.244027950000003</v>
      </c>
      <c r="Y728" s="11">
        <f t="shared" si="291"/>
        <v>0</v>
      </c>
      <c r="Z728" s="2" t="s">
        <v>68</v>
      </c>
      <c r="AA728" s="72">
        <f t="shared" si="299"/>
        <v>43753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30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4"/>
      <c r="BX728" s="1"/>
      <c r="BY728" s="1"/>
      <c r="BZ728" s="1"/>
      <c r="CA728" s="1"/>
      <c r="CB728" s="1"/>
      <c r="CC728" s="1"/>
      <c r="CD728" s="1"/>
      <c r="CE728" s="1"/>
      <c r="CF728" s="1"/>
      <c r="CG728" s="2"/>
      <c r="CH728" s="1"/>
      <c r="CI728" s="1"/>
      <c r="CJ728" s="1"/>
      <c r="CK728" s="1"/>
      <c r="CL728" s="1"/>
      <c r="CM728" s="1"/>
    </row>
    <row r="729" spans="1:91" x14ac:dyDescent="0.2">
      <c r="A729" s="105">
        <f t="shared" si="292"/>
        <v>43742</v>
      </c>
      <c r="B729" s="5">
        <f t="shared" si="281"/>
        <v>1122.8043791800001</v>
      </c>
      <c r="C729" s="5">
        <f t="shared" si="293"/>
        <v>1000</v>
      </c>
      <c r="D729" s="64">
        <f t="shared" si="294"/>
        <v>5229.93</v>
      </c>
      <c r="E729" s="11">
        <f>IF(K729=1,VLOOKUP(A729,[1]Plan1!$AY$80:$BA$314,3),E728)</f>
        <v>5227.84</v>
      </c>
      <c r="F729" s="72">
        <f t="shared" si="295"/>
        <v>43725</v>
      </c>
      <c r="G729" s="9">
        <f t="shared" si="282"/>
        <v>-3.996229395040185E-4</v>
      </c>
      <c r="H729" s="72">
        <f t="shared" si="296"/>
        <v>43753</v>
      </c>
      <c r="I729" s="72">
        <f t="shared" si="283"/>
        <v>43753</v>
      </c>
      <c r="J729" s="1">
        <f t="shared" si="297"/>
        <v>21</v>
      </c>
      <c r="K729" s="1">
        <f t="shared" si="279"/>
        <v>14</v>
      </c>
      <c r="L729" s="5">
        <f t="shared" si="284"/>
        <v>0.99973356000000002</v>
      </c>
      <c r="M729" s="12">
        <f t="shared" si="280"/>
        <v>1.0011006499999999</v>
      </c>
      <c r="N729" s="12">
        <f t="shared" si="276"/>
        <v>1.0746454912652683</v>
      </c>
      <c r="O729" s="5">
        <f t="shared" si="278"/>
        <v>1.07435916</v>
      </c>
      <c r="P729" s="5">
        <f t="shared" si="285"/>
        <v>1074.35916</v>
      </c>
      <c r="Q729" s="10">
        <f t="shared" si="286"/>
        <v>0</v>
      </c>
      <c r="R729" s="39">
        <f t="shared" si="287"/>
        <v>0</v>
      </c>
      <c r="S729" s="5">
        <f t="shared" si="288"/>
        <v>0</v>
      </c>
      <c r="T729" s="6">
        <f t="shared" si="298"/>
        <v>4.641E-2</v>
      </c>
      <c r="U729" s="10">
        <f t="shared" si="277"/>
        <v>245</v>
      </c>
      <c r="V729" s="10">
        <v>252</v>
      </c>
      <c r="W729" s="12">
        <f t="shared" si="289"/>
        <v>1.0450922010000001</v>
      </c>
      <c r="X729" s="5">
        <f t="shared" si="290"/>
        <v>48.445219180000002</v>
      </c>
      <c r="Y729" s="11">
        <f t="shared" si="291"/>
        <v>0</v>
      </c>
      <c r="Z729" s="2" t="s">
        <v>68</v>
      </c>
      <c r="AA729" s="72">
        <f t="shared" si="299"/>
        <v>43753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30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4"/>
      <c r="BX729" s="1"/>
      <c r="BY729" s="1"/>
      <c r="BZ729" s="1"/>
      <c r="CA729" s="1"/>
      <c r="CB729" s="1"/>
      <c r="CC729" s="1"/>
      <c r="CD729" s="1"/>
      <c r="CE729" s="1"/>
      <c r="CF729" s="1"/>
      <c r="CG729" s="2"/>
      <c r="CH729" s="1"/>
      <c r="CI729" s="1"/>
      <c r="CJ729" s="1"/>
      <c r="CK729" s="1"/>
      <c r="CL729" s="1"/>
      <c r="CM729" s="1"/>
    </row>
    <row r="730" spans="1:91" x14ac:dyDescent="0.2">
      <c r="A730" s="105">
        <f t="shared" si="292"/>
        <v>43743</v>
      </c>
      <c r="B730" s="5">
        <f t="shared" si="281"/>
        <v>1122.9851492499999</v>
      </c>
      <c r="C730" s="5">
        <f t="shared" si="293"/>
        <v>1000</v>
      </c>
      <c r="D730" s="64">
        <f t="shared" si="294"/>
        <v>5229.93</v>
      </c>
      <c r="E730" s="11">
        <f>IF(K730=1,VLOOKUP(A730,[1]Plan1!$AY$80:$BA$314,3),E729)</f>
        <v>5227.84</v>
      </c>
      <c r="F730" s="72">
        <f t="shared" si="295"/>
        <v>43725</v>
      </c>
      <c r="G730" s="9">
        <f t="shared" si="282"/>
        <v>-3.996229395040185E-4</v>
      </c>
      <c r="H730" s="72">
        <f t="shared" si="296"/>
        <v>43753</v>
      </c>
      <c r="I730" s="72">
        <f t="shared" si="283"/>
        <v>43753</v>
      </c>
      <c r="J730" s="1">
        <f t="shared" si="297"/>
        <v>21</v>
      </c>
      <c r="K730" s="1">
        <f t="shared" si="279"/>
        <v>15</v>
      </c>
      <c r="L730" s="5">
        <f t="shared" si="284"/>
        <v>0.99971452999999999</v>
      </c>
      <c r="M730" s="12">
        <f t="shared" si="280"/>
        <v>1.0011006499999999</v>
      </c>
      <c r="N730" s="12">
        <f t="shared" si="276"/>
        <v>1.0746454912652683</v>
      </c>
      <c r="O730" s="5">
        <f t="shared" si="278"/>
        <v>1.0743387099999999</v>
      </c>
      <c r="P730" s="5">
        <f t="shared" si="285"/>
        <v>1074.33871</v>
      </c>
      <c r="Q730" s="10">
        <f t="shared" si="286"/>
        <v>0</v>
      </c>
      <c r="R730" s="39">
        <f t="shared" si="287"/>
        <v>0</v>
      </c>
      <c r="S730" s="5">
        <f t="shared" si="288"/>
        <v>0</v>
      </c>
      <c r="T730" s="6">
        <f t="shared" si="298"/>
        <v>4.641E-2</v>
      </c>
      <c r="U730" s="10">
        <f t="shared" si="277"/>
        <v>246</v>
      </c>
      <c r="V730" s="10">
        <v>252</v>
      </c>
      <c r="W730" s="12">
        <f t="shared" si="289"/>
        <v>1.0452803559999999</v>
      </c>
      <c r="X730" s="5">
        <f t="shared" si="290"/>
        <v>48.64643925</v>
      </c>
      <c r="Y730" s="11">
        <f t="shared" si="291"/>
        <v>0</v>
      </c>
      <c r="Z730" s="2" t="s">
        <v>68</v>
      </c>
      <c r="AA730" s="72">
        <f t="shared" si="299"/>
        <v>43753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30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4"/>
      <c r="BX730" s="1"/>
      <c r="BY730" s="1"/>
      <c r="BZ730" s="1"/>
      <c r="CA730" s="1"/>
      <c r="CB730" s="1"/>
      <c r="CC730" s="1"/>
      <c r="CD730" s="1"/>
      <c r="CE730" s="1"/>
      <c r="CF730" s="1"/>
      <c r="CG730" s="2"/>
      <c r="CH730" s="1"/>
      <c r="CI730" s="1"/>
      <c r="CJ730" s="1"/>
      <c r="CK730" s="1"/>
      <c r="CL730" s="1"/>
      <c r="CM730" s="1"/>
    </row>
    <row r="731" spans="1:91" x14ac:dyDescent="0.2">
      <c r="A731" s="105">
        <f t="shared" si="292"/>
        <v>43744</v>
      </c>
      <c r="B731" s="5">
        <f t="shared" si="281"/>
        <v>1122.9851492499999</v>
      </c>
      <c r="C731" s="5">
        <f t="shared" si="293"/>
        <v>1000</v>
      </c>
      <c r="D731" s="64">
        <f t="shared" si="294"/>
        <v>5229.93</v>
      </c>
      <c r="E731" s="11">
        <f>IF(K731=1,VLOOKUP(A731,[1]Plan1!$AY$80:$BA$314,3),E730)</f>
        <v>5227.84</v>
      </c>
      <c r="F731" s="72">
        <f t="shared" si="295"/>
        <v>43725</v>
      </c>
      <c r="G731" s="9">
        <f t="shared" si="282"/>
        <v>-3.996229395040185E-4</v>
      </c>
      <c r="H731" s="72">
        <f t="shared" si="296"/>
        <v>43753</v>
      </c>
      <c r="I731" s="72">
        <f t="shared" si="283"/>
        <v>43753</v>
      </c>
      <c r="J731" s="1">
        <f t="shared" si="297"/>
        <v>21</v>
      </c>
      <c r="K731" s="1">
        <f t="shared" si="279"/>
        <v>15</v>
      </c>
      <c r="L731" s="5">
        <f t="shared" si="284"/>
        <v>0.99971452999999999</v>
      </c>
      <c r="M731" s="12">
        <f t="shared" si="280"/>
        <v>1.0011006499999999</v>
      </c>
      <c r="N731" s="12">
        <f t="shared" si="276"/>
        <v>1.0746454912652683</v>
      </c>
      <c r="O731" s="5">
        <f t="shared" si="278"/>
        <v>1.0743387099999999</v>
      </c>
      <c r="P731" s="5">
        <f t="shared" si="285"/>
        <v>1074.33871</v>
      </c>
      <c r="Q731" s="10">
        <f t="shared" si="286"/>
        <v>0</v>
      </c>
      <c r="R731" s="39">
        <f t="shared" si="287"/>
        <v>0</v>
      </c>
      <c r="S731" s="5">
        <f t="shared" si="288"/>
        <v>0</v>
      </c>
      <c r="T731" s="6">
        <f t="shared" si="298"/>
        <v>4.641E-2</v>
      </c>
      <c r="U731" s="10">
        <f t="shared" si="277"/>
        <v>246</v>
      </c>
      <c r="V731" s="10">
        <v>252</v>
      </c>
      <c r="W731" s="12">
        <f t="shared" si="289"/>
        <v>1.0452803559999999</v>
      </c>
      <c r="X731" s="5">
        <f t="shared" si="290"/>
        <v>48.64643925</v>
      </c>
      <c r="Y731" s="11">
        <f t="shared" si="291"/>
        <v>0</v>
      </c>
      <c r="Z731" s="2" t="s">
        <v>68</v>
      </c>
      <c r="AA731" s="72">
        <f t="shared" si="299"/>
        <v>43753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30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4"/>
      <c r="BX731" s="1"/>
      <c r="BY731" s="1"/>
      <c r="BZ731" s="1"/>
      <c r="CA731" s="1"/>
      <c r="CB731" s="1"/>
      <c r="CC731" s="1"/>
      <c r="CD731" s="1"/>
      <c r="CE731" s="1"/>
      <c r="CF731" s="1"/>
      <c r="CG731" s="2"/>
      <c r="CH731" s="1"/>
      <c r="CI731" s="1"/>
      <c r="CJ731" s="1"/>
      <c r="CK731" s="1"/>
      <c r="CL731" s="1"/>
      <c r="CM731" s="1"/>
    </row>
    <row r="732" spans="1:91" x14ac:dyDescent="0.2">
      <c r="A732" s="105">
        <f t="shared" si="292"/>
        <v>43745</v>
      </c>
      <c r="B732" s="5">
        <f t="shared" si="281"/>
        <v>1122.9851492499999</v>
      </c>
      <c r="C732" s="5">
        <f t="shared" si="293"/>
        <v>1000</v>
      </c>
      <c r="D732" s="64">
        <f t="shared" si="294"/>
        <v>5229.93</v>
      </c>
      <c r="E732" s="11">
        <f>IF(K732=1,VLOOKUP(A732,[1]Plan1!$AY$80:$BA$314,3),E731)</f>
        <v>5227.84</v>
      </c>
      <c r="F732" s="72">
        <f t="shared" si="295"/>
        <v>43725</v>
      </c>
      <c r="G732" s="9">
        <f t="shared" si="282"/>
        <v>-3.996229395040185E-4</v>
      </c>
      <c r="H732" s="72">
        <f t="shared" si="296"/>
        <v>43753</v>
      </c>
      <c r="I732" s="72">
        <f t="shared" si="283"/>
        <v>43753</v>
      </c>
      <c r="J732" s="1">
        <f t="shared" si="297"/>
        <v>21</v>
      </c>
      <c r="K732" s="1">
        <f t="shared" si="279"/>
        <v>15</v>
      </c>
      <c r="L732" s="5">
        <f t="shared" si="284"/>
        <v>0.99971452999999999</v>
      </c>
      <c r="M732" s="12">
        <f t="shared" si="280"/>
        <v>1.0011006499999999</v>
      </c>
      <c r="N732" s="12">
        <f t="shared" si="276"/>
        <v>1.0746454912652683</v>
      </c>
      <c r="O732" s="5">
        <f t="shared" si="278"/>
        <v>1.0743387099999999</v>
      </c>
      <c r="P732" s="5">
        <f t="shared" si="285"/>
        <v>1074.33871</v>
      </c>
      <c r="Q732" s="10">
        <f t="shared" si="286"/>
        <v>0</v>
      </c>
      <c r="R732" s="39">
        <f t="shared" si="287"/>
        <v>0</v>
      </c>
      <c r="S732" s="5">
        <f t="shared" si="288"/>
        <v>0</v>
      </c>
      <c r="T732" s="6">
        <f t="shared" si="298"/>
        <v>4.641E-2</v>
      </c>
      <c r="U732" s="10">
        <f t="shared" si="277"/>
        <v>246</v>
      </c>
      <c r="V732" s="10">
        <v>252</v>
      </c>
      <c r="W732" s="12">
        <f t="shared" si="289"/>
        <v>1.0452803559999999</v>
      </c>
      <c r="X732" s="5">
        <f t="shared" si="290"/>
        <v>48.64643925</v>
      </c>
      <c r="Y732" s="11">
        <f t="shared" si="291"/>
        <v>0</v>
      </c>
      <c r="Z732" s="2" t="s">
        <v>68</v>
      </c>
      <c r="AA732" s="72">
        <f t="shared" si="299"/>
        <v>43753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30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4"/>
      <c r="BX732" s="1"/>
      <c r="BY732" s="1"/>
      <c r="BZ732" s="1"/>
      <c r="CA732" s="1"/>
      <c r="CB732" s="1"/>
      <c r="CC732" s="1"/>
      <c r="CD732" s="1"/>
      <c r="CE732" s="1"/>
      <c r="CF732" s="1"/>
      <c r="CG732" s="2"/>
      <c r="CH732" s="1"/>
      <c r="CI732" s="1"/>
      <c r="CJ732" s="1"/>
      <c r="CK732" s="1"/>
      <c r="CL732" s="1"/>
      <c r="CM732" s="1"/>
    </row>
    <row r="733" spans="1:91" x14ac:dyDescent="0.2">
      <c r="A733" s="105">
        <f t="shared" si="292"/>
        <v>43746</v>
      </c>
      <c r="B733" s="5">
        <f t="shared" si="281"/>
        <v>1123.1659596699999</v>
      </c>
      <c r="C733" s="5">
        <f t="shared" si="293"/>
        <v>1000</v>
      </c>
      <c r="D733" s="64">
        <f t="shared" si="294"/>
        <v>5229.93</v>
      </c>
      <c r="E733" s="11">
        <f>IF(K733=1,VLOOKUP(A733,[1]Plan1!$AY$80:$BA$314,3),E732)</f>
        <v>5227.84</v>
      </c>
      <c r="F733" s="72">
        <f t="shared" si="295"/>
        <v>43725</v>
      </c>
      <c r="G733" s="9">
        <f t="shared" si="282"/>
        <v>-3.996229395040185E-4</v>
      </c>
      <c r="H733" s="72">
        <f t="shared" si="296"/>
        <v>43753</v>
      </c>
      <c r="I733" s="72">
        <f t="shared" si="283"/>
        <v>43753</v>
      </c>
      <c r="J733" s="1">
        <f t="shared" si="297"/>
        <v>21</v>
      </c>
      <c r="K733" s="1">
        <f t="shared" si="279"/>
        <v>16</v>
      </c>
      <c r="L733" s="5">
        <f t="shared" si="284"/>
        <v>0.99969551000000001</v>
      </c>
      <c r="M733" s="12">
        <f t="shared" si="280"/>
        <v>1.0011006499999999</v>
      </c>
      <c r="N733" s="12">
        <f t="shared" si="276"/>
        <v>1.0746454912652683</v>
      </c>
      <c r="O733" s="5">
        <f t="shared" si="278"/>
        <v>1.07431827</v>
      </c>
      <c r="P733" s="5">
        <f t="shared" si="285"/>
        <v>1074.31827</v>
      </c>
      <c r="Q733" s="10">
        <f t="shared" si="286"/>
        <v>0</v>
      </c>
      <c r="R733" s="39">
        <f t="shared" si="287"/>
        <v>0</v>
      </c>
      <c r="S733" s="5">
        <f t="shared" si="288"/>
        <v>0</v>
      </c>
      <c r="T733" s="6">
        <f t="shared" si="298"/>
        <v>4.641E-2</v>
      </c>
      <c r="U733" s="10">
        <f t="shared" si="277"/>
        <v>247</v>
      </c>
      <c r="V733" s="10">
        <v>252</v>
      </c>
      <c r="W733" s="12">
        <f t="shared" si="289"/>
        <v>1.0454685459999999</v>
      </c>
      <c r="X733" s="5">
        <f t="shared" si="290"/>
        <v>48.847689670000001</v>
      </c>
      <c r="Y733" s="11">
        <f t="shared" si="291"/>
        <v>0</v>
      </c>
      <c r="Z733" s="2" t="s">
        <v>68</v>
      </c>
      <c r="AA733" s="72">
        <f t="shared" si="299"/>
        <v>43753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30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4"/>
      <c r="BX733" s="1"/>
      <c r="BY733" s="1"/>
      <c r="BZ733" s="1"/>
      <c r="CA733" s="1"/>
      <c r="CB733" s="1"/>
      <c r="CC733" s="1"/>
      <c r="CD733" s="1"/>
      <c r="CE733" s="1"/>
      <c r="CF733" s="1"/>
      <c r="CG733" s="2"/>
      <c r="CH733" s="1"/>
      <c r="CI733" s="1"/>
      <c r="CJ733" s="1"/>
      <c r="CK733" s="1"/>
      <c r="CL733" s="1"/>
      <c r="CM733" s="1"/>
    </row>
    <row r="734" spans="1:91" x14ac:dyDescent="0.2">
      <c r="A734" s="105">
        <f t="shared" si="292"/>
        <v>43747</v>
      </c>
      <c r="B734" s="5">
        <f t="shared" si="281"/>
        <v>1123.3467874</v>
      </c>
      <c r="C734" s="5">
        <f t="shared" si="293"/>
        <v>1000</v>
      </c>
      <c r="D734" s="64">
        <f t="shared" si="294"/>
        <v>5229.93</v>
      </c>
      <c r="E734" s="11">
        <f>IF(K734=1,VLOOKUP(A734,[1]Plan1!$AY$80:$BA$314,3),E733)</f>
        <v>5227.84</v>
      </c>
      <c r="F734" s="72">
        <f t="shared" si="295"/>
        <v>43725</v>
      </c>
      <c r="G734" s="9">
        <f t="shared" si="282"/>
        <v>-3.996229395040185E-4</v>
      </c>
      <c r="H734" s="72">
        <f t="shared" si="296"/>
        <v>43753</v>
      </c>
      <c r="I734" s="72">
        <f t="shared" si="283"/>
        <v>43753</v>
      </c>
      <c r="J734" s="1">
        <f t="shared" si="297"/>
        <v>21</v>
      </c>
      <c r="K734" s="1">
        <f t="shared" si="279"/>
        <v>17</v>
      </c>
      <c r="L734" s="5">
        <f t="shared" si="284"/>
        <v>0.99967647999999998</v>
      </c>
      <c r="M734" s="12">
        <f t="shared" si="280"/>
        <v>1.0011006499999999</v>
      </c>
      <c r="N734" s="12">
        <f t="shared" si="276"/>
        <v>1.0746454912652683</v>
      </c>
      <c r="O734" s="5">
        <f t="shared" si="278"/>
        <v>1.07429782</v>
      </c>
      <c r="P734" s="5">
        <f t="shared" si="285"/>
        <v>1074.29782</v>
      </c>
      <c r="Q734" s="10">
        <f t="shared" si="286"/>
        <v>0</v>
      </c>
      <c r="R734" s="39">
        <f t="shared" si="287"/>
        <v>0</v>
      </c>
      <c r="S734" s="5">
        <f t="shared" si="288"/>
        <v>0</v>
      </c>
      <c r="T734" s="6">
        <f t="shared" si="298"/>
        <v>4.641E-2</v>
      </c>
      <c r="U734" s="10">
        <f t="shared" si="277"/>
        <v>248</v>
      </c>
      <c r="V734" s="10">
        <v>252</v>
      </c>
      <c r="W734" s="12">
        <f t="shared" si="289"/>
        <v>1.045656769</v>
      </c>
      <c r="X734" s="5">
        <f t="shared" si="290"/>
        <v>49.048967400000002</v>
      </c>
      <c r="Y734" s="11">
        <f t="shared" si="291"/>
        <v>0</v>
      </c>
      <c r="Z734" s="2" t="s">
        <v>68</v>
      </c>
      <c r="AA734" s="72">
        <f t="shared" si="299"/>
        <v>43753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30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4"/>
      <c r="BX734" s="1"/>
      <c r="BY734" s="1"/>
      <c r="BZ734" s="1"/>
      <c r="CA734" s="1"/>
      <c r="CB734" s="1"/>
      <c r="CC734" s="1"/>
      <c r="CD734" s="1"/>
      <c r="CE734" s="1"/>
      <c r="CF734" s="1"/>
      <c r="CG734" s="2"/>
      <c r="CH734" s="1"/>
      <c r="CI734" s="1"/>
      <c r="CJ734" s="1"/>
      <c r="CK734" s="1"/>
      <c r="CL734" s="1"/>
      <c r="CM734" s="1"/>
    </row>
    <row r="735" spans="1:91" x14ac:dyDescent="0.2">
      <c r="A735" s="105">
        <f t="shared" si="292"/>
        <v>43748</v>
      </c>
      <c r="B735" s="5">
        <f t="shared" si="281"/>
        <v>1123.5276439500001</v>
      </c>
      <c r="C735" s="5">
        <f t="shared" si="293"/>
        <v>1000</v>
      </c>
      <c r="D735" s="64">
        <f t="shared" si="294"/>
        <v>5229.93</v>
      </c>
      <c r="E735" s="11">
        <f>IF(K735=1,VLOOKUP(A735,[1]Plan1!$AY$80:$BA$314,3),E734)</f>
        <v>5227.84</v>
      </c>
      <c r="F735" s="72">
        <f t="shared" si="295"/>
        <v>43725</v>
      </c>
      <c r="G735" s="9">
        <f t="shared" si="282"/>
        <v>-3.996229395040185E-4</v>
      </c>
      <c r="H735" s="72">
        <f t="shared" si="296"/>
        <v>43753</v>
      </c>
      <c r="I735" s="72">
        <f t="shared" si="283"/>
        <v>43753</v>
      </c>
      <c r="J735" s="1">
        <f t="shared" si="297"/>
        <v>21</v>
      </c>
      <c r="K735" s="1">
        <f t="shared" si="279"/>
        <v>18</v>
      </c>
      <c r="L735" s="5">
        <f t="shared" si="284"/>
        <v>0.99965744999999995</v>
      </c>
      <c r="M735" s="12">
        <f t="shared" si="280"/>
        <v>1.0011006499999999</v>
      </c>
      <c r="N735" s="12">
        <f t="shared" ref="N735:N798" si="300">IF(I735&gt;I734,N734*M735,N734)</f>
        <v>1.0746454912652683</v>
      </c>
      <c r="O735" s="5">
        <f t="shared" si="278"/>
        <v>1.0742773699999999</v>
      </c>
      <c r="P735" s="5">
        <f t="shared" si="285"/>
        <v>1074.27737</v>
      </c>
      <c r="Q735" s="10">
        <f t="shared" si="286"/>
        <v>0</v>
      </c>
      <c r="R735" s="39">
        <f t="shared" si="287"/>
        <v>0</v>
      </c>
      <c r="S735" s="5">
        <f t="shared" si="288"/>
        <v>0</v>
      </c>
      <c r="T735" s="6">
        <f t="shared" si="298"/>
        <v>4.641E-2</v>
      </c>
      <c r="U735" s="10">
        <f t="shared" si="277"/>
        <v>249</v>
      </c>
      <c r="V735" s="10">
        <v>252</v>
      </c>
      <c r="W735" s="12">
        <f t="shared" si="289"/>
        <v>1.0458450260000001</v>
      </c>
      <c r="X735" s="5">
        <f t="shared" si="290"/>
        <v>49.25027395</v>
      </c>
      <c r="Y735" s="11">
        <f t="shared" si="291"/>
        <v>0</v>
      </c>
      <c r="Z735" s="2" t="s">
        <v>68</v>
      </c>
      <c r="AA735" s="72">
        <f t="shared" si="299"/>
        <v>43753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30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4"/>
      <c r="BX735" s="1"/>
      <c r="BY735" s="1"/>
      <c r="BZ735" s="1"/>
      <c r="CA735" s="1"/>
      <c r="CB735" s="1"/>
      <c r="CC735" s="1"/>
      <c r="CD735" s="1"/>
      <c r="CE735" s="1"/>
      <c r="CF735" s="1"/>
      <c r="CG735" s="2"/>
      <c r="CH735" s="1"/>
      <c r="CI735" s="1"/>
      <c r="CJ735" s="1"/>
      <c r="CK735" s="1"/>
      <c r="CL735" s="1"/>
      <c r="CM735" s="1"/>
    </row>
    <row r="736" spans="1:91" x14ac:dyDescent="0.2">
      <c r="A736" s="105">
        <f t="shared" si="292"/>
        <v>43749</v>
      </c>
      <c r="B736" s="5">
        <f t="shared" si="281"/>
        <v>1123.7085293300001</v>
      </c>
      <c r="C736" s="5">
        <f t="shared" si="293"/>
        <v>1000</v>
      </c>
      <c r="D736" s="64">
        <f t="shared" si="294"/>
        <v>5229.93</v>
      </c>
      <c r="E736" s="11">
        <f>IF(K736=1,VLOOKUP(A736,[1]Plan1!$AY$80:$BA$314,3),E735)</f>
        <v>5227.84</v>
      </c>
      <c r="F736" s="72">
        <f t="shared" si="295"/>
        <v>43725</v>
      </c>
      <c r="G736" s="9">
        <f t="shared" si="282"/>
        <v>-3.996229395040185E-4</v>
      </c>
      <c r="H736" s="72">
        <f t="shared" si="296"/>
        <v>43753</v>
      </c>
      <c r="I736" s="72">
        <f t="shared" si="283"/>
        <v>43753</v>
      </c>
      <c r="J736" s="1">
        <f t="shared" si="297"/>
        <v>21</v>
      </c>
      <c r="K736" s="1">
        <f t="shared" si="279"/>
        <v>19</v>
      </c>
      <c r="L736" s="5">
        <f t="shared" si="284"/>
        <v>0.99963842000000003</v>
      </c>
      <c r="M736" s="12">
        <f t="shared" si="280"/>
        <v>1.0011006499999999</v>
      </c>
      <c r="N736" s="12">
        <f t="shared" si="300"/>
        <v>1.0746454912652683</v>
      </c>
      <c r="O736" s="5">
        <f t="shared" si="278"/>
        <v>1.0742569200000001</v>
      </c>
      <c r="P736" s="5">
        <f t="shared" si="285"/>
        <v>1074.25692</v>
      </c>
      <c r="Q736" s="10">
        <f t="shared" si="286"/>
        <v>0</v>
      </c>
      <c r="R736" s="39">
        <f t="shared" si="287"/>
        <v>0</v>
      </c>
      <c r="S736" s="5">
        <f t="shared" si="288"/>
        <v>0</v>
      </c>
      <c r="T736" s="6">
        <f t="shared" si="298"/>
        <v>4.641E-2</v>
      </c>
      <c r="U736" s="10">
        <f t="shared" si="277"/>
        <v>250</v>
      </c>
      <c r="V736" s="10">
        <v>252</v>
      </c>
      <c r="W736" s="12">
        <f t="shared" si="289"/>
        <v>1.046033317</v>
      </c>
      <c r="X736" s="5">
        <f t="shared" si="290"/>
        <v>49.451609329999997</v>
      </c>
      <c r="Y736" s="11">
        <f t="shared" si="291"/>
        <v>0</v>
      </c>
      <c r="Z736" s="2" t="s">
        <v>68</v>
      </c>
      <c r="AA736" s="72">
        <f t="shared" si="299"/>
        <v>43753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30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4"/>
      <c r="BX736" s="1"/>
      <c r="BY736" s="1"/>
      <c r="BZ736" s="1"/>
      <c r="CA736" s="1"/>
      <c r="CB736" s="1"/>
      <c r="CC736" s="1"/>
      <c r="CD736" s="1"/>
      <c r="CE736" s="1"/>
      <c r="CF736" s="1"/>
      <c r="CG736" s="2"/>
      <c r="CH736" s="1"/>
      <c r="CI736" s="1"/>
      <c r="CJ736" s="1"/>
      <c r="CK736" s="1"/>
      <c r="CL736" s="1"/>
      <c r="CM736" s="1"/>
    </row>
    <row r="737" spans="1:91" x14ac:dyDescent="0.2">
      <c r="A737" s="105">
        <f t="shared" si="292"/>
        <v>43750</v>
      </c>
      <c r="B737" s="5">
        <f t="shared" si="281"/>
        <v>1123.8894529199999</v>
      </c>
      <c r="C737" s="5">
        <f t="shared" si="293"/>
        <v>1000</v>
      </c>
      <c r="D737" s="64">
        <f t="shared" si="294"/>
        <v>5229.93</v>
      </c>
      <c r="E737" s="11">
        <f>IF(K737=1,VLOOKUP(A737,[1]Plan1!$AY$80:$BA$314,3),E736)</f>
        <v>5227.84</v>
      </c>
      <c r="F737" s="72">
        <f t="shared" si="295"/>
        <v>43725</v>
      </c>
      <c r="G737" s="9">
        <f t="shared" si="282"/>
        <v>-3.996229395040185E-4</v>
      </c>
      <c r="H737" s="72">
        <f t="shared" si="296"/>
        <v>43753</v>
      </c>
      <c r="I737" s="72">
        <f t="shared" si="283"/>
        <v>43753</v>
      </c>
      <c r="J737" s="1">
        <f t="shared" si="297"/>
        <v>21</v>
      </c>
      <c r="K737" s="1">
        <f t="shared" si="279"/>
        <v>20</v>
      </c>
      <c r="L737" s="5">
        <f t="shared" si="284"/>
        <v>0.99961940000000005</v>
      </c>
      <c r="M737" s="12">
        <f t="shared" si="280"/>
        <v>1.0011006499999999</v>
      </c>
      <c r="N737" s="12">
        <f t="shared" si="300"/>
        <v>1.0746454912652683</v>
      </c>
      <c r="O737" s="5">
        <f t="shared" si="278"/>
        <v>1.0742364799999999</v>
      </c>
      <c r="P737" s="5">
        <f t="shared" si="285"/>
        <v>1074.23648</v>
      </c>
      <c r="Q737" s="10">
        <f t="shared" si="286"/>
        <v>0</v>
      </c>
      <c r="R737" s="39">
        <f t="shared" si="287"/>
        <v>0</v>
      </c>
      <c r="S737" s="5">
        <f t="shared" si="288"/>
        <v>0</v>
      </c>
      <c r="T737" s="6">
        <f t="shared" si="298"/>
        <v>4.641E-2</v>
      </c>
      <c r="U737" s="10">
        <f t="shared" si="277"/>
        <v>251</v>
      </c>
      <c r="V737" s="10">
        <v>252</v>
      </c>
      <c r="W737" s="12">
        <f t="shared" si="289"/>
        <v>1.046221641</v>
      </c>
      <c r="X737" s="5">
        <f t="shared" si="290"/>
        <v>49.652972920000003</v>
      </c>
      <c r="Y737" s="11">
        <f t="shared" si="291"/>
        <v>0</v>
      </c>
      <c r="Z737" s="2" t="s">
        <v>68</v>
      </c>
      <c r="AA737" s="72">
        <f t="shared" si="299"/>
        <v>43753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30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4"/>
      <c r="BX737" s="1"/>
      <c r="BY737" s="1"/>
      <c r="BZ737" s="1"/>
      <c r="CA737" s="1"/>
      <c r="CB737" s="1"/>
      <c r="CC737" s="1"/>
      <c r="CD737" s="1"/>
      <c r="CE737" s="1"/>
      <c r="CF737" s="1"/>
      <c r="CG737" s="2"/>
      <c r="CH737" s="1"/>
      <c r="CI737" s="1"/>
      <c r="CJ737" s="1"/>
      <c r="CK737" s="1"/>
      <c r="CL737" s="1"/>
      <c r="CM737" s="1"/>
    </row>
    <row r="738" spans="1:91" x14ac:dyDescent="0.2">
      <c r="A738" s="105">
        <f t="shared" si="292"/>
        <v>43751</v>
      </c>
      <c r="B738" s="5">
        <f t="shared" si="281"/>
        <v>1123.8894529199999</v>
      </c>
      <c r="C738" s="5">
        <f t="shared" si="293"/>
        <v>1000</v>
      </c>
      <c r="D738" s="64">
        <f t="shared" si="294"/>
        <v>5229.93</v>
      </c>
      <c r="E738" s="11">
        <f>IF(K738=1,VLOOKUP(A738,[1]Plan1!$AY$80:$BA$314,3),E737)</f>
        <v>5227.84</v>
      </c>
      <c r="F738" s="72">
        <f t="shared" si="295"/>
        <v>43725</v>
      </c>
      <c r="G738" s="9">
        <f t="shared" si="282"/>
        <v>-3.996229395040185E-4</v>
      </c>
      <c r="H738" s="72">
        <f t="shared" si="296"/>
        <v>43753</v>
      </c>
      <c r="I738" s="72">
        <f t="shared" si="283"/>
        <v>43753</v>
      </c>
      <c r="J738" s="1">
        <f t="shared" si="297"/>
        <v>21</v>
      </c>
      <c r="K738" s="1">
        <f t="shared" si="279"/>
        <v>20</v>
      </c>
      <c r="L738" s="5">
        <f t="shared" si="284"/>
        <v>0.99961940000000005</v>
      </c>
      <c r="M738" s="12">
        <f t="shared" si="280"/>
        <v>1.0011006499999999</v>
      </c>
      <c r="N738" s="12">
        <f t="shared" si="300"/>
        <v>1.0746454912652683</v>
      </c>
      <c r="O738" s="5">
        <f t="shared" si="278"/>
        <v>1.0742364799999999</v>
      </c>
      <c r="P738" s="5">
        <f t="shared" si="285"/>
        <v>1074.23648</v>
      </c>
      <c r="Q738" s="10">
        <f t="shared" si="286"/>
        <v>0</v>
      </c>
      <c r="R738" s="39">
        <f t="shared" si="287"/>
        <v>0</v>
      </c>
      <c r="S738" s="5">
        <f t="shared" si="288"/>
        <v>0</v>
      </c>
      <c r="T738" s="6">
        <f t="shared" si="298"/>
        <v>4.641E-2</v>
      </c>
      <c r="U738" s="10">
        <f t="shared" si="277"/>
        <v>251</v>
      </c>
      <c r="V738" s="10">
        <v>252</v>
      </c>
      <c r="W738" s="12">
        <f t="shared" si="289"/>
        <v>1.046221641</v>
      </c>
      <c r="X738" s="5">
        <f t="shared" si="290"/>
        <v>49.652972920000003</v>
      </c>
      <c r="Y738" s="11">
        <f t="shared" si="291"/>
        <v>0</v>
      </c>
      <c r="Z738" s="2" t="s">
        <v>68</v>
      </c>
      <c r="AA738" s="72">
        <f t="shared" si="299"/>
        <v>43753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30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4"/>
      <c r="BX738" s="1"/>
      <c r="BY738" s="1"/>
      <c r="BZ738" s="1"/>
      <c r="CA738" s="1"/>
      <c r="CB738" s="1"/>
      <c r="CC738" s="1"/>
      <c r="CD738" s="1"/>
      <c r="CE738" s="1"/>
      <c r="CF738" s="1"/>
      <c r="CG738" s="2"/>
      <c r="CH738" s="1"/>
      <c r="CI738" s="1"/>
      <c r="CJ738" s="1"/>
      <c r="CK738" s="1"/>
      <c r="CL738" s="1"/>
      <c r="CM738" s="1"/>
    </row>
    <row r="739" spans="1:91" x14ac:dyDescent="0.2">
      <c r="A739" s="105">
        <f t="shared" si="292"/>
        <v>43752</v>
      </c>
      <c r="B739" s="5">
        <f t="shared" si="281"/>
        <v>1123.8894529199999</v>
      </c>
      <c r="C739" s="5">
        <f t="shared" si="293"/>
        <v>1000</v>
      </c>
      <c r="D739" s="64">
        <f t="shared" si="294"/>
        <v>5229.93</v>
      </c>
      <c r="E739" s="11">
        <f>IF(K739=1,VLOOKUP(A739,[1]Plan1!$AY$80:$BA$314,3),E738)</f>
        <v>5227.84</v>
      </c>
      <c r="F739" s="72">
        <f t="shared" si="295"/>
        <v>43725</v>
      </c>
      <c r="G739" s="9">
        <f t="shared" si="282"/>
        <v>-3.996229395040185E-4</v>
      </c>
      <c r="H739" s="72">
        <f t="shared" si="296"/>
        <v>43753</v>
      </c>
      <c r="I739" s="72">
        <f t="shared" si="283"/>
        <v>43753</v>
      </c>
      <c r="J739" s="1">
        <f t="shared" si="297"/>
        <v>21</v>
      </c>
      <c r="K739" s="1">
        <f t="shared" si="279"/>
        <v>20</v>
      </c>
      <c r="L739" s="5">
        <f t="shared" si="284"/>
        <v>0.99961940000000005</v>
      </c>
      <c r="M739" s="12">
        <f t="shared" si="280"/>
        <v>1.0011006499999999</v>
      </c>
      <c r="N739" s="12">
        <f t="shared" si="300"/>
        <v>1.0746454912652683</v>
      </c>
      <c r="O739" s="5">
        <f t="shared" si="278"/>
        <v>1.0742364799999999</v>
      </c>
      <c r="P739" s="5">
        <f t="shared" si="285"/>
        <v>1074.23648</v>
      </c>
      <c r="Q739" s="10">
        <f t="shared" si="286"/>
        <v>0</v>
      </c>
      <c r="R739" s="39">
        <f t="shared" si="287"/>
        <v>0</v>
      </c>
      <c r="S739" s="5">
        <f t="shared" si="288"/>
        <v>0</v>
      </c>
      <c r="T739" s="6">
        <f t="shared" si="298"/>
        <v>4.641E-2</v>
      </c>
      <c r="U739" s="10">
        <f t="shared" si="277"/>
        <v>251</v>
      </c>
      <c r="V739" s="10">
        <v>252</v>
      </c>
      <c r="W739" s="12">
        <f t="shared" si="289"/>
        <v>1.046221641</v>
      </c>
      <c r="X739" s="5">
        <f t="shared" si="290"/>
        <v>49.652972920000003</v>
      </c>
      <c r="Y739" s="11">
        <f t="shared" si="291"/>
        <v>0</v>
      </c>
      <c r="Z739" s="2" t="s">
        <v>68</v>
      </c>
      <c r="AA739" s="72">
        <f t="shared" si="299"/>
        <v>43753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30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4"/>
      <c r="BX739" s="1"/>
      <c r="BY739" s="1"/>
      <c r="BZ739" s="1"/>
      <c r="CA739" s="1"/>
      <c r="CB739" s="1"/>
      <c r="CC739" s="1"/>
      <c r="CD739" s="1"/>
      <c r="CE739" s="1"/>
      <c r="CF739" s="1"/>
      <c r="CG739" s="2"/>
      <c r="CH739" s="1"/>
      <c r="CI739" s="1"/>
      <c r="CJ739" s="1"/>
      <c r="CK739" s="1"/>
      <c r="CL739" s="1"/>
      <c r="CM739" s="1"/>
    </row>
    <row r="740" spans="1:91" x14ac:dyDescent="0.2">
      <c r="A740" s="141">
        <f t="shared" si="292"/>
        <v>43753</v>
      </c>
      <c r="B740" s="142">
        <f t="shared" si="281"/>
        <v>1124.0703959500001</v>
      </c>
      <c r="C740" s="142">
        <f t="shared" si="293"/>
        <v>1000</v>
      </c>
      <c r="D740" s="143">
        <f t="shared" si="294"/>
        <v>5229.93</v>
      </c>
      <c r="E740" s="144">
        <f>IF(K740=1,VLOOKUP(A740,[1]Plan1!$AY$80:$BA$314,3),E739)</f>
        <v>5227.84</v>
      </c>
      <c r="F740" s="145">
        <f t="shared" si="295"/>
        <v>43725</v>
      </c>
      <c r="G740" s="146">
        <f t="shared" si="282"/>
        <v>-3.996229395040185E-4</v>
      </c>
      <c r="H740" s="145">
        <f t="shared" si="296"/>
        <v>43787</v>
      </c>
      <c r="I740" s="145">
        <f t="shared" si="283"/>
        <v>43753</v>
      </c>
      <c r="J740" s="147">
        <f t="shared" si="297"/>
        <v>21</v>
      </c>
      <c r="K740" s="147">
        <f t="shared" si="279"/>
        <v>21</v>
      </c>
      <c r="L740" s="142">
        <f t="shared" si="284"/>
        <v>0.99960037000000002</v>
      </c>
      <c r="M740" s="148">
        <f t="shared" si="280"/>
        <v>1.0011006499999999</v>
      </c>
      <c r="N740" s="148">
        <f t="shared" si="300"/>
        <v>1.0746454912652683</v>
      </c>
      <c r="O740" s="142">
        <f t="shared" si="278"/>
        <v>1.0742160300000001</v>
      </c>
      <c r="P740" s="142">
        <f t="shared" si="285"/>
        <v>1074.21603</v>
      </c>
      <c r="Q740" s="149">
        <f t="shared" si="286"/>
        <v>2</v>
      </c>
      <c r="R740" s="150">
        <f t="shared" si="287"/>
        <v>0</v>
      </c>
      <c r="S740" s="142">
        <f t="shared" si="288"/>
        <v>0</v>
      </c>
      <c r="T740" s="151">
        <f t="shared" si="298"/>
        <v>4.641E-2</v>
      </c>
      <c r="U740" s="149">
        <f t="shared" si="277"/>
        <v>252</v>
      </c>
      <c r="V740" s="149">
        <v>252</v>
      </c>
      <c r="W740" s="148">
        <f t="shared" si="289"/>
        <v>1.0464100000000001</v>
      </c>
      <c r="X740" s="142">
        <f t="shared" si="290"/>
        <v>49.854365950000002</v>
      </c>
      <c r="Y740" s="144">
        <f t="shared" si="291"/>
        <v>49.854365950000002</v>
      </c>
      <c r="Z740" s="152" t="s">
        <v>68</v>
      </c>
      <c r="AA740" s="145">
        <f t="shared" si="299"/>
        <v>43753</v>
      </c>
      <c r="AB740" s="37"/>
      <c r="AC740" s="4"/>
      <c r="AD740" s="56"/>
      <c r="AE740" s="35"/>
      <c r="AF740" s="4"/>
      <c r="AG740" s="4"/>
      <c r="AH740" s="4"/>
      <c r="AI740" s="51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1"/>
      <c r="BH740" s="36"/>
      <c r="BI740" s="1"/>
      <c r="BJ740" s="4"/>
      <c r="BK740" s="4"/>
      <c r="BL740" s="4"/>
      <c r="BM740" s="4"/>
      <c r="BN740" s="1"/>
      <c r="BO740" s="4"/>
      <c r="BP740" s="1"/>
      <c r="BQ740" s="4"/>
      <c r="BR740" s="4"/>
      <c r="BS740" s="4"/>
      <c r="BT740" s="4"/>
      <c r="BU740" s="4"/>
      <c r="BV740" s="1"/>
      <c r="BW740" s="4"/>
      <c r="BX740" s="4"/>
      <c r="BY740" s="4"/>
      <c r="BZ740" s="4"/>
      <c r="CA740" s="1"/>
      <c r="CB740" s="4"/>
      <c r="CC740" s="4"/>
      <c r="CD740" s="4"/>
      <c r="CE740" s="4"/>
      <c r="CF740" s="4"/>
      <c r="CG740" s="37"/>
      <c r="CH740" s="4"/>
      <c r="CI740" s="4"/>
      <c r="CJ740" s="4"/>
      <c r="CK740" s="4"/>
      <c r="CL740" s="4"/>
      <c r="CM740" s="4"/>
    </row>
    <row r="741" spans="1:91" x14ac:dyDescent="0.2">
      <c r="A741" s="105">
        <f t="shared" si="292"/>
        <v>43754</v>
      </c>
      <c r="B741" s="5">
        <f t="shared" si="281"/>
        <v>1074.4561270299998</v>
      </c>
      <c r="C741" s="5">
        <f t="shared" si="293"/>
        <v>1000</v>
      </c>
      <c r="D741" s="64">
        <f t="shared" si="294"/>
        <v>5227.84</v>
      </c>
      <c r="E741" s="11">
        <f>IF(K741=1,VLOOKUP(A741,[1]Plan1!$AY$80:$BA$314,3),E740)</f>
        <v>5233.07</v>
      </c>
      <c r="F741" s="72">
        <f t="shared" si="295"/>
        <v>43754</v>
      </c>
      <c r="G741" s="9">
        <f t="shared" si="282"/>
        <v>1.0004131725529497E-3</v>
      </c>
      <c r="H741" s="72">
        <f t="shared" si="296"/>
        <v>43787</v>
      </c>
      <c r="I741" s="72">
        <f t="shared" si="283"/>
        <v>43787</v>
      </c>
      <c r="J741" s="1">
        <f t="shared" si="297"/>
        <v>23</v>
      </c>
      <c r="K741" s="1">
        <f t="shared" si="279"/>
        <v>1</v>
      </c>
      <c r="L741" s="5">
        <f t="shared" si="284"/>
        <v>1.00004347</v>
      </c>
      <c r="M741" s="12">
        <f t="shared" si="280"/>
        <v>0.99960037000000002</v>
      </c>
      <c r="N741" s="12">
        <f t="shared" si="300"/>
        <v>1.0742160306875941</v>
      </c>
      <c r="O741" s="5">
        <f t="shared" si="278"/>
        <v>1.0742627199999999</v>
      </c>
      <c r="P741" s="5">
        <f t="shared" si="285"/>
        <v>1074.2627199999999</v>
      </c>
      <c r="Q741" s="10">
        <f t="shared" si="286"/>
        <v>0</v>
      </c>
      <c r="R741" s="39">
        <f t="shared" si="287"/>
        <v>0</v>
      </c>
      <c r="S741" s="5">
        <f t="shared" si="288"/>
        <v>0</v>
      </c>
      <c r="T741" s="6">
        <f t="shared" si="298"/>
        <v>4.641E-2</v>
      </c>
      <c r="U741" s="10">
        <f t="shared" ref="U741:U804" si="301">IF(Q740&gt;0,1,IF(K741=K740,U740,U740+1))</f>
        <v>1</v>
      </c>
      <c r="V741" s="10">
        <v>252</v>
      </c>
      <c r="W741" s="12">
        <f t="shared" si="289"/>
        <v>1.000180037</v>
      </c>
      <c r="X741" s="5">
        <f t="shared" si="290"/>
        <v>0.19340703000000001</v>
      </c>
      <c r="Y741" s="11">
        <f t="shared" si="291"/>
        <v>0</v>
      </c>
      <c r="Z741" s="2" t="s">
        <v>68</v>
      </c>
      <c r="AA741" s="72">
        <f t="shared" si="299"/>
        <v>44119</v>
      </c>
      <c r="AB741" s="37"/>
      <c r="AC741" s="4"/>
      <c r="AD741" s="56"/>
      <c r="AE741" s="35"/>
      <c r="AF741" s="4"/>
      <c r="AG741" s="4"/>
      <c r="AH741" s="4"/>
      <c r="AI741" s="51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1"/>
      <c r="BG741" s="1"/>
      <c r="BH741" s="30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4"/>
      <c r="BX741" s="1"/>
      <c r="BY741" s="1"/>
      <c r="BZ741" s="1"/>
      <c r="CA741" s="1"/>
      <c r="CB741" s="1"/>
      <c r="CC741" s="1"/>
      <c r="CD741" s="1"/>
      <c r="CE741" s="1"/>
      <c r="CF741" s="1"/>
      <c r="CG741" s="37"/>
      <c r="CH741" s="4"/>
      <c r="CI741" s="4"/>
      <c r="CJ741" s="4"/>
      <c r="CK741" s="4"/>
      <c r="CL741" s="4"/>
      <c r="CM741" s="4"/>
    </row>
    <row r="742" spans="1:91" x14ac:dyDescent="0.2">
      <c r="A742" s="105">
        <f t="shared" si="292"/>
        <v>43755</v>
      </c>
      <c r="B742" s="5">
        <f t="shared" si="281"/>
        <v>1074.6962963400001</v>
      </c>
      <c r="C742" s="5">
        <f t="shared" si="293"/>
        <v>1000</v>
      </c>
      <c r="D742" s="64">
        <f t="shared" si="294"/>
        <v>5227.84</v>
      </c>
      <c r="E742" s="11">
        <f>IF(K742=1,VLOOKUP(A742,[1]Plan1!$AY$80:$BA$314,3),E741)</f>
        <v>5233.07</v>
      </c>
      <c r="F742" s="72">
        <f t="shared" si="295"/>
        <v>43754</v>
      </c>
      <c r="G742" s="9">
        <f t="shared" si="282"/>
        <v>1.0004131725529497E-3</v>
      </c>
      <c r="H742" s="72">
        <f t="shared" si="296"/>
        <v>43787</v>
      </c>
      <c r="I742" s="72">
        <f t="shared" si="283"/>
        <v>43787</v>
      </c>
      <c r="J742" s="1">
        <f t="shared" si="297"/>
        <v>23</v>
      </c>
      <c r="K742" s="1">
        <f t="shared" si="279"/>
        <v>2</v>
      </c>
      <c r="L742" s="5">
        <f t="shared" si="284"/>
        <v>1.00008695</v>
      </c>
      <c r="M742" s="12">
        <f t="shared" si="280"/>
        <v>0.99960037000000002</v>
      </c>
      <c r="N742" s="12">
        <f t="shared" si="300"/>
        <v>1.0742160306875941</v>
      </c>
      <c r="O742" s="5">
        <f t="shared" si="278"/>
        <v>1.07430943</v>
      </c>
      <c r="P742" s="5">
        <f t="shared" si="285"/>
        <v>1074.30943</v>
      </c>
      <c r="Q742" s="10">
        <f t="shared" si="286"/>
        <v>0</v>
      </c>
      <c r="R742" s="39">
        <f t="shared" si="287"/>
        <v>0</v>
      </c>
      <c r="S742" s="5">
        <f t="shared" si="288"/>
        <v>0</v>
      </c>
      <c r="T742" s="6">
        <f t="shared" si="298"/>
        <v>4.641E-2</v>
      </c>
      <c r="U742" s="10">
        <f t="shared" si="301"/>
        <v>2</v>
      </c>
      <c r="V742" s="10">
        <v>252</v>
      </c>
      <c r="W742" s="12">
        <f t="shared" si="289"/>
        <v>1.0003601070000001</v>
      </c>
      <c r="X742" s="5">
        <f t="shared" si="290"/>
        <v>0.38686633999999998</v>
      </c>
      <c r="Y742" s="11">
        <f t="shared" si="291"/>
        <v>0</v>
      </c>
      <c r="Z742" s="2" t="s">
        <v>68</v>
      </c>
      <c r="AA742" s="72">
        <f t="shared" si="299"/>
        <v>44119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30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4"/>
      <c r="BX742" s="1"/>
      <c r="BY742" s="1"/>
      <c r="BZ742" s="1"/>
      <c r="CA742" s="1"/>
      <c r="CB742" s="1"/>
      <c r="CC742" s="1"/>
      <c r="CD742" s="1"/>
      <c r="CE742" s="1"/>
      <c r="CF742" s="1"/>
      <c r="CG742" s="2"/>
      <c r="CH742" s="1"/>
      <c r="CI742" s="1"/>
      <c r="CJ742" s="1"/>
      <c r="CK742" s="1"/>
      <c r="CL742" s="1"/>
      <c r="CM742" s="1"/>
    </row>
    <row r="743" spans="1:91" x14ac:dyDescent="0.2">
      <c r="A743" s="105">
        <f t="shared" si="292"/>
        <v>43756</v>
      </c>
      <c r="B743" s="5">
        <f t="shared" si="281"/>
        <v>1074.93651578</v>
      </c>
      <c r="C743" s="5">
        <f t="shared" si="293"/>
        <v>1000</v>
      </c>
      <c r="D743" s="64">
        <f t="shared" si="294"/>
        <v>5227.84</v>
      </c>
      <c r="E743" s="11">
        <f>IF(K743=1,VLOOKUP(A743,[1]Plan1!$AY$80:$BA$314,3),E742)</f>
        <v>5233.07</v>
      </c>
      <c r="F743" s="72">
        <f t="shared" si="295"/>
        <v>43754</v>
      </c>
      <c r="G743" s="9">
        <f t="shared" si="282"/>
        <v>1.0004131725529497E-3</v>
      </c>
      <c r="H743" s="72">
        <f t="shared" si="296"/>
        <v>43787</v>
      </c>
      <c r="I743" s="72">
        <f t="shared" si="283"/>
        <v>43787</v>
      </c>
      <c r="J743" s="1">
        <f t="shared" si="297"/>
        <v>23</v>
      </c>
      <c r="K743" s="1">
        <f t="shared" si="279"/>
        <v>3</v>
      </c>
      <c r="L743" s="5">
        <f t="shared" si="284"/>
        <v>1.00013043</v>
      </c>
      <c r="M743" s="12">
        <f t="shared" si="280"/>
        <v>0.99960037000000002</v>
      </c>
      <c r="N743" s="12">
        <f t="shared" si="300"/>
        <v>1.0742160306875941</v>
      </c>
      <c r="O743" s="5">
        <f t="shared" si="278"/>
        <v>1.0743561399999999</v>
      </c>
      <c r="P743" s="5">
        <f t="shared" si="285"/>
        <v>1074.3561400000001</v>
      </c>
      <c r="Q743" s="10">
        <f t="shared" si="286"/>
        <v>0</v>
      </c>
      <c r="R743" s="39">
        <f t="shared" si="287"/>
        <v>0</v>
      </c>
      <c r="S743" s="5">
        <f t="shared" si="288"/>
        <v>0</v>
      </c>
      <c r="T743" s="6">
        <f t="shared" si="298"/>
        <v>4.641E-2</v>
      </c>
      <c r="U743" s="10">
        <f t="shared" si="301"/>
        <v>3</v>
      </c>
      <c r="V743" s="10">
        <v>252</v>
      </c>
      <c r="W743" s="12">
        <f t="shared" si="289"/>
        <v>1.0005402080000001</v>
      </c>
      <c r="X743" s="5">
        <f t="shared" si="290"/>
        <v>0.58037578000000001</v>
      </c>
      <c r="Y743" s="11">
        <f t="shared" si="291"/>
        <v>0</v>
      </c>
      <c r="Z743" s="2" t="s">
        <v>68</v>
      </c>
      <c r="AA743" s="72">
        <f t="shared" si="299"/>
        <v>44119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30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4"/>
      <c r="BX743" s="1"/>
      <c r="BY743" s="1"/>
      <c r="BZ743" s="1"/>
      <c r="CA743" s="1"/>
      <c r="CB743" s="1"/>
      <c r="CC743" s="1"/>
      <c r="CD743" s="1"/>
      <c r="CE743" s="1"/>
      <c r="CF743" s="1"/>
      <c r="CG743" s="2"/>
      <c r="CH743" s="1"/>
      <c r="CI743" s="1"/>
      <c r="CJ743" s="1"/>
      <c r="CK743" s="1"/>
      <c r="CL743" s="1"/>
      <c r="CM743" s="1"/>
    </row>
    <row r="744" spans="1:91" x14ac:dyDescent="0.2">
      <c r="A744" s="105">
        <f t="shared" si="292"/>
        <v>43757</v>
      </c>
      <c r="B744" s="5">
        <f t="shared" si="281"/>
        <v>1075.17677856</v>
      </c>
      <c r="C744" s="5">
        <f t="shared" si="293"/>
        <v>1000</v>
      </c>
      <c r="D744" s="64">
        <f t="shared" si="294"/>
        <v>5227.84</v>
      </c>
      <c r="E744" s="11">
        <f>IF(K744=1,VLOOKUP(A744,[1]Plan1!$AY$80:$BA$314,3),E743)</f>
        <v>5233.07</v>
      </c>
      <c r="F744" s="72">
        <f t="shared" si="295"/>
        <v>43754</v>
      </c>
      <c r="G744" s="9">
        <f t="shared" si="282"/>
        <v>1.0004131725529497E-3</v>
      </c>
      <c r="H744" s="72">
        <f t="shared" si="296"/>
        <v>43787</v>
      </c>
      <c r="I744" s="72">
        <f t="shared" si="283"/>
        <v>43787</v>
      </c>
      <c r="J744" s="1">
        <f t="shared" si="297"/>
        <v>23</v>
      </c>
      <c r="K744" s="1">
        <f t="shared" si="279"/>
        <v>4</v>
      </c>
      <c r="L744" s="5">
        <f t="shared" si="284"/>
        <v>1.00017391</v>
      </c>
      <c r="M744" s="12">
        <f t="shared" si="280"/>
        <v>0.99960037000000002</v>
      </c>
      <c r="N744" s="12">
        <f t="shared" si="300"/>
        <v>1.0742160306875941</v>
      </c>
      <c r="O744" s="5">
        <f t="shared" si="278"/>
        <v>1.0744028400000001</v>
      </c>
      <c r="P744" s="5">
        <f t="shared" si="285"/>
        <v>1074.40284</v>
      </c>
      <c r="Q744" s="10">
        <f t="shared" si="286"/>
        <v>0</v>
      </c>
      <c r="R744" s="39">
        <f t="shared" si="287"/>
        <v>0</v>
      </c>
      <c r="S744" s="5">
        <f t="shared" si="288"/>
        <v>0</v>
      </c>
      <c r="T744" s="6">
        <f t="shared" si="298"/>
        <v>4.641E-2</v>
      </c>
      <c r="U744" s="10">
        <f t="shared" si="301"/>
        <v>4</v>
      </c>
      <c r="V744" s="10">
        <v>252</v>
      </c>
      <c r="W744" s="12">
        <f t="shared" si="289"/>
        <v>1.000720343</v>
      </c>
      <c r="X744" s="5">
        <f t="shared" si="290"/>
        <v>0.77393856000000005</v>
      </c>
      <c r="Y744" s="11">
        <f t="shared" si="291"/>
        <v>0</v>
      </c>
      <c r="Z744" s="2" t="s">
        <v>68</v>
      </c>
      <c r="AA744" s="72">
        <f t="shared" si="299"/>
        <v>44119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30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4"/>
      <c r="BX744" s="1"/>
      <c r="BY744" s="1"/>
      <c r="BZ744" s="1"/>
      <c r="CA744" s="1"/>
      <c r="CB744" s="1"/>
      <c r="CC744" s="1"/>
      <c r="CD744" s="1"/>
      <c r="CE744" s="1"/>
      <c r="CF744" s="1"/>
      <c r="CG744" s="2"/>
      <c r="CH744" s="1"/>
      <c r="CI744" s="1"/>
      <c r="CJ744" s="1"/>
      <c r="CK744" s="1"/>
      <c r="CL744" s="1"/>
      <c r="CM744" s="1"/>
    </row>
    <row r="745" spans="1:91" x14ac:dyDescent="0.2">
      <c r="A745" s="105">
        <f t="shared" si="292"/>
        <v>43758</v>
      </c>
      <c r="B745" s="5">
        <f t="shared" si="281"/>
        <v>1075.17677856</v>
      </c>
      <c r="C745" s="5">
        <f t="shared" si="293"/>
        <v>1000</v>
      </c>
      <c r="D745" s="64">
        <f t="shared" si="294"/>
        <v>5227.84</v>
      </c>
      <c r="E745" s="11">
        <f>IF(K745=1,VLOOKUP(A745,[1]Plan1!$AY$80:$BA$314,3),E744)</f>
        <v>5233.07</v>
      </c>
      <c r="F745" s="72">
        <f t="shared" si="295"/>
        <v>43754</v>
      </c>
      <c r="G745" s="9">
        <f t="shared" si="282"/>
        <v>1.0004131725529497E-3</v>
      </c>
      <c r="H745" s="72">
        <f t="shared" si="296"/>
        <v>43787</v>
      </c>
      <c r="I745" s="72">
        <f t="shared" si="283"/>
        <v>43787</v>
      </c>
      <c r="J745" s="1">
        <f t="shared" si="297"/>
        <v>23</v>
      </c>
      <c r="K745" s="1">
        <f t="shared" si="279"/>
        <v>4</v>
      </c>
      <c r="L745" s="5">
        <f t="shared" si="284"/>
        <v>1.00017391</v>
      </c>
      <c r="M745" s="12">
        <f t="shared" si="280"/>
        <v>0.99960037000000002</v>
      </c>
      <c r="N745" s="12">
        <f t="shared" si="300"/>
        <v>1.0742160306875941</v>
      </c>
      <c r="O745" s="5">
        <f t="shared" ref="O745:O808" si="302">TRUNC(TRUNC((L745*N745),15),8)</f>
        <v>1.0744028400000001</v>
      </c>
      <c r="P745" s="5">
        <f t="shared" si="285"/>
        <v>1074.40284</v>
      </c>
      <c r="Q745" s="10">
        <f t="shared" si="286"/>
        <v>0</v>
      </c>
      <c r="R745" s="39">
        <f t="shared" si="287"/>
        <v>0</v>
      </c>
      <c r="S745" s="5">
        <f t="shared" si="288"/>
        <v>0</v>
      </c>
      <c r="T745" s="6">
        <f t="shared" si="298"/>
        <v>4.641E-2</v>
      </c>
      <c r="U745" s="10">
        <f t="shared" si="301"/>
        <v>4</v>
      </c>
      <c r="V745" s="10">
        <v>252</v>
      </c>
      <c r="W745" s="12">
        <f t="shared" si="289"/>
        <v>1.000720343</v>
      </c>
      <c r="X745" s="5">
        <f t="shared" si="290"/>
        <v>0.77393856000000005</v>
      </c>
      <c r="Y745" s="11">
        <f t="shared" si="291"/>
        <v>0</v>
      </c>
      <c r="Z745" s="2" t="s">
        <v>68</v>
      </c>
      <c r="AA745" s="72">
        <f t="shared" si="299"/>
        <v>44119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30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4"/>
      <c r="BX745" s="1"/>
      <c r="BY745" s="1"/>
      <c r="BZ745" s="1"/>
      <c r="CA745" s="1"/>
      <c r="CB745" s="1"/>
      <c r="CC745" s="1"/>
      <c r="CD745" s="1"/>
      <c r="CE745" s="1"/>
      <c r="CF745" s="1"/>
      <c r="CG745" s="2"/>
      <c r="CH745" s="1"/>
      <c r="CI745" s="1"/>
      <c r="CJ745" s="1"/>
      <c r="CK745" s="1"/>
      <c r="CL745" s="1"/>
      <c r="CM745" s="1"/>
    </row>
    <row r="746" spans="1:91" x14ac:dyDescent="0.2">
      <c r="A746" s="105">
        <f t="shared" si="292"/>
        <v>43759</v>
      </c>
      <c r="B746" s="5">
        <f t="shared" si="281"/>
        <v>1075.17677856</v>
      </c>
      <c r="C746" s="5">
        <f t="shared" si="293"/>
        <v>1000</v>
      </c>
      <c r="D746" s="64">
        <f t="shared" si="294"/>
        <v>5227.84</v>
      </c>
      <c r="E746" s="11">
        <f>IF(K746=1,VLOOKUP(A746,[1]Plan1!$AY$80:$BA$314,3),E745)</f>
        <v>5233.07</v>
      </c>
      <c r="F746" s="72">
        <f t="shared" si="295"/>
        <v>43754</v>
      </c>
      <c r="G746" s="9">
        <f t="shared" si="282"/>
        <v>1.0004131725529497E-3</v>
      </c>
      <c r="H746" s="72">
        <f t="shared" si="296"/>
        <v>43787</v>
      </c>
      <c r="I746" s="72">
        <f t="shared" si="283"/>
        <v>43787</v>
      </c>
      <c r="J746" s="1">
        <f t="shared" si="297"/>
        <v>23</v>
      </c>
      <c r="K746" s="1">
        <f t="shared" ref="K746:K809" si="303">(J746-(NETWORKDAYS(A746,I746,AD$118:AD$502)-1))</f>
        <v>4</v>
      </c>
      <c r="L746" s="5">
        <f t="shared" si="284"/>
        <v>1.00017391</v>
      </c>
      <c r="M746" s="12">
        <f t="shared" ref="M746:M809" si="304">IF(I746&gt;I745,L745,M745)</f>
        <v>0.99960037000000002</v>
      </c>
      <c r="N746" s="12">
        <f t="shared" si="300"/>
        <v>1.0742160306875941</v>
      </c>
      <c r="O746" s="5">
        <f t="shared" si="302"/>
        <v>1.0744028400000001</v>
      </c>
      <c r="P746" s="5">
        <f t="shared" si="285"/>
        <v>1074.40284</v>
      </c>
      <c r="Q746" s="10">
        <f t="shared" si="286"/>
        <v>0</v>
      </c>
      <c r="R746" s="39">
        <f t="shared" si="287"/>
        <v>0</v>
      </c>
      <c r="S746" s="5">
        <f t="shared" si="288"/>
        <v>0</v>
      </c>
      <c r="T746" s="6">
        <f t="shared" si="298"/>
        <v>4.641E-2</v>
      </c>
      <c r="U746" s="10">
        <f t="shared" si="301"/>
        <v>4</v>
      </c>
      <c r="V746" s="10">
        <v>252</v>
      </c>
      <c r="W746" s="12">
        <f t="shared" si="289"/>
        <v>1.000720343</v>
      </c>
      <c r="X746" s="5">
        <f t="shared" si="290"/>
        <v>0.77393856000000005</v>
      </c>
      <c r="Y746" s="11">
        <f t="shared" si="291"/>
        <v>0</v>
      </c>
      <c r="Z746" s="2" t="s">
        <v>68</v>
      </c>
      <c r="AA746" s="72">
        <f t="shared" si="299"/>
        <v>44119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30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4"/>
      <c r="BX746" s="1"/>
      <c r="BY746" s="1"/>
      <c r="BZ746" s="1"/>
      <c r="CA746" s="1"/>
      <c r="CB746" s="1"/>
      <c r="CC746" s="1"/>
      <c r="CD746" s="1"/>
      <c r="CE746" s="1"/>
      <c r="CF746" s="1"/>
      <c r="CG746" s="2"/>
      <c r="CH746" s="1"/>
      <c r="CI746" s="1"/>
      <c r="CJ746" s="1"/>
      <c r="CK746" s="1"/>
      <c r="CL746" s="1"/>
      <c r="CM746" s="1"/>
    </row>
    <row r="747" spans="1:91" x14ac:dyDescent="0.2">
      <c r="A747" s="105">
        <f t="shared" si="292"/>
        <v>43760</v>
      </c>
      <c r="B747" s="5">
        <f t="shared" si="281"/>
        <v>1075.4171025600001</v>
      </c>
      <c r="C747" s="5">
        <f t="shared" si="293"/>
        <v>1000</v>
      </c>
      <c r="D747" s="64">
        <f t="shared" si="294"/>
        <v>5227.84</v>
      </c>
      <c r="E747" s="11">
        <f>IF(K747=1,VLOOKUP(A747,[1]Plan1!$AY$80:$BA$314,3),E746)</f>
        <v>5233.07</v>
      </c>
      <c r="F747" s="72">
        <f t="shared" si="295"/>
        <v>43754</v>
      </c>
      <c r="G747" s="9">
        <f t="shared" si="282"/>
        <v>1.0004131725529497E-3</v>
      </c>
      <c r="H747" s="72">
        <f t="shared" si="296"/>
        <v>43787</v>
      </c>
      <c r="I747" s="72">
        <f t="shared" si="283"/>
        <v>43787</v>
      </c>
      <c r="J747" s="1">
        <f t="shared" si="297"/>
        <v>23</v>
      </c>
      <c r="K747" s="1">
        <f t="shared" si="303"/>
        <v>5</v>
      </c>
      <c r="L747" s="5">
        <f t="shared" si="284"/>
        <v>1.00021739</v>
      </c>
      <c r="M747" s="12">
        <f t="shared" si="304"/>
        <v>0.99960037000000002</v>
      </c>
      <c r="N747" s="12">
        <f t="shared" si="300"/>
        <v>1.0742160306875941</v>
      </c>
      <c r="O747" s="5">
        <f t="shared" si="302"/>
        <v>1.07444955</v>
      </c>
      <c r="P747" s="5">
        <f t="shared" si="285"/>
        <v>1074.44955</v>
      </c>
      <c r="Q747" s="10">
        <f t="shared" si="286"/>
        <v>0</v>
      </c>
      <c r="R747" s="39">
        <f t="shared" si="287"/>
        <v>0</v>
      </c>
      <c r="S747" s="5">
        <f t="shared" si="288"/>
        <v>0</v>
      </c>
      <c r="T747" s="6">
        <f t="shared" si="298"/>
        <v>4.641E-2</v>
      </c>
      <c r="U747" s="10">
        <f t="shared" si="301"/>
        <v>5</v>
      </c>
      <c r="V747" s="10">
        <v>252</v>
      </c>
      <c r="W747" s="12">
        <f t="shared" si="289"/>
        <v>1.0009005099999999</v>
      </c>
      <c r="X747" s="5">
        <f t="shared" si="290"/>
        <v>0.96755256000000001</v>
      </c>
      <c r="Y747" s="11">
        <f t="shared" si="291"/>
        <v>0</v>
      </c>
      <c r="Z747" s="2" t="s">
        <v>68</v>
      </c>
      <c r="AA747" s="72">
        <f t="shared" si="299"/>
        <v>44119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30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4"/>
      <c r="BX747" s="1"/>
      <c r="BY747" s="1"/>
      <c r="BZ747" s="1"/>
      <c r="CA747" s="1"/>
      <c r="CB747" s="1"/>
      <c r="CC747" s="1"/>
      <c r="CD747" s="1"/>
      <c r="CE747" s="1"/>
      <c r="CF747" s="1"/>
      <c r="CG747" s="2"/>
      <c r="CH747" s="1"/>
      <c r="CI747" s="1"/>
      <c r="CJ747" s="1"/>
      <c r="CK747" s="1"/>
      <c r="CL747" s="1"/>
      <c r="CM747" s="1"/>
    </row>
    <row r="748" spans="1:91" x14ac:dyDescent="0.2">
      <c r="A748" s="105">
        <f t="shared" si="292"/>
        <v>43761</v>
      </c>
      <c r="B748" s="5">
        <f t="shared" si="281"/>
        <v>1075.6574877800001</v>
      </c>
      <c r="C748" s="5">
        <f t="shared" si="293"/>
        <v>1000</v>
      </c>
      <c r="D748" s="64">
        <f t="shared" si="294"/>
        <v>5227.84</v>
      </c>
      <c r="E748" s="11">
        <f>IF(K748=1,VLOOKUP(A748,[1]Plan1!$AY$80:$BA$314,3),E747)</f>
        <v>5233.07</v>
      </c>
      <c r="F748" s="72">
        <f t="shared" si="295"/>
        <v>43754</v>
      </c>
      <c r="G748" s="9">
        <f t="shared" si="282"/>
        <v>1.0004131725529497E-3</v>
      </c>
      <c r="H748" s="72">
        <f t="shared" si="296"/>
        <v>43787</v>
      </c>
      <c r="I748" s="72">
        <f t="shared" si="283"/>
        <v>43787</v>
      </c>
      <c r="J748" s="1">
        <f t="shared" si="297"/>
        <v>23</v>
      </c>
      <c r="K748" s="1">
        <f t="shared" si="303"/>
        <v>6</v>
      </c>
      <c r="L748" s="5">
        <f t="shared" si="284"/>
        <v>1.0002608799999999</v>
      </c>
      <c r="M748" s="12">
        <f t="shared" si="304"/>
        <v>0.99960037000000002</v>
      </c>
      <c r="N748" s="12">
        <f t="shared" si="300"/>
        <v>1.0742160306875941</v>
      </c>
      <c r="O748" s="5">
        <f t="shared" si="302"/>
        <v>1.07449627</v>
      </c>
      <c r="P748" s="5">
        <f t="shared" si="285"/>
        <v>1074.4962700000001</v>
      </c>
      <c r="Q748" s="10">
        <f t="shared" si="286"/>
        <v>0</v>
      </c>
      <c r="R748" s="39">
        <f t="shared" si="287"/>
        <v>0</v>
      </c>
      <c r="S748" s="5">
        <f t="shared" si="288"/>
        <v>0</v>
      </c>
      <c r="T748" s="6">
        <f t="shared" si="298"/>
        <v>4.641E-2</v>
      </c>
      <c r="U748" s="10">
        <f t="shared" si="301"/>
        <v>6</v>
      </c>
      <c r="V748" s="10">
        <v>252</v>
      </c>
      <c r="W748" s="12">
        <f t="shared" si="289"/>
        <v>1.001080709</v>
      </c>
      <c r="X748" s="5">
        <f t="shared" si="290"/>
        <v>1.1612177800000001</v>
      </c>
      <c r="Y748" s="11">
        <f t="shared" si="291"/>
        <v>0</v>
      </c>
      <c r="Z748" s="2" t="s">
        <v>68</v>
      </c>
      <c r="AA748" s="72">
        <f t="shared" si="299"/>
        <v>44119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30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4"/>
      <c r="BX748" s="1"/>
      <c r="BY748" s="1"/>
      <c r="BZ748" s="1"/>
      <c r="CA748" s="1"/>
      <c r="CB748" s="1"/>
      <c r="CC748" s="1"/>
      <c r="CD748" s="1"/>
      <c r="CE748" s="1"/>
      <c r="CF748" s="1"/>
      <c r="CG748" s="2"/>
      <c r="CH748" s="1"/>
      <c r="CI748" s="1"/>
      <c r="CJ748" s="1"/>
      <c r="CK748" s="1"/>
      <c r="CL748" s="1"/>
      <c r="CM748" s="1"/>
    </row>
    <row r="749" spans="1:91" x14ac:dyDescent="0.2">
      <c r="A749" s="105">
        <f t="shared" si="292"/>
        <v>43762</v>
      </c>
      <c r="B749" s="5">
        <f t="shared" si="281"/>
        <v>1075.89790421</v>
      </c>
      <c r="C749" s="5">
        <f t="shared" si="293"/>
        <v>1000</v>
      </c>
      <c r="D749" s="64">
        <f t="shared" si="294"/>
        <v>5227.84</v>
      </c>
      <c r="E749" s="11">
        <f>IF(K749=1,VLOOKUP(A749,[1]Plan1!$AY$80:$BA$314,3),E748)</f>
        <v>5233.07</v>
      </c>
      <c r="F749" s="72">
        <f t="shared" si="295"/>
        <v>43754</v>
      </c>
      <c r="G749" s="9">
        <f t="shared" si="282"/>
        <v>1.0004131725529497E-3</v>
      </c>
      <c r="H749" s="72">
        <f t="shared" si="296"/>
        <v>43787</v>
      </c>
      <c r="I749" s="72">
        <f t="shared" si="283"/>
        <v>43787</v>
      </c>
      <c r="J749" s="1">
        <f t="shared" si="297"/>
        <v>23</v>
      </c>
      <c r="K749" s="1">
        <f t="shared" si="303"/>
        <v>7</v>
      </c>
      <c r="L749" s="5">
        <f t="shared" si="284"/>
        <v>1.0003043599999999</v>
      </c>
      <c r="M749" s="12">
        <f t="shared" si="304"/>
        <v>0.99960037000000002</v>
      </c>
      <c r="N749" s="12">
        <f t="shared" si="300"/>
        <v>1.0742160306875941</v>
      </c>
      <c r="O749" s="5">
        <f t="shared" si="302"/>
        <v>1.07454297</v>
      </c>
      <c r="P749" s="5">
        <f t="shared" si="285"/>
        <v>1074.54297</v>
      </c>
      <c r="Q749" s="10">
        <f t="shared" si="286"/>
        <v>0</v>
      </c>
      <c r="R749" s="39">
        <f t="shared" si="287"/>
        <v>0</v>
      </c>
      <c r="S749" s="5">
        <f t="shared" si="288"/>
        <v>0</v>
      </c>
      <c r="T749" s="6">
        <f t="shared" si="298"/>
        <v>4.641E-2</v>
      </c>
      <c r="U749" s="10">
        <f t="shared" si="301"/>
        <v>7</v>
      </c>
      <c r="V749" s="10">
        <v>252</v>
      </c>
      <c r="W749" s="12">
        <f t="shared" si="289"/>
        <v>1.0012609400000001</v>
      </c>
      <c r="X749" s="5">
        <f t="shared" si="290"/>
        <v>1.3549342099999999</v>
      </c>
      <c r="Y749" s="11">
        <f t="shared" si="291"/>
        <v>0</v>
      </c>
      <c r="Z749" s="2" t="s">
        <v>68</v>
      </c>
      <c r="AA749" s="72">
        <f t="shared" si="299"/>
        <v>44119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30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4"/>
      <c r="BX749" s="1"/>
      <c r="BY749" s="1"/>
      <c r="BZ749" s="1"/>
      <c r="CA749" s="1"/>
      <c r="CB749" s="1"/>
      <c r="CC749" s="1"/>
      <c r="CD749" s="1"/>
      <c r="CE749" s="1"/>
      <c r="CF749" s="1"/>
      <c r="CG749" s="2"/>
      <c r="CH749" s="1"/>
      <c r="CI749" s="1"/>
      <c r="CJ749" s="1"/>
      <c r="CK749" s="1"/>
      <c r="CL749" s="1"/>
      <c r="CM749" s="1"/>
    </row>
    <row r="750" spans="1:91" x14ac:dyDescent="0.2">
      <c r="A750" s="105">
        <f t="shared" si="292"/>
        <v>43763</v>
      </c>
      <c r="B750" s="5">
        <f t="shared" si="281"/>
        <v>1076.13839295</v>
      </c>
      <c r="C750" s="5">
        <f t="shared" si="293"/>
        <v>1000</v>
      </c>
      <c r="D750" s="64">
        <f t="shared" si="294"/>
        <v>5227.84</v>
      </c>
      <c r="E750" s="11">
        <f>IF(K750=1,VLOOKUP(A750,[1]Plan1!$AY$80:$BA$314,3),E749)</f>
        <v>5233.07</v>
      </c>
      <c r="F750" s="72">
        <f t="shared" si="295"/>
        <v>43754</v>
      </c>
      <c r="G750" s="9">
        <f t="shared" si="282"/>
        <v>1.0004131725529497E-3</v>
      </c>
      <c r="H750" s="72">
        <f t="shared" si="296"/>
        <v>43787</v>
      </c>
      <c r="I750" s="72">
        <f t="shared" si="283"/>
        <v>43787</v>
      </c>
      <c r="J750" s="1">
        <f t="shared" si="297"/>
        <v>23</v>
      </c>
      <c r="K750" s="1">
        <f t="shared" si="303"/>
        <v>8</v>
      </c>
      <c r="L750" s="5">
        <f t="shared" si="284"/>
        <v>1.00034785</v>
      </c>
      <c r="M750" s="12">
        <f t="shared" si="304"/>
        <v>0.99960037000000002</v>
      </c>
      <c r="N750" s="12">
        <f t="shared" si="300"/>
        <v>1.0742160306875941</v>
      </c>
      <c r="O750" s="5">
        <f t="shared" si="302"/>
        <v>1.07458969</v>
      </c>
      <c r="P750" s="5">
        <f t="shared" si="285"/>
        <v>1074.58969</v>
      </c>
      <c r="Q750" s="10">
        <f t="shared" si="286"/>
        <v>0</v>
      </c>
      <c r="R750" s="39">
        <f t="shared" si="287"/>
        <v>0</v>
      </c>
      <c r="S750" s="5">
        <f t="shared" si="288"/>
        <v>0</v>
      </c>
      <c r="T750" s="6">
        <f t="shared" si="298"/>
        <v>4.641E-2</v>
      </c>
      <c r="U750" s="10">
        <f t="shared" si="301"/>
        <v>8</v>
      </c>
      <c r="V750" s="10">
        <v>252</v>
      </c>
      <c r="W750" s="12">
        <f t="shared" si="289"/>
        <v>1.001441204</v>
      </c>
      <c r="X750" s="5">
        <f t="shared" si="290"/>
        <v>1.54870295</v>
      </c>
      <c r="Y750" s="11">
        <f t="shared" si="291"/>
        <v>0</v>
      </c>
      <c r="Z750" s="2" t="s">
        <v>68</v>
      </c>
      <c r="AA750" s="72">
        <f t="shared" si="299"/>
        <v>44119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30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4"/>
      <c r="BX750" s="1"/>
      <c r="BY750" s="1"/>
      <c r="BZ750" s="1"/>
      <c r="CA750" s="1"/>
      <c r="CB750" s="1"/>
      <c r="CC750" s="1"/>
      <c r="CD750" s="1"/>
      <c r="CE750" s="1"/>
      <c r="CF750" s="1"/>
      <c r="CG750" s="2"/>
      <c r="CH750" s="1"/>
      <c r="CI750" s="1"/>
      <c r="CJ750" s="1"/>
      <c r="CK750" s="1"/>
      <c r="CL750" s="1"/>
      <c r="CM750" s="1"/>
    </row>
    <row r="751" spans="1:91" x14ac:dyDescent="0.2">
      <c r="A751" s="105">
        <f t="shared" si="292"/>
        <v>43764</v>
      </c>
      <c r="B751" s="5">
        <f t="shared" si="281"/>
        <v>1076.37893401</v>
      </c>
      <c r="C751" s="5">
        <f t="shared" si="293"/>
        <v>1000</v>
      </c>
      <c r="D751" s="64">
        <f t="shared" si="294"/>
        <v>5227.84</v>
      </c>
      <c r="E751" s="11">
        <f>IF(K751=1,VLOOKUP(A751,[1]Plan1!$AY$80:$BA$314,3),E750)</f>
        <v>5233.07</v>
      </c>
      <c r="F751" s="72">
        <f t="shared" si="295"/>
        <v>43754</v>
      </c>
      <c r="G751" s="9">
        <f t="shared" si="282"/>
        <v>1.0004131725529497E-3</v>
      </c>
      <c r="H751" s="72">
        <f t="shared" si="296"/>
        <v>43787</v>
      </c>
      <c r="I751" s="72">
        <f t="shared" si="283"/>
        <v>43787</v>
      </c>
      <c r="J751" s="1">
        <f t="shared" si="297"/>
        <v>23</v>
      </c>
      <c r="K751" s="1">
        <f t="shared" si="303"/>
        <v>9</v>
      </c>
      <c r="L751" s="5">
        <f t="shared" si="284"/>
        <v>1.00039134</v>
      </c>
      <c r="M751" s="12">
        <f t="shared" si="304"/>
        <v>0.99960037000000002</v>
      </c>
      <c r="N751" s="12">
        <f t="shared" si="300"/>
        <v>1.0742160306875941</v>
      </c>
      <c r="O751" s="5">
        <f t="shared" si="302"/>
        <v>1.0746364100000001</v>
      </c>
      <c r="P751" s="5">
        <f t="shared" si="285"/>
        <v>1074.6364100000001</v>
      </c>
      <c r="Q751" s="10">
        <f t="shared" si="286"/>
        <v>0</v>
      </c>
      <c r="R751" s="39">
        <f t="shared" si="287"/>
        <v>0</v>
      </c>
      <c r="S751" s="5">
        <f t="shared" si="288"/>
        <v>0</v>
      </c>
      <c r="T751" s="6">
        <f t="shared" si="298"/>
        <v>4.641E-2</v>
      </c>
      <c r="U751" s="10">
        <f t="shared" si="301"/>
        <v>9</v>
      </c>
      <c r="V751" s="10">
        <v>252</v>
      </c>
      <c r="W751" s="12">
        <f t="shared" si="289"/>
        <v>1.001621501</v>
      </c>
      <c r="X751" s="5">
        <f t="shared" si="290"/>
        <v>1.7425240099999999</v>
      </c>
      <c r="Y751" s="11">
        <f t="shared" si="291"/>
        <v>0</v>
      </c>
      <c r="Z751" s="2" t="s">
        <v>68</v>
      </c>
      <c r="AA751" s="72">
        <f t="shared" si="299"/>
        <v>44119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30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4"/>
      <c r="BX751" s="1"/>
      <c r="BY751" s="1"/>
      <c r="BZ751" s="1"/>
      <c r="CA751" s="1"/>
      <c r="CB751" s="1"/>
      <c r="CC751" s="1"/>
      <c r="CD751" s="1"/>
      <c r="CE751" s="1"/>
      <c r="CF751" s="1"/>
      <c r="CG751" s="2"/>
      <c r="CH751" s="1"/>
      <c r="CI751" s="1"/>
      <c r="CJ751" s="1"/>
      <c r="CK751" s="1"/>
      <c r="CL751" s="1"/>
      <c r="CM751" s="1"/>
    </row>
    <row r="752" spans="1:91" x14ac:dyDescent="0.2">
      <c r="A752" s="105">
        <f t="shared" si="292"/>
        <v>43765</v>
      </c>
      <c r="B752" s="5">
        <f t="shared" si="281"/>
        <v>1076.37893401</v>
      </c>
      <c r="C752" s="5">
        <f t="shared" si="293"/>
        <v>1000</v>
      </c>
      <c r="D752" s="64">
        <f t="shared" si="294"/>
        <v>5227.84</v>
      </c>
      <c r="E752" s="11">
        <f>IF(K752=1,VLOOKUP(A752,[1]Plan1!$AY$80:$BA$314,3),E751)</f>
        <v>5233.07</v>
      </c>
      <c r="F752" s="72">
        <f t="shared" si="295"/>
        <v>43754</v>
      </c>
      <c r="G752" s="9">
        <f t="shared" si="282"/>
        <v>1.0004131725529497E-3</v>
      </c>
      <c r="H752" s="72">
        <f t="shared" si="296"/>
        <v>43787</v>
      </c>
      <c r="I752" s="72">
        <f t="shared" si="283"/>
        <v>43787</v>
      </c>
      <c r="J752" s="1">
        <f t="shared" si="297"/>
        <v>23</v>
      </c>
      <c r="K752" s="1">
        <f t="shared" si="303"/>
        <v>9</v>
      </c>
      <c r="L752" s="5">
        <f t="shared" si="284"/>
        <v>1.00039134</v>
      </c>
      <c r="M752" s="12">
        <f t="shared" si="304"/>
        <v>0.99960037000000002</v>
      </c>
      <c r="N752" s="12">
        <f t="shared" si="300"/>
        <v>1.0742160306875941</v>
      </c>
      <c r="O752" s="5">
        <f t="shared" si="302"/>
        <v>1.0746364100000001</v>
      </c>
      <c r="P752" s="5">
        <f t="shared" si="285"/>
        <v>1074.6364100000001</v>
      </c>
      <c r="Q752" s="10">
        <f t="shared" si="286"/>
        <v>0</v>
      </c>
      <c r="R752" s="39">
        <f t="shared" si="287"/>
        <v>0</v>
      </c>
      <c r="S752" s="5">
        <f t="shared" si="288"/>
        <v>0</v>
      </c>
      <c r="T752" s="6">
        <f t="shared" si="298"/>
        <v>4.641E-2</v>
      </c>
      <c r="U752" s="10">
        <f t="shared" si="301"/>
        <v>9</v>
      </c>
      <c r="V752" s="10">
        <v>252</v>
      </c>
      <c r="W752" s="12">
        <f t="shared" si="289"/>
        <v>1.001621501</v>
      </c>
      <c r="X752" s="5">
        <f t="shared" si="290"/>
        <v>1.7425240099999999</v>
      </c>
      <c r="Y752" s="11">
        <f t="shared" si="291"/>
        <v>0</v>
      </c>
      <c r="Z752" s="2" t="s">
        <v>68</v>
      </c>
      <c r="AA752" s="72">
        <f t="shared" si="299"/>
        <v>44119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30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4"/>
      <c r="BX752" s="1"/>
      <c r="BY752" s="1"/>
      <c r="BZ752" s="1"/>
      <c r="CA752" s="1"/>
      <c r="CB752" s="1"/>
      <c r="CC752" s="1"/>
      <c r="CD752" s="1"/>
      <c r="CE752" s="1"/>
      <c r="CF752" s="1"/>
      <c r="CG752" s="2"/>
      <c r="CH752" s="1"/>
      <c r="CI752" s="1"/>
      <c r="CJ752" s="1"/>
      <c r="CK752" s="1"/>
      <c r="CL752" s="1"/>
      <c r="CM752" s="1"/>
    </row>
    <row r="753" spans="1:91" x14ac:dyDescent="0.2">
      <c r="A753" s="105">
        <f t="shared" si="292"/>
        <v>43766</v>
      </c>
      <c r="B753" s="5">
        <f t="shared" si="281"/>
        <v>1076.37893401</v>
      </c>
      <c r="C753" s="5">
        <f t="shared" si="293"/>
        <v>1000</v>
      </c>
      <c r="D753" s="64">
        <f t="shared" si="294"/>
        <v>5227.84</v>
      </c>
      <c r="E753" s="11">
        <f>IF(K753=1,VLOOKUP(A753,[1]Plan1!$AY$80:$BA$314,3),E752)</f>
        <v>5233.07</v>
      </c>
      <c r="F753" s="72">
        <f t="shared" si="295"/>
        <v>43754</v>
      </c>
      <c r="G753" s="9">
        <f t="shared" si="282"/>
        <v>1.0004131725529497E-3</v>
      </c>
      <c r="H753" s="72">
        <f t="shared" si="296"/>
        <v>43787</v>
      </c>
      <c r="I753" s="72">
        <f t="shared" si="283"/>
        <v>43787</v>
      </c>
      <c r="J753" s="1">
        <f t="shared" si="297"/>
        <v>23</v>
      </c>
      <c r="K753" s="1">
        <f t="shared" si="303"/>
        <v>9</v>
      </c>
      <c r="L753" s="5">
        <f t="shared" si="284"/>
        <v>1.00039134</v>
      </c>
      <c r="M753" s="12">
        <f t="shared" si="304"/>
        <v>0.99960037000000002</v>
      </c>
      <c r="N753" s="12">
        <f t="shared" si="300"/>
        <v>1.0742160306875941</v>
      </c>
      <c r="O753" s="5">
        <f t="shared" si="302"/>
        <v>1.0746364100000001</v>
      </c>
      <c r="P753" s="5">
        <f t="shared" si="285"/>
        <v>1074.6364100000001</v>
      </c>
      <c r="Q753" s="10">
        <f t="shared" si="286"/>
        <v>0</v>
      </c>
      <c r="R753" s="39">
        <f t="shared" si="287"/>
        <v>0</v>
      </c>
      <c r="S753" s="5">
        <f t="shared" si="288"/>
        <v>0</v>
      </c>
      <c r="T753" s="6">
        <f t="shared" si="298"/>
        <v>4.641E-2</v>
      </c>
      <c r="U753" s="10">
        <f t="shared" si="301"/>
        <v>9</v>
      </c>
      <c r="V753" s="10">
        <v>252</v>
      </c>
      <c r="W753" s="12">
        <f t="shared" si="289"/>
        <v>1.001621501</v>
      </c>
      <c r="X753" s="5">
        <f t="shared" si="290"/>
        <v>1.7425240099999999</v>
      </c>
      <c r="Y753" s="11">
        <f t="shared" si="291"/>
        <v>0</v>
      </c>
      <c r="Z753" s="2" t="s">
        <v>68</v>
      </c>
      <c r="AA753" s="72">
        <f t="shared" si="299"/>
        <v>44119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30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4"/>
      <c r="BX753" s="1"/>
      <c r="BY753" s="1"/>
      <c r="BZ753" s="1"/>
      <c r="CA753" s="1"/>
      <c r="CB753" s="1"/>
      <c r="CC753" s="1"/>
      <c r="CD753" s="1"/>
      <c r="CE753" s="1"/>
      <c r="CF753" s="1"/>
      <c r="CG753" s="2"/>
      <c r="CH753" s="1"/>
      <c r="CI753" s="1"/>
      <c r="CJ753" s="1"/>
      <c r="CK753" s="1"/>
      <c r="CL753" s="1"/>
      <c r="CM753" s="1"/>
    </row>
    <row r="754" spans="1:91" x14ac:dyDescent="0.2">
      <c r="A754" s="105">
        <f t="shared" si="292"/>
        <v>43767</v>
      </c>
      <c r="B754" s="5">
        <f t="shared" si="281"/>
        <v>1076.6195263</v>
      </c>
      <c r="C754" s="5">
        <f t="shared" si="293"/>
        <v>1000</v>
      </c>
      <c r="D754" s="64">
        <f t="shared" si="294"/>
        <v>5227.84</v>
      </c>
      <c r="E754" s="11">
        <f>IF(K754=1,VLOOKUP(A754,[1]Plan1!$AY$80:$BA$314,3),E753)</f>
        <v>5233.07</v>
      </c>
      <c r="F754" s="72">
        <f t="shared" si="295"/>
        <v>43754</v>
      </c>
      <c r="G754" s="9">
        <f t="shared" si="282"/>
        <v>1.0004131725529497E-3</v>
      </c>
      <c r="H754" s="72">
        <f t="shared" si="296"/>
        <v>43787</v>
      </c>
      <c r="I754" s="72">
        <f t="shared" si="283"/>
        <v>43787</v>
      </c>
      <c r="J754" s="1">
        <f t="shared" si="297"/>
        <v>23</v>
      </c>
      <c r="K754" s="1">
        <f t="shared" si="303"/>
        <v>10</v>
      </c>
      <c r="L754" s="5">
        <f t="shared" si="284"/>
        <v>1.0004348300000001</v>
      </c>
      <c r="M754" s="12">
        <f t="shared" si="304"/>
        <v>0.99960037000000002</v>
      </c>
      <c r="N754" s="12">
        <f t="shared" si="300"/>
        <v>1.0742160306875941</v>
      </c>
      <c r="O754" s="5">
        <f t="shared" si="302"/>
        <v>1.0746831299999999</v>
      </c>
      <c r="P754" s="5">
        <f t="shared" si="285"/>
        <v>1074.6831299999999</v>
      </c>
      <c r="Q754" s="10">
        <f t="shared" si="286"/>
        <v>0</v>
      </c>
      <c r="R754" s="39">
        <f t="shared" si="287"/>
        <v>0</v>
      </c>
      <c r="S754" s="5">
        <f t="shared" si="288"/>
        <v>0</v>
      </c>
      <c r="T754" s="6">
        <f t="shared" si="298"/>
        <v>4.641E-2</v>
      </c>
      <c r="U754" s="10">
        <f t="shared" si="301"/>
        <v>10</v>
      </c>
      <c r="V754" s="10">
        <v>252</v>
      </c>
      <c r="W754" s="12">
        <f t="shared" si="289"/>
        <v>1.00180183</v>
      </c>
      <c r="X754" s="5">
        <f t="shared" si="290"/>
        <v>1.9363963</v>
      </c>
      <c r="Y754" s="11">
        <f t="shared" si="291"/>
        <v>0</v>
      </c>
      <c r="Z754" s="2" t="s">
        <v>68</v>
      </c>
      <c r="AA754" s="72">
        <f t="shared" si="299"/>
        <v>44119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30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4"/>
      <c r="BX754" s="1"/>
      <c r="BY754" s="1"/>
      <c r="BZ754" s="1"/>
      <c r="CA754" s="1"/>
      <c r="CB754" s="1"/>
      <c r="CC754" s="1"/>
      <c r="CD754" s="1"/>
      <c r="CE754" s="1"/>
      <c r="CF754" s="1"/>
      <c r="CG754" s="2"/>
      <c r="CH754" s="1"/>
      <c r="CI754" s="1"/>
      <c r="CJ754" s="1"/>
      <c r="CK754" s="1"/>
      <c r="CL754" s="1"/>
      <c r="CM754" s="1"/>
    </row>
    <row r="755" spans="1:91" x14ac:dyDescent="0.2">
      <c r="A755" s="105">
        <f t="shared" si="292"/>
        <v>43768</v>
      </c>
      <c r="B755" s="5">
        <f t="shared" si="281"/>
        <v>1076.8601798499999</v>
      </c>
      <c r="C755" s="5">
        <f t="shared" si="293"/>
        <v>1000</v>
      </c>
      <c r="D755" s="64">
        <f t="shared" si="294"/>
        <v>5227.84</v>
      </c>
      <c r="E755" s="11">
        <f>IF(K755=1,VLOOKUP(A755,[1]Plan1!$AY$80:$BA$314,3),E754)</f>
        <v>5233.07</v>
      </c>
      <c r="F755" s="72">
        <f t="shared" si="295"/>
        <v>43754</v>
      </c>
      <c r="G755" s="9">
        <f t="shared" si="282"/>
        <v>1.0004131725529497E-3</v>
      </c>
      <c r="H755" s="72">
        <f t="shared" si="296"/>
        <v>43787</v>
      </c>
      <c r="I755" s="72">
        <f t="shared" si="283"/>
        <v>43787</v>
      </c>
      <c r="J755" s="1">
        <f t="shared" si="297"/>
        <v>23</v>
      </c>
      <c r="K755" s="1">
        <f t="shared" si="303"/>
        <v>11</v>
      </c>
      <c r="L755" s="5">
        <f t="shared" si="284"/>
        <v>1.00047833</v>
      </c>
      <c r="M755" s="12">
        <f t="shared" si="304"/>
        <v>0.99960037000000002</v>
      </c>
      <c r="N755" s="12">
        <f t="shared" si="300"/>
        <v>1.0742160306875941</v>
      </c>
      <c r="O755" s="5">
        <f t="shared" si="302"/>
        <v>1.0747298599999999</v>
      </c>
      <c r="P755" s="5">
        <f t="shared" si="285"/>
        <v>1074.7298599999999</v>
      </c>
      <c r="Q755" s="10">
        <f t="shared" si="286"/>
        <v>0</v>
      </c>
      <c r="R755" s="39">
        <f t="shared" si="287"/>
        <v>0</v>
      </c>
      <c r="S755" s="5">
        <f t="shared" si="288"/>
        <v>0</v>
      </c>
      <c r="T755" s="6">
        <f t="shared" si="298"/>
        <v>4.641E-2</v>
      </c>
      <c r="U755" s="10">
        <f t="shared" si="301"/>
        <v>11</v>
      </c>
      <c r="V755" s="10">
        <v>252</v>
      </c>
      <c r="W755" s="12">
        <f t="shared" si="289"/>
        <v>1.001982191</v>
      </c>
      <c r="X755" s="5">
        <f t="shared" si="290"/>
        <v>2.1303198499999998</v>
      </c>
      <c r="Y755" s="11">
        <f t="shared" si="291"/>
        <v>0</v>
      </c>
      <c r="Z755" s="2" t="s">
        <v>68</v>
      </c>
      <c r="AA755" s="72">
        <f t="shared" si="299"/>
        <v>44119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30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4"/>
      <c r="BX755" s="1"/>
      <c r="BY755" s="1"/>
      <c r="BZ755" s="1"/>
      <c r="CA755" s="1"/>
      <c r="CB755" s="1"/>
      <c r="CC755" s="1"/>
      <c r="CD755" s="1"/>
      <c r="CE755" s="1"/>
      <c r="CF755" s="1"/>
      <c r="CG755" s="2"/>
      <c r="CH755" s="1"/>
      <c r="CI755" s="1"/>
      <c r="CJ755" s="1"/>
      <c r="CK755" s="1"/>
      <c r="CL755" s="1"/>
      <c r="CM755" s="1"/>
    </row>
    <row r="756" spans="1:91" x14ac:dyDescent="0.2">
      <c r="A756" s="105">
        <f t="shared" si="292"/>
        <v>43769</v>
      </c>
      <c r="B756" s="5">
        <f t="shared" si="281"/>
        <v>1077.10086568</v>
      </c>
      <c r="C756" s="5">
        <f t="shared" si="293"/>
        <v>1000</v>
      </c>
      <c r="D756" s="64">
        <f t="shared" si="294"/>
        <v>5227.84</v>
      </c>
      <c r="E756" s="11">
        <f>IF(K756=1,VLOOKUP(A756,[1]Plan1!$AY$80:$BA$314,3),E755)</f>
        <v>5233.07</v>
      </c>
      <c r="F756" s="72">
        <f t="shared" si="295"/>
        <v>43754</v>
      </c>
      <c r="G756" s="9">
        <f t="shared" si="282"/>
        <v>1.0004131725529497E-3</v>
      </c>
      <c r="H756" s="72">
        <f t="shared" si="296"/>
        <v>43787</v>
      </c>
      <c r="I756" s="72">
        <f t="shared" si="283"/>
        <v>43787</v>
      </c>
      <c r="J756" s="1">
        <f t="shared" si="297"/>
        <v>23</v>
      </c>
      <c r="K756" s="1">
        <f t="shared" si="303"/>
        <v>12</v>
      </c>
      <c r="L756" s="5">
        <f t="shared" si="284"/>
        <v>1.0005218199999999</v>
      </c>
      <c r="M756" s="12">
        <f t="shared" si="304"/>
        <v>0.99960037000000002</v>
      </c>
      <c r="N756" s="12">
        <f t="shared" si="300"/>
        <v>1.0742160306875941</v>
      </c>
      <c r="O756" s="5">
        <f t="shared" si="302"/>
        <v>1.07477657</v>
      </c>
      <c r="P756" s="5">
        <f t="shared" si="285"/>
        <v>1074.77657</v>
      </c>
      <c r="Q756" s="10">
        <f t="shared" si="286"/>
        <v>0</v>
      </c>
      <c r="R756" s="39">
        <f t="shared" si="287"/>
        <v>0</v>
      </c>
      <c r="S756" s="5">
        <f t="shared" si="288"/>
        <v>0</v>
      </c>
      <c r="T756" s="6">
        <f t="shared" si="298"/>
        <v>4.641E-2</v>
      </c>
      <c r="U756" s="10">
        <f t="shared" si="301"/>
        <v>12</v>
      </c>
      <c r="V756" s="10">
        <v>252</v>
      </c>
      <c r="W756" s="12">
        <f t="shared" si="289"/>
        <v>1.002162585</v>
      </c>
      <c r="X756" s="5">
        <f t="shared" si="290"/>
        <v>2.3242956800000001</v>
      </c>
      <c r="Y756" s="11">
        <f t="shared" si="291"/>
        <v>0</v>
      </c>
      <c r="Z756" s="2" t="s">
        <v>68</v>
      </c>
      <c r="AA756" s="72">
        <f t="shared" si="299"/>
        <v>44119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30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4"/>
      <c r="BX756" s="1"/>
      <c r="BY756" s="1"/>
      <c r="BZ756" s="1"/>
      <c r="CA756" s="1"/>
      <c r="CB756" s="1"/>
      <c r="CC756" s="1"/>
      <c r="CD756" s="1"/>
      <c r="CE756" s="1"/>
      <c r="CF756" s="1"/>
      <c r="CG756" s="2"/>
      <c r="CH756" s="1"/>
      <c r="CI756" s="1"/>
      <c r="CJ756" s="1"/>
      <c r="CK756" s="1"/>
      <c r="CL756" s="1"/>
      <c r="CM756" s="1"/>
    </row>
    <row r="757" spans="1:91" x14ac:dyDescent="0.2">
      <c r="A757" s="105">
        <f t="shared" si="292"/>
        <v>43770</v>
      </c>
      <c r="B757" s="5">
        <f t="shared" si="281"/>
        <v>1077.34162388</v>
      </c>
      <c r="C757" s="5">
        <f t="shared" si="293"/>
        <v>1000</v>
      </c>
      <c r="D757" s="64">
        <f t="shared" si="294"/>
        <v>5227.84</v>
      </c>
      <c r="E757" s="11">
        <f>IF(K757=1,VLOOKUP(A757,[1]Plan1!$AY$80:$BA$314,3),E756)</f>
        <v>5233.07</v>
      </c>
      <c r="F757" s="72">
        <f t="shared" si="295"/>
        <v>43754</v>
      </c>
      <c r="G757" s="9">
        <f t="shared" si="282"/>
        <v>1.0004131725529497E-3</v>
      </c>
      <c r="H757" s="72">
        <f t="shared" si="296"/>
        <v>43787</v>
      </c>
      <c r="I757" s="72">
        <f t="shared" si="283"/>
        <v>43787</v>
      </c>
      <c r="J757" s="1">
        <f t="shared" si="297"/>
        <v>23</v>
      </c>
      <c r="K757" s="1">
        <f t="shared" si="303"/>
        <v>13</v>
      </c>
      <c r="L757" s="5">
        <f t="shared" si="284"/>
        <v>1.00056532</v>
      </c>
      <c r="M757" s="12">
        <f t="shared" si="304"/>
        <v>0.99960037000000002</v>
      </c>
      <c r="N757" s="12">
        <f t="shared" si="300"/>
        <v>1.0742160306875941</v>
      </c>
      <c r="O757" s="5">
        <f t="shared" si="302"/>
        <v>1.0748233</v>
      </c>
      <c r="P757" s="5">
        <f t="shared" si="285"/>
        <v>1074.8233</v>
      </c>
      <c r="Q757" s="10">
        <f t="shared" si="286"/>
        <v>0</v>
      </c>
      <c r="R757" s="39">
        <f t="shared" si="287"/>
        <v>0</v>
      </c>
      <c r="S757" s="5">
        <f t="shared" si="288"/>
        <v>0</v>
      </c>
      <c r="T757" s="6">
        <f t="shared" si="298"/>
        <v>4.641E-2</v>
      </c>
      <c r="U757" s="10">
        <f t="shared" si="301"/>
        <v>13</v>
      </c>
      <c r="V757" s="10">
        <v>252</v>
      </c>
      <c r="W757" s="12">
        <f t="shared" si="289"/>
        <v>1.0023430120000001</v>
      </c>
      <c r="X757" s="5">
        <f t="shared" si="290"/>
        <v>2.5183238800000001</v>
      </c>
      <c r="Y757" s="11">
        <f t="shared" si="291"/>
        <v>0</v>
      </c>
      <c r="Z757" s="2" t="s">
        <v>68</v>
      </c>
      <c r="AA757" s="72">
        <f t="shared" si="299"/>
        <v>44119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30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4"/>
      <c r="BX757" s="1"/>
      <c r="BY757" s="1"/>
      <c r="BZ757" s="1"/>
      <c r="CA757" s="1"/>
      <c r="CB757" s="1"/>
      <c r="CC757" s="1"/>
      <c r="CD757" s="1"/>
      <c r="CE757" s="1"/>
      <c r="CF757" s="1"/>
      <c r="CG757" s="2"/>
      <c r="CH757" s="1"/>
      <c r="CI757" s="1"/>
      <c r="CJ757" s="1"/>
      <c r="CK757" s="1"/>
      <c r="CL757" s="1"/>
      <c r="CM757" s="1"/>
    </row>
    <row r="758" spans="1:91" x14ac:dyDescent="0.2">
      <c r="A758" s="105">
        <f t="shared" si="292"/>
        <v>43771</v>
      </c>
      <c r="B758" s="5">
        <f t="shared" si="281"/>
        <v>1077.5824333400001</v>
      </c>
      <c r="C758" s="5">
        <f t="shared" si="293"/>
        <v>1000</v>
      </c>
      <c r="D758" s="64">
        <f t="shared" si="294"/>
        <v>5227.84</v>
      </c>
      <c r="E758" s="11">
        <f>IF(K758=1,VLOOKUP(A758,[1]Plan1!$AY$80:$BA$314,3),E757)</f>
        <v>5233.07</v>
      </c>
      <c r="F758" s="72">
        <f t="shared" si="295"/>
        <v>43754</v>
      </c>
      <c r="G758" s="9">
        <f t="shared" si="282"/>
        <v>1.0004131725529497E-3</v>
      </c>
      <c r="H758" s="72">
        <f t="shared" si="296"/>
        <v>43787</v>
      </c>
      <c r="I758" s="72">
        <f t="shared" si="283"/>
        <v>43787</v>
      </c>
      <c r="J758" s="1">
        <f t="shared" si="297"/>
        <v>23</v>
      </c>
      <c r="K758" s="1">
        <f t="shared" si="303"/>
        <v>14</v>
      </c>
      <c r="L758" s="5">
        <f t="shared" si="284"/>
        <v>1.0006088200000001</v>
      </c>
      <c r="M758" s="12">
        <f t="shared" si="304"/>
        <v>0.99960037000000002</v>
      </c>
      <c r="N758" s="12">
        <f t="shared" si="300"/>
        <v>1.0742160306875941</v>
      </c>
      <c r="O758" s="5">
        <f t="shared" si="302"/>
        <v>1.07487003</v>
      </c>
      <c r="P758" s="5">
        <f t="shared" si="285"/>
        <v>1074.87003</v>
      </c>
      <c r="Q758" s="10">
        <f t="shared" si="286"/>
        <v>0</v>
      </c>
      <c r="R758" s="39">
        <f t="shared" si="287"/>
        <v>0</v>
      </c>
      <c r="S758" s="5">
        <f t="shared" si="288"/>
        <v>0</v>
      </c>
      <c r="T758" s="6">
        <f t="shared" si="298"/>
        <v>4.641E-2</v>
      </c>
      <c r="U758" s="10">
        <f t="shared" si="301"/>
        <v>14</v>
      </c>
      <c r="V758" s="10">
        <v>252</v>
      </c>
      <c r="W758" s="12">
        <f t="shared" si="289"/>
        <v>1.0025234709999999</v>
      </c>
      <c r="X758" s="5">
        <f t="shared" si="290"/>
        <v>2.7124033399999998</v>
      </c>
      <c r="Y758" s="11">
        <f t="shared" si="291"/>
        <v>0</v>
      </c>
      <c r="Z758" s="2" t="s">
        <v>68</v>
      </c>
      <c r="AA758" s="72">
        <f t="shared" si="299"/>
        <v>44119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30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4"/>
      <c r="BX758" s="1"/>
      <c r="BY758" s="1"/>
      <c r="BZ758" s="1"/>
      <c r="CA758" s="1"/>
      <c r="CB758" s="1"/>
      <c r="CC758" s="1"/>
      <c r="CD758" s="1"/>
      <c r="CE758" s="1"/>
      <c r="CF758" s="1"/>
      <c r="CG758" s="2"/>
      <c r="CH758" s="1"/>
      <c r="CI758" s="1"/>
      <c r="CJ758" s="1"/>
      <c r="CK758" s="1"/>
      <c r="CL758" s="1"/>
      <c r="CM758" s="1"/>
    </row>
    <row r="759" spans="1:91" x14ac:dyDescent="0.2">
      <c r="A759" s="105">
        <f t="shared" si="292"/>
        <v>43772</v>
      </c>
      <c r="B759" s="5">
        <f t="shared" si="281"/>
        <v>1077.5824333400001</v>
      </c>
      <c r="C759" s="5">
        <f t="shared" si="293"/>
        <v>1000</v>
      </c>
      <c r="D759" s="64">
        <f t="shared" si="294"/>
        <v>5227.84</v>
      </c>
      <c r="E759" s="11">
        <f>IF(K759=1,VLOOKUP(A759,[1]Plan1!$AY$80:$BA$314,3),E758)</f>
        <v>5233.07</v>
      </c>
      <c r="F759" s="72">
        <f t="shared" si="295"/>
        <v>43754</v>
      </c>
      <c r="G759" s="9">
        <f t="shared" si="282"/>
        <v>1.0004131725529497E-3</v>
      </c>
      <c r="H759" s="72">
        <f t="shared" si="296"/>
        <v>43787</v>
      </c>
      <c r="I759" s="72">
        <f t="shared" si="283"/>
        <v>43787</v>
      </c>
      <c r="J759" s="1">
        <f t="shared" si="297"/>
        <v>23</v>
      </c>
      <c r="K759" s="1">
        <f t="shared" si="303"/>
        <v>14</v>
      </c>
      <c r="L759" s="5">
        <f t="shared" si="284"/>
        <v>1.0006088200000001</v>
      </c>
      <c r="M759" s="12">
        <f t="shared" si="304"/>
        <v>0.99960037000000002</v>
      </c>
      <c r="N759" s="12">
        <f t="shared" si="300"/>
        <v>1.0742160306875941</v>
      </c>
      <c r="O759" s="5">
        <f t="shared" si="302"/>
        <v>1.07487003</v>
      </c>
      <c r="P759" s="5">
        <f t="shared" si="285"/>
        <v>1074.87003</v>
      </c>
      <c r="Q759" s="10">
        <f t="shared" si="286"/>
        <v>0</v>
      </c>
      <c r="R759" s="39">
        <f t="shared" si="287"/>
        <v>0</v>
      </c>
      <c r="S759" s="5">
        <f t="shared" si="288"/>
        <v>0</v>
      </c>
      <c r="T759" s="6">
        <f t="shared" si="298"/>
        <v>4.641E-2</v>
      </c>
      <c r="U759" s="10">
        <f t="shared" si="301"/>
        <v>14</v>
      </c>
      <c r="V759" s="10">
        <v>252</v>
      </c>
      <c r="W759" s="12">
        <f t="shared" si="289"/>
        <v>1.0025234709999999</v>
      </c>
      <c r="X759" s="5">
        <f t="shared" si="290"/>
        <v>2.7124033399999998</v>
      </c>
      <c r="Y759" s="11">
        <f t="shared" si="291"/>
        <v>0</v>
      </c>
      <c r="Z759" s="2" t="s">
        <v>68</v>
      </c>
      <c r="AA759" s="72">
        <f t="shared" si="299"/>
        <v>44119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30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4"/>
      <c r="BX759" s="1"/>
      <c r="BY759" s="1"/>
      <c r="BZ759" s="1"/>
      <c r="CA759" s="1"/>
      <c r="CB759" s="1"/>
      <c r="CC759" s="1"/>
      <c r="CD759" s="1"/>
      <c r="CE759" s="1"/>
      <c r="CF759" s="1"/>
      <c r="CG759" s="2"/>
      <c r="CH759" s="1"/>
      <c r="CI759" s="1"/>
      <c r="CJ759" s="1"/>
      <c r="CK759" s="1"/>
      <c r="CL759" s="1"/>
      <c r="CM759" s="1"/>
    </row>
    <row r="760" spans="1:91" x14ac:dyDescent="0.2">
      <c r="A760" s="105">
        <f t="shared" si="292"/>
        <v>43773</v>
      </c>
      <c r="B760" s="5">
        <f t="shared" si="281"/>
        <v>1077.5824333400001</v>
      </c>
      <c r="C760" s="5">
        <f t="shared" si="293"/>
        <v>1000</v>
      </c>
      <c r="D760" s="64">
        <f t="shared" si="294"/>
        <v>5227.84</v>
      </c>
      <c r="E760" s="11">
        <f>IF(K760=1,VLOOKUP(A760,[1]Plan1!$AY$80:$BA$314,3),E759)</f>
        <v>5233.07</v>
      </c>
      <c r="F760" s="72">
        <f t="shared" si="295"/>
        <v>43754</v>
      </c>
      <c r="G760" s="9">
        <f t="shared" si="282"/>
        <v>1.0004131725529497E-3</v>
      </c>
      <c r="H760" s="72">
        <f t="shared" si="296"/>
        <v>43787</v>
      </c>
      <c r="I760" s="72">
        <f t="shared" si="283"/>
        <v>43787</v>
      </c>
      <c r="J760" s="1">
        <f t="shared" si="297"/>
        <v>23</v>
      </c>
      <c r="K760" s="1">
        <f t="shared" si="303"/>
        <v>14</v>
      </c>
      <c r="L760" s="5">
        <f t="shared" si="284"/>
        <v>1.0006088200000001</v>
      </c>
      <c r="M760" s="12">
        <f t="shared" si="304"/>
        <v>0.99960037000000002</v>
      </c>
      <c r="N760" s="12">
        <f t="shared" si="300"/>
        <v>1.0742160306875941</v>
      </c>
      <c r="O760" s="5">
        <f t="shared" si="302"/>
        <v>1.07487003</v>
      </c>
      <c r="P760" s="5">
        <f t="shared" si="285"/>
        <v>1074.87003</v>
      </c>
      <c r="Q760" s="10">
        <f t="shared" si="286"/>
        <v>0</v>
      </c>
      <c r="R760" s="39">
        <f t="shared" si="287"/>
        <v>0</v>
      </c>
      <c r="S760" s="5">
        <f t="shared" si="288"/>
        <v>0</v>
      </c>
      <c r="T760" s="6">
        <f t="shared" si="298"/>
        <v>4.641E-2</v>
      </c>
      <c r="U760" s="10">
        <f t="shared" si="301"/>
        <v>14</v>
      </c>
      <c r="V760" s="10">
        <v>252</v>
      </c>
      <c r="W760" s="12">
        <f t="shared" si="289"/>
        <v>1.0025234709999999</v>
      </c>
      <c r="X760" s="5">
        <f t="shared" si="290"/>
        <v>2.7124033399999998</v>
      </c>
      <c r="Y760" s="11">
        <f t="shared" si="291"/>
        <v>0</v>
      </c>
      <c r="Z760" s="2" t="s">
        <v>68</v>
      </c>
      <c r="AA760" s="72">
        <f t="shared" si="299"/>
        <v>44119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30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4"/>
      <c r="BX760" s="1"/>
      <c r="BY760" s="1"/>
      <c r="BZ760" s="1"/>
      <c r="CA760" s="1"/>
      <c r="CB760" s="1"/>
      <c r="CC760" s="1"/>
      <c r="CD760" s="1"/>
      <c r="CE760" s="1"/>
      <c r="CF760" s="1"/>
      <c r="CG760" s="2"/>
      <c r="CH760" s="1"/>
      <c r="CI760" s="1"/>
      <c r="CJ760" s="1"/>
      <c r="CK760" s="1"/>
      <c r="CL760" s="1"/>
      <c r="CM760" s="1"/>
    </row>
    <row r="761" spans="1:91" x14ac:dyDescent="0.2">
      <c r="A761" s="105">
        <f t="shared" si="292"/>
        <v>43774</v>
      </c>
      <c r="B761" s="5">
        <f t="shared" si="281"/>
        <v>1077.82329407</v>
      </c>
      <c r="C761" s="5">
        <f t="shared" si="293"/>
        <v>1000</v>
      </c>
      <c r="D761" s="64">
        <f t="shared" si="294"/>
        <v>5227.84</v>
      </c>
      <c r="E761" s="11">
        <f>IF(K761=1,VLOOKUP(A761,[1]Plan1!$AY$80:$BA$314,3),E760)</f>
        <v>5233.07</v>
      </c>
      <c r="F761" s="72">
        <f t="shared" si="295"/>
        <v>43754</v>
      </c>
      <c r="G761" s="9">
        <f t="shared" si="282"/>
        <v>1.0004131725529497E-3</v>
      </c>
      <c r="H761" s="72">
        <f t="shared" si="296"/>
        <v>43787</v>
      </c>
      <c r="I761" s="72">
        <f t="shared" si="283"/>
        <v>43787</v>
      </c>
      <c r="J761" s="1">
        <f t="shared" si="297"/>
        <v>23</v>
      </c>
      <c r="K761" s="1">
        <f t="shared" si="303"/>
        <v>15</v>
      </c>
      <c r="L761" s="5">
        <f t="shared" si="284"/>
        <v>1.0006523199999999</v>
      </c>
      <c r="M761" s="12">
        <f t="shared" si="304"/>
        <v>0.99960037000000002</v>
      </c>
      <c r="N761" s="12">
        <f t="shared" si="300"/>
        <v>1.0742160306875941</v>
      </c>
      <c r="O761" s="5">
        <f t="shared" si="302"/>
        <v>1.07491676</v>
      </c>
      <c r="P761" s="5">
        <f t="shared" si="285"/>
        <v>1074.9167600000001</v>
      </c>
      <c r="Q761" s="10">
        <f t="shared" si="286"/>
        <v>0</v>
      </c>
      <c r="R761" s="39">
        <f t="shared" si="287"/>
        <v>0</v>
      </c>
      <c r="S761" s="5">
        <f t="shared" si="288"/>
        <v>0</v>
      </c>
      <c r="T761" s="6">
        <f t="shared" si="298"/>
        <v>4.641E-2</v>
      </c>
      <c r="U761" s="10">
        <f t="shared" si="301"/>
        <v>15</v>
      </c>
      <c r="V761" s="10">
        <v>252</v>
      </c>
      <c r="W761" s="12">
        <f t="shared" si="289"/>
        <v>1.002703962</v>
      </c>
      <c r="X761" s="5">
        <f t="shared" si="290"/>
        <v>2.9065340700000002</v>
      </c>
      <c r="Y761" s="11">
        <f t="shared" si="291"/>
        <v>0</v>
      </c>
      <c r="Z761" s="2" t="s">
        <v>68</v>
      </c>
      <c r="AA761" s="72">
        <f t="shared" si="299"/>
        <v>44119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30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4"/>
      <c r="BX761" s="1"/>
      <c r="BY761" s="1"/>
      <c r="BZ761" s="1"/>
      <c r="CA761" s="1"/>
      <c r="CB761" s="1"/>
      <c r="CC761" s="1"/>
      <c r="CD761" s="1"/>
      <c r="CE761" s="1"/>
      <c r="CF761" s="1"/>
      <c r="CG761" s="2"/>
      <c r="CH761" s="1"/>
      <c r="CI761" s="1"/>
      <c r="CJ761" s="1"/>
      <c r="CK761" s="1"/>
      <c r="CL761" s="1"/>
      <c r="CM761" s="1"/>
    </row>
    <row r="762" spans="1:91" x14ac:dyDescent="0.2">
      <c r="A762" s="105">
        <f t="shared" si="292"/>
        <v>43775</v>
      </c>
      <c r="B762" s="5">
        <f t="shared" si="281"/>
        <v>1078.06421716</v>
      </c>
      <c r="C762" s="5">
        <f t="shared" si="293"/>
        <v>1000</v>
      </c>
      <c r="D762" s="64">
        <f t="shared" si="294"/>
        <v>5227.84</v>
      </c>
      <c r="E762" s="11">
        <f>IF(K762=1,VLOOKUP(A762,[1]Plan1!$AY$80:$BA$314,3),E761)</f>
        <v>5233.07</v>
      </c>
      <c r="F762" s="72">
        <f t="shared" si="295"/>
        <v>43754</v>
      </c>
      <c r="G762" s="9">
        <f t="shared" si="282"/>
        <v>1.0004131725529497E-3</v>
      </c>
      <c r="H762" s="72">
        <f t="shared" si="296"/>
        <v>43787</v>
      </c>
      <c r="I762" s="72">
        <f t="shared" si="283"/>
        <v>43787</v>
      </c>
      <c r="J762" s="1">
        <f t="shared" si="297"/>
        <v>23</v>
      </c>
      <c r="K762" s="1">
        <f t="shared" si="303"/>
        <v>16</v>
      </c>
      <c r="L762" s="5">
        <f t="shared" si="284"/>
        <v>1.00069583</v>
      </c>
      <c r="M762" s="12">
        <f t="shared" si="304"/>
        <v>0.99960037000000002</v>
      </c>
      <c r="N762" s="12">
        <f t="shared" si="300"/>
        <v>1.0742160306875941</v>
      </c>
      <c r="O762" s="5">
        <f t="shared" si="302"/>
        <v>1.0749635</v>
      </c>
      <c r="P762" s="5">
        <f t="shared" si="285"/>
        <v>1074.9635000000001</v>
      </c>
      <c r="Q762" s="10">
        <f t="shared" si="286"/>
        <v>0</v>
      </c>
      <c r="R762" s="39">
        <f t="shared" si="287"/>
        <v>0</v>
      </c>
      <c r="S762" s="5">
        <f t="shared" si="288"/>
        <v>0</v>
      </c>
      <c r="T762" s="6">
        <f t="shared" si="298"/>
        <v>4.641E-2</v>
      </c>
      <c r="U762" s="10">
        <f t="shared" si="301"/>
        <v>16</v>
      </c>
      <c r="V762" s="10">
        <v>252</v>
      </c>
      <c r="W762" s="12">
        <f t="shared" si="289"/>
        <v>1.0028844859999999</v>
      </c>
      <c r="X762" s="5">
        <f t="shared" si="290"/>
        <v>3.1007171599999999</v>
      </c>
      <c r="Y762" s="11">
        <f t="shared" si="291"/>
        <v>0</v>
      </c>
      <c r="Z762" s="2" t="s">
        <v>68</v>
      </c>
      <c r="AA762" s="72">
        <f t="shared" si="299"/>
        <v>44119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30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4"/>
      <c r="BX762" s="1"/>
      <c r="BY762" s="1"/>
      <c r="BZ762" s="1"/>
      <c r="CA762" s="1"/>
      <c r="CB762" s="1"/>
      <c r="CC762" s="1"/>
      <c r="CD762" s="1"/>
      <c r="CE762" s="1"/>
      <c r="CF762" s="1"/>
      <c r="CG762" s="2"/>
      <c r="CH762" s="1"/>
      <c r="CI762" s="1"/>
      <c r="CJ762" s="1"/>
      <c r="CK762" s="1"/>
      <c r="CL762" s="1"/>
      <c r="CM762" s="1"/>
    </row>
    <row r="763" spans="1:91" x14ac:dyDescent="0.2">
      <c r="A763" s="105">
        <f t="shared" si="292"/>
        <v>43776</v>
      </c>
      <c r="B763" s="5">
        <f t="shared" si="281"/>
        <v>1078.3051815000001</v>
      </c>
      <c r="C763" s="5">
        <f t="shared" si="293"/>
        <v>1000</v>
      </c>
      <c r="D763" s="64">
        <f t="shared" si="294"/>
        <v>5227.84</v>
      </c>
      <c r="E763" s="11">
        <f>IF(K763=1,VLOOKUP(A763,[1]Plan1!$AY$80:$BA$314,3),E762)</f>
        <v>5233.07</v>
      </c>
      <c r="F763" s="72">
        <f t="shared" si="295"/>
        <v>43754</v>
      </c>
      <c r="G763" s="9">
        <f t="shared" si="282"/>
        <v>1.0004131725529497E-3</v>
      </c>
      <c r="H763" s="72">
        <f t="shared" si="296"/>
        <v>43787</v>
      </c>
      <c r="I763" s="72">
        <f t="shared" si="283"/>
        <v>43787</v>
      </c>
      <c r="J763" s="1">
        <f t="shared" si="297"/>
        <v>23</v>
      </c>
      <c r="K763" s="1">
        <f t="shared" si="303"/>
        <v>17</v>
      </c>
      <c r="L763" s="5">
        <f t="shared" si="284"/>
        <v>1.00073933</v>
      </c>
      <c r="M763" s="12">
        <f t="shared" si="304"/>
        <v>0.99960037000000002</v>
      </c>
      <c r="N763" s="12">
        <f t="shared" si="300"/>
        <v>1.0742160306875941</v>
      </c>
      <c r="O763" s="5">
        <f t="shared" si="302"/>
        <v>1.07501023</v>
      </c>
      <c r="P763" s="5">
        <f t="shared" si="285"/>
        <v>1075.0102300000001</v>
      </c>
      <c r="Q763" s="10">
        <f t="shared" si="286"/>
        <v>0</v>
      </c>
      <c r="R763" s="39">
        <f t="shared" si="287"/>
        <v>0</v>
      </c>
      <c r="S763" s="5">
        <f t="shared" si="288"/>
        <v>0</v>
      </c>
      <c r="T763" s="6">
        <f t="shared" si="298"/>
        <v>4.641E-2</v>
      </c>
      <c r="U763" s="10">
        <f t="shared" si="301"/>
        <v>17</v>
      </c>
      <c r="V763" s="10">
        <v>252</v>
      </c>
      <c r="W763" s="12">
        <f t="shared" si="289"/>
        <v>1.003065042</v>
      </c>
      <c r="X763" s="5">
        <f t="shared" si="290"/>
        <v>3.2949514999999998</v>
      </c>
      <c r="Y763" s="11">
        <f t="shared" si="291"/>
        <v>0</v>
      </c>
      <c r="Z763" s="2" t="s">
        <v>68</v>
      </c>
      <c r="AA763" s="72">
        <f t="shared" si="299"/>
        <v>44119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30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4"/>
      <c r="BX763" s="1"/>
      <c r="BY763" s="1"/>
      <c r="BZ763" s="1"/>
      <c r="CA763" s="1"/>
      <c r="CB763" s="1"/>
      <c r="CC763" s="1"/>
      <c r="CD763" s="1"/>
      <c r="CE763" s="1"/>
      <c r="CF763" s="1"/>
      <c r="CG763" s="2"/>
      <c r="CH763" s="1"/>
      <c r="CI763" s="1"/>
      <c r="CJ763" s="1"/>
      <c r="CK763" s="1"/>
      <c r="CL763" s="1"/>
      <c r="CM763" s="1"/>
    </row>
    <row r="764" spans="1:91" x14ac:dyDescent="0.2">
      <c r="A764" s="105">
        <f t="shared" si="292"/>
        <v>43777</v>
      </c>
      <c r="B764" s="5">
        <f t="shared" si="281"/>
        <v>1078.5461981899998</v>
      </c>
      <c r="C764" s="5">
        <f t="shared" si="293"/>
        <v>1000</v>
      </c>
      <c r="D764" s="64">
        <f t="shared" si="294"/>
        <v>5227.84</v>
      </c>
      <c r="E764" s="11">
        <f>IF(K764=1,VLOOKUP(A764,[1]Plan1!$AY$80:$BA$314,3),E763)</f>
        <v>5233.07</v>
      </c>
      <c r="F764" s="72">
        <f t="shared" si="295"/>
        <v>43754</v>
      </c>
      <c r="G764" s="9">
        <f t="shared" si="282"/>
        <v>1.0004131725529497E-3</v>
      </c>
      <c r="H764" s="72">
        <f t="shared" si="296"/>
        <v>43787</v>
      </c>
      <c r="I764" s="72">
        <f t="shared" si="283"/>
        <v>43787</v>
      </c>
      <c r="J764" s="1">
        <f t="shared" si="297"/>
        <v>23</v>
      </c>
      <c r="K764" s="1">
        <f t="shared" si="303"/>
        <v>18</v>
      </c>
      <c r="L764" s="5">
        <f t="shared" si="284"/>
        <v>1.0007828400000001</v>
      </c>
      <c r="M764" s="12">
        <f t="shared" si="304"/>
        <v>0.99960037000000002</v>
      </c>
      <c r="N764" s="12">
        <f t="shared" si="300"/>
        <v>1.0742160306875941</v>
      </c>
      <c r="O764" s="5">
        <f t="shared" si="302"/>
        <v>1.07505696</v>
      </c>
      <c r="P764" s="5">
        <f t="shared" si="285"/>
        <v>1075.0569599999999</v>
      </c>
      <c r="Q764" s="10">
        <f t="shared" si="286"/>
        <v>0</v>
      </c>
      <c r="R764" s="39">
        <f t="shared" si="287"/>
        <v>0</v>
      </c>
      <c r="S764" s="5">
        <f t="shared" si="288"/>
        <v>0</v>
      </c>
      <c r="T764" s="6">
        <f t="shared" si="298"/>
        <v>4.641E-2</v>
      </c>
      <c r="U764" s="10">
        <f t="shared" si="301"/>
        <v>18</v>
      </c>
      <c r="V764" s="10">
        <v>252</v>
      </c>
      <c r="W764" s="12">
        <f t="shared" si="289"/>
        <v>1.003245631</v>
      </c>
      <c r="X764" s="5">
        <f t="shared" si="290"/>
        <v>3.48923819</v>
      </c>
      <c r="Y764" s="11">
        <f t="shared" si="291"/>
        <v>0</v>
      </c>
      <c r="Z764" s="2" t="s">
        <v>68</v>
      </c>
      <c r="AA764" s="72">
        <f t="shared" si="299"/>
        <v>44119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30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4"/>
      <c r="BX764" s="1"/>
      <c r="BY764" s="1"/>
      <c r="BZ764" s="1"/>
      <c r="CA764" s="1"/>
      <c r="CB764" s="1"/>
      <c r="CC764" s="1"/>
      <c r="CD764" s="1"/>
      <c r="CE764" s="1"/>
      <c r="CF764" s="1"/>
      <c r="CG764" s="2"/>
      <c r="CH764" s="1"/>
      <c r="CI764" s="1"/>
      <c r="CJ764" s="1"/>
      <c r="CK764" s="1"/>
      <c r="CL764" s="1"/>
      <c r="CM764" s="1"/>
    </row>
    <row r="765" spans="1:91" x14ac:dyDescent="0.2">
      <c r="A765" s="105">
        <f t="shared" si="292"/>
        <v>43778</v>
      </c>
      <c r="B765" s="5">
        <f t="shared" si="281"/>
        <v>1078.7872772699998</v>
      </c>
      <c r="C765" s="5">
        <f t="shared" si="293"/>
        <v>1000</v>
      </c>
      <c r="D765" s="64">
        <f t="shared" si="294"/>
        <v>5227.84</v>
      </c>
      <c r="E765" s="11">
        <f>IF(K765=1,VLOOKUP(A765,[1]Plan1!$AY$80:$BA$314,3),E764)</f>
        <v>5233.07</v>
      </c>
      <c r="F765" s="72">
        <f t="shared" si="295"/>
        <v>43754</v>
      </c>
      <c r="G765" s="9">
        <f t="shared" si="282"/>
        <v>1.0004131725529497E-3</v>
      </c>
      <c r="H765" s="72">
        <f t="shared" si="296"/>
        <v>43787</v>
      </c>
      <c r="I765" s="72">
        <f t="shared" si="283"/>
        <v>43787</v>
      </c>
      <c r="J765" s="1">
        <f t="shared" si="297"/>
        <v>23</v>
      </c>
      <c r="K765" s="1">
        <f t="shared" si="303"/>
        <v>19</v>
      </c>
      <c r="L765" s="5">
        <f t="shared" si="284"/>
        <v>1.0008263500000001</v>
      </c>
      <c r="M765" s="12">
        <f t="shared" si="304"/>
        <v>0.99960037000000002</v>
      </c>
      <c r="N765" s="12">
        <f t="shared" si="300"/>
        <v>1.0742160306875941</v>
      </c>
      <c r="O765" s="5">
        <f t="shared" si="302"/>
        <v>1.0751037000000001</v>
      </c>
      <c r="P765" s="5">
        <f t="shared" si="285"/>
        <v>1075.1036999999999</v>
      </c>
      <c r="Q765" s="10">
        <f t="shared" si="286"/>
        <v>0</v>
      </c>
      <c r="R765" s="39">
        <f t="shared" si="287"/>
        <v>0</v>
      </c>
      <c r="S765" s="5">
        <f t="shared" si="288"/>
        <v>0</v>
      </c>
      <c r="T765" s="6">
        <f t="shared" si="298"/>
        <v>4.641E-2</v>
      </c>
      <c r="U765" s="10">
        <f t="shared" si="301"/>
        <v>19</v>
      </c>
      <c r="V765" s="10">
        <v>252</v>
      </c>
      <c r="W765" s="12">
        <f t="shared" si="289"/>
        <v>1.003426253</v>
      </c>
      <c r="X765" s="5">
        <f t="shared" si="290"/>
        <v>3.6835772699999998</v>
      </c>
      <c r="Y765" s="11">
        <f t="shared" si="291"/>
        <v>0</v>
      </c>
      <c r="Z765" s="2" t="s">
        <v>68</v>
      </c>
      <c r="AA765" s="72">
        <f t="shared" si="299"/>
        <v>44119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30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4"/>
      <c r="BX765" s="1"/>
      <c r="BY765" s="1"/>
      <c r="BZ765" s="1"/>
      <c r="CA765" s="1"/>
      <c r="CB765" s="1"/>
      <c r="CC765" s="1"/>
      <c r="CD765" s="1"/>
      <c r="CE765" s="1"/>
      <c r="CF765" s="1"/>
      <c r="CG765" s="2"/>
      <c r="CH765" s="1"/>
      <c r="CI765" s="1"/>
      <c r="CJ765" s="1"/>
      <c r="CK765" s="1"/>
      <c r="CL765" s="1"/>
      <c r="CM765" s="1"/>
    </row>
    <row r="766" spans="1:91" x14ac:dyDescent="0.2">
      <c r="A766" s="105">
        <f t="shared" si="292"/>
        <v>43779</v>
      </c>
      <c r="B766" s="5">
        <f t="shared" si="281"/>
        <v>1078.7872772699998</v>
      </c>
      <c r="C766" s="5">
        <f t="shared" si="293"/>
        <v>1000</v>
      </c>
      <c r="D766" s="64">
        <f t="shared" si="294"/>
        <v>5227.84</v>
      </c>
      <c r="E766" s="11">
        <f>IF(K766=1,VLOOKUP(A766,[1]Plan1!$AY$80:$BA$314,3),E765)</f>
        <v>5233.07</v>
      </c>
      <c r="F766" s="72">
        <f t="shared" si="295"/>
        <v>43754</v>
      </c>
      <c r="G766" s="9">
        <f t="shared" si="282"/>
        <v>1.0004131725529497E-3</v>
      </c>
      <c r="H766" s="72">
        <f t="shared" si="296"/>
        <v>43787</v>
      </c>
      <c r="I766" s="72">
        <f t="shared" si="283"/>
        <v>43787</v>
      </c>
      <c r="J766" s="1">
        <f t="shared" si="297"/>
        <v>23</v>
      </c>
      <c r="K766" s="1">
        <f t="shared" si="303"/>
        <v>19</v>
      </c>
      <c r="L766" s="5">
        <f t="shared" si="284"/>
        <v>1.0008263500000001</v>
      </c>
      <c r="M766" s="12">
        <f t="shared" si="304"/>
        <v>0.99960037000000002</v>
      </c>
      <c r="N766" s="12">
        <f t="shared" si="300"/>
        <v>1.0742160306875941</v>
      </c>
      <c r="O766" s="5">
        <f t="shared" si="302"/>
        <v>1.0751037000000001</v>
      </c>
      <c r="P766" s="5">
        <f t="shared" si="285"/>
        <v>1075.1036999999999</v>
      </c>
      <c r="Q766" s="10">
        <f t="shared" si="286"/>
        <v>0</v>
      </c>
      <c r="R766" s="39">
        <f t="shared" si="287"/>
        <v>0</v>
      </c>
      <c r="S766" s="5">
        <f t="shared" si="288"/>
        <v>0</v>
      </c>
      <c r="T766" s="6">
        <f t="shared" si="298"/>
        <v>4.641E-2</v>
      </c>
      <c r="U766" s="10">
        <f t="shared" si="301"/>
        <v>19</v>
      </c>
      <c r="V766" s="10">
        <v>252</v>
      </c>
      <c r="W766" s="12">
        <f t="shared" si="289"/>
        <v>1.003426253</v>
      </c>
      <c r="X766" s="5">
        <f t="shared" si="290"/>
        <v>3.6835772699999998</v>
      </c>
      <c r="Y766" s="11">
        <f t="shared" si="291"/>
        <v>0</v>
      </c>
      <c r="Z766" s="2" t="s">
        <v>68</v>
      </c>
      <c r="AA766" s="72">
        <f t="shared" si="299"/>
        <v>44119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30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4"/>
      <c r="BX766" s="1"/>
      <c r="BY766" s="1"/>
      <c r="BZ766" s="1"/>
      <c r="CA766" s="1"/>
      <c r="CB766" s="1"/>
      <c r="CC766" s="1"/>
      <c r="CD766" s="1"/>
      <c r="CE766" s="1"/>
      <c r="CF766" s="1"/>
      <c r="CG766" s="2"/>
      <c r="CH766" s="1"/>
      <c r="CI766" s="1"/>
      <c r="CJ766" s="1"/>
      <c r="CK766" s="1"/>
      <c r="CL766" s="1"/>
      <c r="CM766" s="1"/>
    </row>
    <row r="767" spans="1:91" x14ac:dyDescent="0.2">
      <c r="A767" s="105">
        <f t="shared" si="292"/>
        <v>43780</v>
      </c>
      <c r="B767" s="5">
        <f t="shared" si="281"/>
        <v>1078.7872772699998</v>
      </c>
      <c r="C767" s="5">
        <f t="shared" si="293"/>
        <v>1000</v>
      </c>
      <c r="D767" s="64">
        <f t="shared" si="294"/>
        <v>5227.84</v>
      </c>
      <c r="E767" s="11">
        <f>IF(K767=1,VLOOKUP(A767,[1]Plan1!$AY$80:$BA$314,3),E766)</f>
        <v>5233.07</v>
      </c>
      <c r="F767" s="72">
        <f t="shared" si="295"/>
        <v>43754</v>
      </c>
      <c r="G767" s="9">
        <f t="shared" si="282"/>
        <v>1.0004131725529497E-3</v>
      </c>
      <c r="H767" s="72">
        <f t="shared" si="296"/>
        <v>43787</v>
      </c>
      <c r="I767" s="72">
        <f t="shared" si="283"/>
        <v>43787</v>
      </c>
      <c r="J767" s="1">
        <f t="shared" si="297"/>
        <v>23</v>
      </c>
      <c r="K767" s="1">
        <f t="shared" si="303"/>
        <v>19</v>
      </c>
      <c r="L767" s="5">
        <f t="shared" si="284"/>
        <v>1.0008263500000001</v>
      </c>
      <c r="M767" s="12">
        <f t="shared" si="304"/>
        <v>0.99960037000000002</v>
      </c>
      <c r="N767" s="12">
        <f t="shared" si="300"/>
        <v>1.0742160306875941</v>
      </c>
      <c r="O767" s="5">
        <f t="shared" si="302"/>
        <v>1.0751037000000001</v>
      </c>
      <c r="P767" s="5">
        <f t="shared" si="285"/>
        <v>1075.1036999999999</v>
      </c>
      <c r="Q767" s="10">
        <f t="shared" si="286"/>
        <v>0</v>
      </c>
      <c r="R767" s="39">
        <f t="shared" si="287"/>
        <v>0</v>
      </c>
      <c r="S767" s="5">
        <f t="shared" si="288"/>
        <v>0</v>
      </c>
      <c r="T767" s="6">
        <f t="shared" si="298"/>
        <v>4.641E-2</v>
      </c>
      <c r="U767" s="10">
        <f t="shared" si="301"/>
        <v>19</v>
      </c>
      <c r="V767" s="10">
        <v>252</v>
      </c>
      <c r="W767" s="12">
        <f t="shared" si="289"/>
        <v>1.003426253</v>
      </c>
      <c r="X767" s="5">
        <f t="shared" si="290"/>
        <v>3.6835772699999998</v>
      </c>
      <c r="Y767" s="11">
        <f t="shared" si="291"/>
        <v>0</v>
      </c>
      <c r="Z767" s="2" t="s">
        <v>68</v>
      </c>
      <c r="AA767" s="72">
        <f t="shared" si="299"/>
        <v>44119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30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4"/>
      <c r="BX767" s="1"/>
      <c r="BY767" s="1"/>
      <c r="BZ767" s="1"/>
      <c r="CA767" s="1"/>
      <c r="CB767" s="1"/>
      <c r="CC767" s="1"/>
      <c r="CD767" s="1"/>
      <c r="CE767" s="1"/>
      <c r="CF767" s="1"/>
      <c r="CG767" s="2"/>
      <c r="CH767" s="1"/>
      <c r="CI767" s="1"/>
      <c r="CJ767" s="1"/>
      <c r="CK767" s="1"/>
      <c r="CL767" s="1"/>
      <c r="CM767" s="1"/>
    </row>
    <row r="768" spans="1:91" x14ac:dyDescent="0.2">
      <c r="A768" s="105">
        <f t="shared" si="292"/>
        <v>43781</v>
      </c>
      <c r="B768" s="5">
        <f t="shared" si="281"/>
        <v>1079.0284076399998</v>
      </c>
      <c r="C768" s="5">
        <f t="shared" si="293"/>
        <v>1000</v>
      </c>
      <c r="D768" s="64">
        <f t="shared" si="294"/>
        <v>5227.84</v>
      </c>
      <c r="E768" s="11">
        <f>IF(K768=1,VLOOKUP(A768,[1]Plan1!$AY$80:$BA$314,3),E767)</f>
        <v>5233.07</v>
      </c>
      <c r="F768" s="72">
        <f t="shared" si="295"/>
        <v>43754</v>
      </c>
      <c r="G768" s="9">
        <f t="shared" si="282"/>
        <v>1.0004131725529497E-3</v>
      </c>
      <c r="H768" s="72">
        <f t="shared" si="296"/>
        <v>43787</v>
      </c>
      <c r="I768" s="72">
        <f t="shared" si="283"/>
        <v>43787</v>
      </c>
      <c r="J768" s="1">
        <f t="shared" si="297"/>
        <v>23</v>
      </c>
      <c r="K768" s="1">
        <f t="shared" si="303"/>
        <v>20</v>
      </c>
      <c r="L768" s="5">
        <f t="shared" si="284"/>
        <v>1.0008698599999999</v>
      </c>
      <c r="M768" s="12">
        <f t="shared" si="304"/>
        <v>0.99960037000000002</v>
      </c>
      <c r="N768" s="12">
        <f t="shared" si="300"/>
        <v>1.0742160306875941</v>
      </c>
      <c r="O768" s="5">
        <f t="shared" si="302"/>
        <v>1.07515044</v>
      </c>
      <c r="P768" s="5">
        <f t="shared" si="285"/>
        <v>1075.1504399999999</v>
      </c>
      <c r="Q768" s="10">
        <f t="shared" si="286"/>
        <v>0</v>
      </c>
      <c r="R768" s="39">
        <f t="shared" si="287"/>
        <v>0</v>
      </c>
      <c r="S768" s="5">
        <f t="shared" si="288"/>
        <v>0</v>
      </c>
      <c r="T768" s="6">
        <f t="shared" si="298"/>
        <v>4.641E-2</v>
      </c>
      <c r="U768" s="10">
        <f t="shared" si="301"/>
        <v>20</v>
      </c>
      <c r="V768" s="10">
        <v>252</v>
      </c>
      <c r="W768" s="12">
        <f t="shared" si="289"/>
        <v>1.003606907</v>
      </c>
      <c r="X768" s="5">
        <f t="shared" si="290"/>
        <v>3.87796764</v>
      </c>
      <c r="Y768" s="11">
        <f t="shared" si="291"/>
        <v>0</v>
      </c>
      <c r="Z768" s="2" t="s">
        <v>68</v>
      </c>
      <c r="AA768" s="72">
        <f t="shared" si="299"/>
        <v>44119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30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4"/>
      <c r="BX768" s="1"/>
      <c r="BY768" s="1"/>
      <c r="BZ768" s="1"/>
      <c r="CA768" s="1"/>
      <c r="CB768" s="1"/>
      <c r="CC768" s="1"/>
      <c r="CD768" s="1"/>
      <c r="CE768" s="1"/>
      <c r="CF768" s="1"/>
      <c r="CG768" s="2"/>
      <c r="CH768" s="1"/>
      <c r="CI768" s="1"/>
      <c r="CJ768" s="1"/>
      <c r="CK768" s="1"/>
      <c r="CL768" s="1"/>
      <c r="CM768" s="1"/>
    </row>
    <row r="769" spans="1:91" x14ac:dyDescent="0.2">
      <c r="A769" s="105">
        <f t="shared" si="292"/>
        <v>43782</v>
      </c>
      <c r="B769" s="5">
        <f t="shared" si="281"/>
        <v>1079.2695993500001</v>
      </c>
      <c r="C769" s="5">
        <f t="shared" si="293"/>
        <v>1000</v>
      </c>
      <c r="D769" s="64">
        <f t="shared" si="294"/>
        <v>5227.84</v>
      </c>
      <c r="E769" s="11">
        <f>IF(K769=1,VLOOKUP(A769,[1]Plan1!$AY$80:$BA$314,3),E768)</f>
        <v>5233.07</v>
      </c>
      <c r="F769" s="72">
        <f t="shared" si="295"/>
        <v>43754</v>
      </c>
      <c r="G769" s="9">
        <f t="shared" si="282"/>
        <v>1.0004131725529497E-3</v>
      </c>
      <c r="H769" s="72">
        <f t="shared" si="296"/>
        <v>43787</v>
      </c>
      <c r="I769" s="72">
        <f t="shared" si="283"/>
        <v>43787</v>
      </c>
      <c r="J769" s="1">
        <f t="shared" si="297"/>
        <v>23</v>
      </c>
      <c r="K769" s="1">
        <f t="shared" si="303"/>
        <v>21</v>
      </c>
      <c r="L769" s="5">
        <f t="shared" si="284"/>
        <v>1.0009133800000001</v>
      </c>
      <c r="M769" s="12">
        <f t="shared" si="304"/>
        <v>0.99960037000000002</v>
      </c>
      <c r="N769" s="12">
        <f t="shared" si="300"/>
        <v>1.0742160306875941</v>
      </c>
      <c r="O769" s="5">
        <f t="shared" si="302"/>
        <v>1.0751971899999999</v>
      </c>
      <c r="P769" s="5">
        <f t="shared" si="285"/>
        <v>1075.1971900000001</v>
      </c>
      <c r="Q769" s="10">
        <f t="shared" si="286"/>
        <v>0</v>
      </c>
      <c r="R769" s="39">
        <f t="shared" si="287"/>
        <v>0</v>
      </c>
      <c r="S769" s="5">
        <f t="shared" si="288"/>
        <v>0</v>
      </c>
      <c r="T769" s="6">
        <f t="shared" si="298"/>
        <v>4.641E-2</v>
      </c>
      <c r="U769" s="10">
        <f t="shared" si="301"/>
        <v>21</v>
      </c>
      <c r="V769" s="10">
        <v>252</v>
      </c>
      <c r="W769" s="12">
        <f t="shared" si="289"/>
        <v>1.003787593</v>
      </c>
      <c r="X769" s="5">
        <f t="shared" si="290"/>
        <v>4.07240935</v>
      </c>
      <c r="Y769" s="11">
        <f t="shared" si="291"/>
        <v>0</v>
      </c>
      <c r="Z769" s="2" t="s">
        <v>68</v>
      </c>
      <c r="AA769" s="72">
        <f t="shared" si="299"/>
        <v>44119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30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4"/>
      <c r="BX769" s="1"/>
      <c r="BY769" s="1"/>
      <c r="BZ769" s="1"/>
      <c r="CA769" s="1"/>
      <c r="CB769" s="1"/>
      <c r="CC769" s="1"/>
      <c r="CD769" s="1"/>
      <c r="CE769" s="1"/>
      <c r="CF769" s="1"/>
      <c r="CG769" s="2"/>
      <c r="CH769" s="1"/>
      <c r="CI769" s="1"/>
      <c r="CJ769" s="1"/>
      <c r="CK769" s="1"/>
      <c r="CL769" s="1"/>
      <c r="CM769" s="1"/>
    </row>
    <row r="770" spans="1:91" x14ac:dyDescent="0.2">
      <c r="A770" s="105">
        <f t="shared" si="292"/>
        <v>43783</v>
      </c>
      <c r="B770" s="5">
        <f t="shared" si="281"/>
        <v>1079.51083339</v>
      </c>
      <c r="C770" s="5">
        <f t="shared" si="293"/>
        <v>1000</v>
      </c>
      <c r="D770" s="64">
        <f t="shared" si="294"/>
        <v>5227.84</v>
      </c>
      <c r="E770" s="11">
        <f>IF(K770=1,VLOOKUP(A770,[1]Plan1!$AY$80:$BA$314,3),E769)</f>
        <v>5233.07</v>
      </c>
      <c r="F770" s="72">
        <f t="shared" si="295"/>
        <v>43754</v>
      </c>
      <c r="G770" s="9">
        <f t="shared" si="282"/>
        <v>1.0004131725529497E-3</v>
      </c>
      <c r="H770" s="72">
        <f t="shared" si="296"/>
        <v>43787</v>
      </c>
      <c r="I770" s="72">
        <f t="shared" si="283"/>
        <v>43787</v>
      </c>
      <c r="J770" s="1">
        <f t="shared" si="297"/>
        <v>23</v>
      </c>
      <c r="K770" s="1">
        <f t="shared" si="303"/>
        <v>22</v>
      </c>
      <c r="L770" s="5">
        <f t="shared" si="284"/>
        <v>1.0009568900000001</v>
      </c>
      <c r="M770" s="12">
        <f t="shared" si="304"/>
        <v>0.99960037000000002</v>
      </c>
      <c r="N770" s="12">
        <f t="shared" si="300"/>
        <v>1.0742160306875941</v>
      </c>
      <c r="O770" s="5">
        <f t="shared" si="302"/>
        <v>1.0752439300000001</v>
      </c>
      <c r="P770" s="5">
        <f t="shared" si="285"/>
        <v>1075.2439300000001</v>
      </c>
      <c r="Q770" s="10">
        <f t="shared" si="286"/>
        <v>0</v>
      </c>
      <c r="R770" s="39">
        <f t="shared" si="287"/>
        <v>0</v>
      </c>
      <c r="S770" s="5">
        <f t="shared" si="288"/>
        <v>0</v>
      </c>
      <c r="T770" s="6">
        <f t="shared" si="298"/>
        <v>4.641E-2</v>
      </c>
      <c r="U770" s="10">
        <f t="shared" si="301"/>
        <v>22</v>
      </c>
      <c r="V770" s="10">
        <v>252</v>
      </c>
      <c r="W770" s="12">
        <f t="shared" si="289"/>
        <v>1.003968312</v>
      </c>
      <c r="X770" s="5">
        <f t="shared" si="290"/>
        <v>4.2669033900000004</v>
      </c>
      <c r="Y770" s="11">
        <f t="shared" si="291"/>
        <v>0</v>
      </c>
      <c r="Z770" s="2" t="s">
        <v>68</v>
      </c>
      <c r="AA770" s="72">
        <f t="shared" si="299"/>
        <v>44119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30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4"/>
      <c r="BX770" s="1"/>
      <c r="BY770" s="1"/>
      <c r="BZ770" s="1"/>
      <c r="CA770" s="1"/>
      <c r="CB770" s="1"/>
      <c r="CC770" s="1"/>
      <c r="CD770" s="1"/>
      <c r="CE770" s="1"/>
      <c r="CF770" s="1"/>
      <c r="CG770" s="2"/>
      <c r="CH770" s="1"/>
      <c r="CI770" s="1"/>
      <c r="CJ770" s="1"/>
      <c r="CK770" s="1"/>
      <c r="CL770" s="1"/>
      <c r="CM770" s="1"/>
    </row>
    <row r="771" spans="1:91" x14ac:dyDescent="0.2">
      <c r="A771" s="105">
        <f t="shared" si="292"/>
        <v>43784</v>
      </c>
      <c r="B771" s="5">
        <f t="shared" si="281"/>
        <v>1079.7521298400002</v>
      </c>
      <c r="C771" s="5">
        <f t="shared" si="293"/>
        <v>1000</v>
      </c>
      <c r="D771" s="64">
        <f t="shared" si="294"/>
        <v>5227.84</v>
      </c>
      <c r="E771" s="11">
        <f>IF(K771=1,VLOOKUP(A771,[1]Plan1!$AY$80:$BA$314,3),E770)</f>
        <v>5233.07</v>
      </c>
      <c r="F771" s="72">
        <f t="shared" si="295"/>
        <v>43754</v>
      </c>
      <c r="G771" s="9">
        <f t="shared" si="282"/>
        <v>1.0004131725529497E-3</v>
      </c>
      <c r="H771" s="72">
        <f t="shared" si="296"/>
        <v>43815</v>
      </c>
      <c r="I771" s="72">
        <f t="shared" si="283"/>
        <v>43787</v>
      </c>
      <c r="J771" s="1">
        <f t="shared" si="297"/>
        <v>23</v>
      </c>
      <c r="K771" s="1">
        <f t="shared" si="303"/>
        <v>23</v>
      </c>
      <c r="L771" s="5">
        <f t="shared" si="284"/>
        <v>1.0010004100000001</v>
      </c>
      <c r="M771" s="12">
        <f t="shared" si="304"/>
        <v>0.99960037000000002</v>
      </c>
      <c r="N771" s="12">
        <f t="shared" si="300"/>
        <v>1.0742160306875941</v>
      </c>
      <c r="O771" s="5">
        <f t="shared" si="302"/>
        <v>1.0752906799999999</v>
      </c>
      <c r="P771" s="5">
        <f t="shared" si="285"/>
        <v>1075.2906800000001</v>
      </c>
      <c r="Q771" s="10">
        <f t="shared" si="286"/>
        <v>0</v>
      </c>
      <c r="R771" s="39">
        <f t="shared" si="287"/>
        <v>0</v>
      </c>
      <c r="S771" s="5">
        <f t="shared" si="288"/>
        <v>0</v>
      </c>
      <c r="T771" s="6">
        <f t="shared" si="298"/>
        <v>4.641E-2</v>
      </c>
      <c r="U771" s="10">
        <f t="shared" si="301"/>
        <v>23</v>
      </c>
      <c r="V771" s="10">
        <v>252</v>
      </c>
      <c r="W771" s="12">
        <f t="shared" si="289"/>
        <v>1.0041490639999999</v>
      </c>
      <c r="X771" s="5">
        <f t="shared" si="290"/>
        <v>4.4614498400000002</v>
      </c>
      <c r="Y771" s="11">
        <f t="shared" si="291"/>
        <v>0</v>
      </c>
      <c r="Z771" s="2" t="s">
        <v>68</v>
      </c>
      <c r="AA771" s="72">
        <f t="shared" si="299"/>
        <v>44119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30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4"/>
      <c r="BX771" s="1"/>
      <c r="BY771" s="1"/>
      <c r="BZ771" s="1"/>
      <c r="CA771" s="1"/>
      <c r="CB771" s="1"/>
      <c r="CC771" s="1"/>
      <c r="CD771" s="1"/>
      <c r="CE771" s="1"/>
      <c r="CF771" s="1"/>
      <c r="CG771" s="2"/>
      <c r="CH771" s="1"/>
      <c r="CI771" s="1"/>
      <c r="CJ771" s="1"/>
      <c r="CK771" s="1"/>
      <c r="CL771" s="1"/>
      <c r="CM771" s="1"/>
    </row>
    <row r="772" spans="1:91" x14ac:dyDescent="0.2">
      <c r="A772" s="105">
        <f t="shared" si="292"/>
        <v>43785</v>
      </c>
      <c r="B772" s="5">
        <f t="shared" si="281"/>
        <v>1079.7521298400002</v>
      </c>
      <c r="C772" s="5">
        <f t="shared" si="293"/>
        <v>1000</v>
      </c>
      <c r="D772" s="64">
        <f t="shared" si="294"/>
        <v>5227.84</v>
      </c>
      <c r="E772" s="11">
        <f>IF(K772=1,VLOOKUP(A772,[1]Plan1!$AY$80:$BA$314,3),E771)</f>
        <v>5233.07</v>
      </c>
      <c r="F772" s="72">
        <f t="shared" si="295"/>
        <v>43754</v>
      </c>
      <c r="G772" s="9">
        <f t="shared" si="282"/>
        <v>1.0004131725529497E-3</v>
      </c>
      <c r="H772" s="72">
        <f t="shared" si="296"/>
        <v>43815</v>
      </c>
      <c r="I772" s="72">
        <f t="shared" si="283"/>
        <v>43787</v>
      </c>
      <c r="J772" s="1">
        <f t="shared" si="297"/>
        <v>23</v>
      </c>
      <c r="K772" s="1">
        <f t="shared" si="303"/>
        <v>23</v>
      </c>
      <c r="L772" s="5">
        <f t="shared" si="284"/>
        <v>1.0010004100000001</v>
      </c>
      <c r="M772" s="12">
        <f t="shared" si="304"/>
        <v>0.99960037000000002</v>
      </c>
      <c r="N772" s="12">
        <f t="shared" si="300"/>
        <v>1.0742160306875941</v>
      </c>
      <c r="O772" s="5">
        <f t="shared" si="302"/>
        <v>1.0752906799999999</v>
      </c>
      <c r="P772" s="5">
        <f t="shared" si="285"/>
        <v>1075.2906800000001</v>
      </c>
      <c r="Q772" s="10">
        <f t="shared" si="286"/>
        <v>0</v>
      </c>
      <c r="R772" s="39">
        <f t="shared" si="287"/>
        <v>0</v>
      </c>
      <c r="S772" s="5">
        <f t="shared" si="288"/>
        <v>0</v>
      </c>
      <c r="T772" s="6">
        <f t="shared" si="298"/>
        <v>4.641E-2</v>
      </c>
      <c r="U772" s="10">
        <f t="shared" si="301"/>
        <v>23</v>
      </c>
      <c r="V772" s="10">
        <v>252</v>
      </c>
      <c r="W772" s="12">
        <f t="shared" si="289"/>
        <v>1.0041490639999999</v>
      </c>
      <c r="X772" s="5">
        <f t="shared" si="290"/>
        <v>4.4614498400000002</v>
      </c>
      <c r="Y772" s="11">
        <f t="shared" si="291"/>
        <v>0</v>
      </c>
      <c r="Z772" s="2" t="s">
        <v>68</v>
      </c>
      <c r="AA772" s="72">
        <f t="shared" si="299"/>
        <v>44119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30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4"/>
      <c r="BX772" s="1"/>
      <c r="BY772" s="1"/>
      <c r="BZ772" s="1"/>
      <c r="CA772" s="1"/>
      <c r="CB772" s="1"/>
      <c r="CC772" s="1"/>
      <c r="CD772" s="1"/>
      <c r="CE772" s="1"/>
      <c r="CF772" s="1"/>
      <c r="CG772" s="2"/>
      <c r="CH772" s="1"/>
      <c r="CI772" s="1"/>
      <c r="CJ772" s="1"/>
      <c r="CK772" s="1"/>
      <c r="CL772" s="1"/>
      <c r="CM772" s="1"/>
    </row>
    <row r="773" spans="1:91" x14ac:dyDescent="0.2">
      <c r="A773" s="105">
        <f t="shared" si="292"/>
        <v>43786</v>
      </c>
      <c r="B773" s="5">
        <f t="shared" si="281"/>
        <v>1079.7521298400002</v>
      </c>
      <c r="C773" s="5">
        <f t="shared" si="293"/>
        <v>1000</v>
      </c>
      <c r="D773" s="64">
        <f t="shared" si="294"/>
        <v>5227.84</v>
      </c>
      <c r="E773" s="11">
        <f>IF(K773=1,VLOOKUP(A773,[1]Plan1!$AY$80:$BA$314,3),E772)</f>
        <v>5233.07</v>
      </c>
      <c r="F773" s="72">
        <f t="shared" si="295"/>
        <v>43754</v>
      </c>
      <c r="G773" s="9">
        <f t="shared" si="282"/>
        <v>1.0004131725529497E-3</v>
      </c>
      <c r="H773" s="72">
        <f t="shared" si="296"/>
        <v>43815</v>
      </c>
      <c r="I773" s="72">
        <f t="shared" si="283"/>
        <v>43787</v>
      </c>
      <c r="J773" s="1">
        <f t="shared" si="297"/>
        <v>23</v>
      </c>
      <c r="K773" s="1">
        <f t="shared" si="303"/>
        <v>23</v>
      </c>
      <c r="L773" s="5">
        <f t="shared" si="284"/>
        <v>1.0010004100000001</v>
      </c>
      <c r="M773" s="12">
        <f t="shared" si="304"/>
        <v>0.99960037000000002</v>
      </c>
      <c r="N773" s="12">
        <f t="shared" si="300"/>
        <v>1.0742160306875941</v>
      </c>
      <c r="O773" s="5">
        <f t="shared" si="302"/>
        <v>1.0752906799999999</v>
      </c>
      <c r="P773" s="5">
        <f t="shared" si="285"/>
        <v>1075.2906800000001</v>
      </c>
      <c r="Q773" s="10">
        <f t="shared" si="286"/>
        <v>0</v>
      </c>
      <c r="R773" s="39">
        <f t="shared" si="287"/>
        <v>0</v>
      </c>
      <c r="S773" s="5">
        <f t="shared" si="288"/>
        <v>0</v>
      </c>
      <c r="T773" s="6">
        <f t="shared" si="298"/>
        <v>4.641E-2</v>
      </c>
      <c r="U773" s="10">
        <f t="shared" si="301"/>
        <v>23</v>
      </c>
      <c r="V773" s="10">
        <v>252</v>
      </c>
      <c r="W773" s="12">
        <f t="shared" si="289"/>
        <v>1.0041490639999999</v>
      </c>
      <c r="X773" s="5">
        <f t="shared" si="290"/>
        <v>4.4614498400000002</v>
      </c>
      <c r="Y773" s="11">
        <f t="shared" si="291"/>
        <v>0</v>
      </c>
      <c r="Z773" s="2" t="s">
        <v>68</v>
      </c>
      <c r="AA773" s="72">
        <f t="shared" si="299"/>
        <v>44119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30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4"/>
      <c r="BX773" s="1"/>
      <c r="BY773" s="1"/>
      <c r="BZ773" s="1"/>
      <c r="CA773" s="1"/>
      <c r="CB773" s="1"/>
      <c r="CC773" s="1"/>
      <c r="CD773" s="1"/>
      <c r="CE773" s="1"/>
      <c r="CF773" s="1"/>
      <c r="CG773" s="2"/>
      <c r="CH773" s="1"/>
      <c r="CI773" s="1"/>
      <c r="CJ773" s="1"/>
      <c r="CK773" s="1"/>
      <c r="CL773" s="1"/>
      <c r="CM773" s="1"/>
    </row>
    <row r="774" spans="1:91" x14ac:dyDescent="0.2">
      <c r="A774" s="105">
        <f t="shared" si="292"/>
        <v>43787</v>
      </c>
      <c r="B774" s="5">
        <f t="shared" si="281"/>
        <v>1079.7521298400002</v>
      </c>
      <c r="C774" s="5">
        <f t="shared" si="293"/>
        <v>1000</v>
      </c>
      <c r="D774" s="64">
        <f t="shared" si="294"/>
        <v>5227.84</v>
      </c>
      <c r="E774" s="11">
        <f>IF(K774=1,VLOOKUP(A774,[1]Plan1!$AY$80:$BA$314,3),E773)</f>
        <v>5233.07</v>
      </c>
      <c r="F774" s="72">
        <f t="shared" si="295"/>
        <v>43754</v>
      </c>
      <c r="G774" s="9">
        <f t="shared" si="282"/>
        <v>1.0004131725529497E-3</v>
      </c>
      <c r="H774" s="72">
        <f t="shared" si="296"/>
        <v>43815</v>
      </c>
      <c r="I774" s="72">
        <f t="shared" si="283"/>
        <v>43787</v>
      </c>
      <c r="J774" s="1">
        <f t="shared" si="297"/>
        <v>23</v>
      </c>
      <c r="K774" s="1">
        <f t="shared" si="303"/>
        <v>23</v>
      </c>
      <c r="L774" s="5">
        <f t="shared" si="284"/>
        <v>1.0010004100000001</v>
      </c>
      <c r="M774" s="12">
        <f t="shared" si="304"/>
        <v>0.99960037000000002</v>
      </c>
      <c r="N774" s="12">
        <f t="shared" si="300"/>
        <v>1.0742160306875941</v>
      </c>
      <c r="O774" s="5">
        <f t="shared" si="302"/>
        <v>1.0752906799999999</v>
      </c>
      <c r="P774" s="5">
        <f t="shared" si="285"/>
        <v>1075.2906800000001</v>
      </c>
      <c r="Q774" s="10">
        <f t="shared" si="286"/>
        <v>0</v>
      </c>
      <c r="R774" s="39">
        <f t="shared" si="287"/>
        <v>0</v>
      </c>
      <c r="S774" s="5">
        <f t="shared" si="288"/>
        <v>0</v>
      </c>
      <c r="T774" s="6">
        <f t="shared" si="298"/>
        <v>4.641E-2</v>
      </c>
      <c r="U774" s="10">
        <f t="shared" si="301"/>
        <v>23</v>
      </c>
      <c r="V774" s="10">
        <v>252</v>
      </c>
      <c r="W774" s="12">
        <f t="shared" si="289"/>
        <v>1.0041490639999999</v>
      </c>
      <c r="X774" s="5">
        <f t="shared" si="290"/>
        <v>4.4614498400000002</v>
      </c>
      <c r="Y774" s="11">
        <f t="shared" si="291"/>
        <v>0</v>
      </c>
      <c r="Z774" s="2" t="s">
        <v>68</v>
      </c>
      <c r="AA774" s="72">
        <f t="shared" si="299"/>
        <v>44119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30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4"/>
      <c r="BX774" s="1"/>
      <c r="BY774" s="1"/>
      <c r="BZ774" s="1"/>
      <c r="CA774" s="1"/>
      <c r="CB774" s="1"/>
      <c r="CC774" s="1"/>
      <c r="CD774" s="1"/>
      <c r="CE774" s="1"/>
      <c r="CF774" s="1"/>
      <c r="CG774" s="2"/>
      <c r="CH774" s="1"/>
      <c r="CI774" s="1"/>
      <c r="CJ774" s="1"/>
      <c r="CK774" s="1"/>
      <c r="CL774" s="1"/>
      <c r="CM774" s="1"/>
    </row>
    <row r="775" spans="1:91" x14ac:dyDescent="0.2">
      <c r="A775" s="105">
        <f t="shared" si="292"/>
        <v>43788</v>
      </c>
      <c r="B775" s="5">
        <f t="shared" si="281"/>
        <v>1080.2212596299998</v>
      </c>
      <c r="C775" s="5">
        <f t="shared" si="293"/>
        <v>1000</v>
      </c>
      <c r="D775" s="64">
        <f t="shared" si="294"/>
        <v>5233.07</v>
      </c>
      <c r="E775" s="11">
        <f>IF(K775=1,VLOOKUP(A775,[1]Plan1!$AY$80:$BA$314,3),E774)</f>
        <v>5259.76</v>
      </c>
      <c r="F775" s="72">
        <f t="shared" si="295"/>
        <v>43788</v>
      </c>
      <c r="G775" s="9">
        <f t="shared" si="282"/>
        <v>5.1002566371174396E-3</v>
      </c>
      <c r="H775" s="72">
        <f t="shared" si="296"/>
        <v>43815</v>
      </c>
      <c r="I775" s="72">
        <f t="shared" si="283"/>
        <v>43815</v>
      </c>
      <c r="J775" s="1">
        <f t="shared" si="297"/>
        <v>20</v>
      </c>
      <c r="K775" s="1">
        <f t="shared" si="303"/>
        <v>1</v>
      </c>
      <c r="L775" s="5">
        <f t="shared" si="284"/>
        <v>1.00025439</v>
      </c>
      <c r="M775" s="12">
        <f t="shared" si="304"/>
        <v>1.0010004100000001</v>
      </c>
      <c r="N775" s="12">
        <f t="shared" si="300"/>
        <v>1.0752906871468544</v>
      </c>
      <c r="O775" s="5">
        <f t="shared" si="302"/>
        <v>1.0755642299999999</v>
      </c>
      <c r="P775" s="5">
        <f t="shared" si="285"/>
        <v>1075.56423</v>
      </c>
      <c r="Q775" s="10">
        <f t="shared" si="286"/>
        <v>0</v>
      </c>
      <c r="R775" s="39">
        <f t="shared" si="287"/>
        <v>0</v>
      </c>
      <c r="S775" s="5">
        <f t="shared" si="288"/>
        <v>0</v>
      </c>
      <c r="T775" s="6">
        <f t="shared" si="298"/>
        <v>4.641E-2</v>
      </c>
      <c r="U775" s="10">
        <f t="shared" si="301"/>
        <v>24</v>
      </c>
      <c r="V775" s="10">
        <v>252</v>
      </c>
      <c r="W775" s="12">
        <f t="shared" si="289"/>
        <v>1.004329848</v>
      </c>
      <c r="X775" s="5">
        <f t="shared" si="290"/>
        <v>4.6570296300000003</v>
      </c>
      <c r="Y775" s="11">
        <f t="shared" si="291"/>
        <v>0</v>
      </c>
      <c r="Z775" s="2" t="s">
        <v>68</v>
      </c>
      <c r="AA775" s="72">
        <f t="shared" si="299"/>
        <v>44119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30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4"/>
      <c r="BX775" s="1"/>
      <c r="BY775" s="1"/>
      <c r="BZ775" s="1"/>
      <c r="CA775" s="1"/>
      <c r="CB775" s="1"/>
      <c r="CC775" s="1"/>
      <c r="CD775" s="1"/>
      <c r="CE775" s="1"/>
      <c r="CF775" s="1"/>
      <c r="CG775" s="2"/>
      <c r="CH775" s="1"/>
      <c r="CI775" s="1"/>
      <c r="CJ775" s="1"/>
      <c r="CK775" s="1"/>
      <c r="CL775" s="1"/>
      <c r="CM775" s="1"/>
    </row>
    <row r="776" spans="1:91" x14ac:dyDescent="0.2">
      <c r="A776" s="105">
        <f t="shared" si="292"/>
        <v>43789</v>
      </c>
      <c r="B776" s="5">
        <f t="shared" si="281"/>
        <v>1080.69058301</v>
      </c>
      <c r="C776" s="5">
        <f t="shared" si="293"/>
        <v>1000</v>
      </c>
      <c r="D776" s="64">
        <f t="shared" si="294"/>
        <v>5233.07</v>
      </c>
      <c r="E776" s="11">
        <f>IF(K776=1,VLOOKUP(A776,[1]Plan1!$AY$80:$BA$314,3),E775)</f>
        <v>5259.76</v>
      </c>
      <c r="F776" s="72">
        <f t="shared" si="295"/>
        <v>43788</v>
      </c>
      <c r="G776" s="9">
        <f t="shared" si="282"/>
        <v>5.1002566371174396E-3</v>
      </c>
      <c r="H776" s="72">
        <f t="shared" si="296"/>
        <v>43815</v>
      </c>
      <c r="I776" s="72">
        <f t="shared" si="283"/>
        <v>43815</v>
      </c>
      <c r="J776" s="1">
        <f t="shared" si="297"/>
        <v>20</v>
      </c>
      <c r="K776" s="1">
        <f t="shared" si="303"/>
        <v>2</v>
      </c>
      <c r="L776" s="5">
        <f t="shared" si="284"/>
        <v>1.0005088499999999</v>
      </c>
      <c r="M776" s="12">
        <f t="shared" si="304"/>
        <v>1.0010004100000001</v>
      </c>
      <c r="N776" s="12">
        <f t="shared" si="300"/>
        <v>1.0752906871468544</v>
      </c>
      <c r="O776" s="5">
        <f t="shared" si="302"/>
        <v>1.0758378399999999</v>
      </c>
      <c r="P776" s="5">
        <f t="shared" si="285"/>
        <v>1075.8378399999999</v>
      </c>
      <c r="Q776" s="10">
        <f t="shared" si="286"/>
        <v>0</v>
      </c>
      <c r="R776" s="39">
        <f t="shared" si="287"/>
        <v>0</v>
      </c>
      <c r="S776" s="5">
        <f t="shared" si="288"/>
        <v>0</v>
      </c>
      <c r="T776" s="6">
        <f t="shared" si="298"/>
        <v>4.641E-2</v>
      </c>
      <c r="U776" s="10">
        <f t="shared" si="301"/>
        <v>25</v>
      </c>
      <c r="V776" s="10">
        <v>252</v>
      </c>
      <c r="W776" s="12">
        <f t="shared" si="289"/>
        <v>1.0045106640000001</v>
      </c>
      <c r="X776" s="5">
        <f t="shared" si="290"/>
        <v>4.8527430100000002</v>
      </c>
      <c r="Y776" s="11">
        <f t="shared" si="291"/>
        <v>0</v>
      </c>
      <c r="Z776" s="2" t="s">
        <v>68</v>
      </c>
      <c r="AA776" s="72">
        <f t="shared" si="299"/>
        <v>44119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30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4"/>
      <c r="BX776" s="1"/>
      <c r="BY776" s="1"/>
      <c r="BZ776" s="1"/>
      <c r="CA776" s="1"/>
      <c r="CB776" s="1"/>
      <c r="CC776" s="1"/>
      <c r="CD776" s="1"/>
      <c r="CE776" s="1"/>
      <c r="CF776" s="1"/>
      <c r="CG776" s="2"/>
      <c r="CH776" s="1"/>
      <c r="CI776" s="1"/>
      <c r="CJ776" s="1"/>
      <c r="CK776" s="1"/>
      <c r="CL776" s="1"/>
      <c r="CM776" s="1"/>
    </row>
    <row r="777" spans="1:91" x14ac:dyDescent="0.2">
      <c r="A777" s="105">
        <f t="shared" si="292"/>
        <v>43790</v>
      </c>
      <c r="B777" s="5">
        <f t="shared" si="281"/>
        <v>1081.1601312700002</v>
      </c>
      <c r="C777" s="5">
        <f t="shared" si="293"/>
        <v>1000</v>
      </c>
      <c r="D777" s="64">
        <f t="shared" si="294"/>
        <v>5233.07</v>
      </c>
      <c r="E777" s="11">
        <f>IF(K777=1,VLOOKUP(A777,[1]Plan1!$AY$80:$BA$314,3),E776)</f>
        <v>5259.76</v>
      </c>
      <c r="F777" s="72">
        <f t="shared" si="295"/>
        <v>43788</v>
      </c>
      <c r="G777" s="9">
        <f t="shared" si="282"/>
        <v>5.1002566371174396E-3</v>
      </c>
      <c r="H777" s="72">
        <f t="shared" si="296"/>
        <v>43815</v>
      </c>
      <c r="I777" s="72">
        <f t="shared" si="283"/>
        <v>43815</v>
      </c>
      <c r="J777" s="1">
        <f t="shared" si="297"/>
        <v>20</v>
      </c>
      <c r="K777" s="1">
        <f t="shared" si="303"/>
        <v>3</v>
      </c>
      <c r="L777" s="5">
        <f t="shared" si="284"/>
        <v>1.00076338</v>
      </c>
      <c r="M777" s="12">
        <f t="shared" si="304"/>
        <v>1.0010004100000001</v>
      </c>
      <c r="N777" s="12">
        <f t="shared" si="300"/>
        <v>1.0752906871468544</v>
      </c>
      <c r="O777" s="5">
        <f t="shared" si="302"/>
        <v>1.0761115400000001</v>
      </c>
      <c r="P777" s="5">
        <f t="shared" si="285"/>
        <v>1076.1115400000001</v>
      </c>
      <c r="Q777" s="10">
        <f t="shared" si="286"/>
        <v>0</v>
      </c>
      <c r="R777" s="39">
        <f t="shared" si="287"/>
        <v>0</v>
      </c>
      <c r="S777" s="5">
        <f t="shared" si="288"/>
        <v>0</v>
      </c>
      <c r="T777" s="6">
        <f t="shared" si="298"/>
        <v>4.641E-2</v>
      </c>
      <c r="U777" s="10">
        <f t="shared" si="301"/>
        <v>26</v>
      </c>
      <c r="V777" s="10">
        <v>252</v>
      </c>
      <c r="W777" s="12">
        <f t="shared" si="289"/>
        <v>1.004691513</v>
      </c>
      <c r="X777" s="5">
        <f t="shared" si="290"/>
        <v>5.0485912700000002</v>
      </c>
      <c r="Y777" s="11">
        <f t="shared" si="291"/>
        <v>0</v>
      </c>
      <c r="Z777" s="2" t="s">
        <v>68</v>
      </c>
      <c r="AA777" s="72">
        <f t="shared" si="299"/>
        <v>44119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30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4"/>
      <c r="BX777" s="1"/>
      <c r="BY777" s="1"/>
      <c r="BZ777" s="1"/>
      <c r="CA777" s="1"/>
      <c r="CB777" s="1"/>
      <c r="CC777" s="1"/>
      <c r="CD777" s="1"/>
      <c r="CE777" s="1"/>
      <c r="CF777" s="1"/>
      <c r="CG777" s="2"/>
      <c r="CH777" s="1"/>
      <c r="CI777" s="1"/>
      <c r="CJ777" s="1"/>
      <c r="CK777" s="1"/>
      <c r="CL777" s="1"/>
      <c r="CM777" s="1"/>
    </row>
    <row r="778" spans="1:91" x14ac:dyDescent="0.2">
      <c r="A778" s="105">
        <f t="shared" si="292"/>
        <v>43791</v>
      </c>
      <c r="B778" s="5">
        <f t="shared" ref="B778:B841" si="305">(P778+X778)</f>
        <v>1081.6298743499999</v>
      </c>
      <c r="C778" s="5">
        <f t="shared" si="293"/>
        <v>1000</v>
      </c>
      <c r="D778" s="64">
        <f t="shared" si="294"/>
        <v>5233.07</v>
      </c>
      <c r="E778" s="11">
        <f>IF(K778=1,VLOOKUP(A778,[1]Plan1!$AY$80:$BA$314,3),E777)</f>
        <v>5259.76</v>
      </c>
      <c r="F778" s="72">
        <f t="shared" si="295"/>
        <v>43788</v>
      </c>
      <c r="G778" s="9">
        <f t="shared" ref="G778:G841" si="306">(E778/D778)-1</f>
        <v>5.1002566371174396E-3</v>
      </c>
      <c r="H778" s="72">
        <f t="shared" si="296"/>
        <v>43815</v>
      </c>
      <c r="I778" s="72">
        <f t="shared" ref="I778:I841" si="307">IF(A778&gt;I777,H778,I777)</f>
        <v>43815</v>
      </c>
      <c r="J778" s="1">
        <f t="shared" si="297"/>
        <v>20</v>
      </c>
      <c r="K778" s="1">
        <f t="shared" si="303"/>
        <v>4</v>
      </c>
      <c r="L778" s="5">
        <f t="shared" ref="L778:L841" si="308">TRUNC((E778/D778)^TRUNC((K778/J778),9),8)</f>
        <v>1.0010179699999999</v>
      </c>
      <c r="M778" s="12">
        <f t="shared" si="304"/>
        <v>1.0010004100000001</v>
      </c>
      <c r="N778" s="12">
        <f t="shared" si="300"/>
        <v>1.0752906871468544</v>
      </c>
      <c r="O778" s="5">
        <f t="shared" si="302"/>
        <v>1.0763853000000001</v>
      </c>
      <c r="P778" s="5">
        <f t="shared" ref="P778:P841" si="309">TRUNC(C778*O778,8)</f>
        <v>1076.3852999999999</v>
      </c>
      <c r="Q778" s="10">
        <f t="shared" ref="Q778:Q841" si="310">IF(VLOOKUP(A778,AD$10:AK$114,8)=VLOOKUP(A777,AD$10:AK$114,8),0,VLOOKUP(A778,AD$10:AK$114,8))</f>
        <v>0</v>
      </c>
      <c r="R778" s="39">
        <f t="shared" ref="R778:R841" si="311">IF(Q778&gt;0,VLOOKUP($A778,$AD$10:$AI$114,6),0)</f>
        <v>0</v>
      </c>
      <c r="S778" s="5">
        <f t="shared" ref="S778:S841" si="312">IF(R778&gt;0,TRUNC(R778*P778,8),0)</f>
        <v>0</v>
      </c>
      <c r="T778" s="6">
        <f t="shared" si="298"/>
        <v>4.641E-2</v>
      </c>
      <c r="U778" s="10">
        <f t="shared" si="301"/>
        <v>27</v>
      </c>
      <c r="V778" s="10">
        <v>252</v>
      </c>
      <c r="W778" s="12">
        <f t="shared" ref="W778:W841" si="313">ROUND((1+T778)^TRUNC((U778/V778),9),9)</f>
        <v>1.004872395</v>
      </c>
      <c r="X778" s="5">
        <f t="shared" ref="X778:X841" si="314">TRUNC((P778*(W778-1)),8)</f>
        <v>5.2445743499999997</v>
      </c>
      <c r="Y778" s="11">
        <f t="shared" ref="Y778:Y841" si="315">IF(Q778&gt;0,S778+X778,0)</f>
        <v>0</v>
      </c>
      <c r="Z778" s="2" t="s">
        <v>68</v>
      </c>
      <c r="AA778" s="72">
        <f t="shared" si="299"/>
        <v>44119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30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4"/>
      <c r="BX778" s="1"/>
      <c r="BY778" s="1"/>
      <c r="BZ778" s="1"/>
      <c r="CA778" s="1"/>
      <c r="CB778" s="1"/>
      <c r="CC778" s="1"/>
      <c r="CD778" s="1"/>
      <c r="CE778" s="1"/>
      <c r="CF778" s="1"/>
      <c r="CG778" s="2"/>
      <c r="CH778" s="1"/>
      <c r="CI778" s="1"/>
      <c r="CJ778" s="1"/>
      <c r="CK778" s="1"/>
      <c r="CL778" s="1"/>
      <c r="CM778" s="1"/>
    </row>
    <row r="779" spans="1:91" x14ac:dyDescent="0.2">
      <c r="A779" s="105">
        <f t="shared" ref="A779:A842" si="316">(A778+1)</f>
        <v>43792</v>
      </c>
      <c r="B779" s="5">
        <f t="shared" si="305"/>
        <v>1082.0998212699999</v>
      </c>
      <c r="C779" s="5">
        <f t="shared" ref="C779:C842" si="317">TRUNC(IF(Q778&gt;0,VLOOKUP(A778,$AD$12:$AE$114,2),C778),8)</f>
        <v>1000</v>
      </c>
      <c r="D779" s="64">
        <f t="shared" ref="D779:D842" si="318">IF(E779=E778,D778,E778)</f>
        <v>5233.07</v>
      </c>
      <c r="E779" s="11">
        <f>IF(K779=1,VLOOKUP(A779,[1]Plan1!$AY$80:$BA$314,3),E778)</f>
        <v>5259.76</v>
      </c>
      <c r="F779" s="72">
        <f t="shared" ref="F779:F842" si="319">IF(D779=D778,F778,A779)</f>
        <v>43788</v>
      </c>
      <c r="G779" s="9">
        <f t="shared" si="306"/>
        <v>5.1002566371174396E-3</v>
      </c>
      <c r="H779" s="72">
        <f t="shared" ref="H779:H842" si="320">IF(DAY(A779)=15,VLOOKUP(A779,AH$118:AM$450,4),H778)</f>
        <v>43815</v>
      </c>
      <c r="I779" s="72">
        <f t="shared" si="307"/>
        <v>43815</v>
      </c>
      <c r="J779" s="1">
        <f t="shared" ref="J779:J842" si="321">IF(I779=I778,J778,NETWORKDAYS(I778,I779,$AD$118:$AD$502)-1)</f>
        <v>20</v>
      </c>
      <c r="K779" s="1">
        <f t="shared" si="303"/>
        <v>5</v>
      </c>
      <c r="L779" s="5">
        <f t="shared" si="308"/>
        <v>1.0012726300000001</v>
      </c>
      <c r="M779" s="12">
        <f t="shared" si="304"/>
        <v>1.0010004100000001</v>
      </c>
      <c r="N779" s="12">
        <f t="shared" si="300"/>
        <v>1.0752906871468544</v>
      </c>
      <c r="O779" s="5">
        <f t="shared" si="302"/>
        <v>1.0766591299999999</v>
      </c>
      <c r="P779" s="5">
        <f t="shared" si="309"/>
        <v>1076.65913</v>
      </c>
      <c r="Q779" s="10">
        <f t="shared" si="310"/>
        <v>0</v>
      </c>
      <c r="R779" s="39">
        <f t="shared" si="311"/>
        <v>0</v>
      </c>
      <c r="S779" s="5">
        <f t="shared" si="312"/>
        <v>0</v>
      </c>
      <c r="T779" s="6">
        <f t="shared" ref="T779:T842" si="322">(T778)</f>
        <v>4.641E-2</v>
      </c>
      <c r="U779" s="10">
        <f t="shared" si="301"/>
        <v>28</v>
      </c>
      <c r="V779" s="10">
        <v>252</v>
      </c>
      <c r="W779" s="12">
        <f t="shared" si="313"/>
        <v>1.005053309</v>
      </c>
      <c r="X779" s="5">
        <f t="shared" si="314"/>
        <v>5.4406912700000003</v>
      </c>
      <c r="Y779" s="11">
        <f t="shared" si="315"/>
        <v>0</v>
      </c>
      <c r="Z779" s="2" t="s">
        <v>68</v>
      </c>
      <c r="AA779" s="72">
        <f t="shared" ref="AA779:AA842" si="323">IF(Q778&gt;0,VLOOKUP(A778,$AD$10:$AL$114,9),AA778)</f>
        <v>44119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30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4"/>
      <c r="BX779" s="1"/>
      <c r="BY779" s="1"/>
      <c r="BZ779" s="1"/>
      <c r="CA779" s="1"/>
      <c r="CB779" s="1"/>
      <c r="CC779" s="1"/>
      <c r="CD779" s="1"/>
      <c r="CE779" s="1"/>
      <c r="CF779" s="1"/>
      <c r="CG779" s="2"/>
      <c r="CH779" s="1"/>
      <c r="CI779" s="1"/>
      <c r="CJ779" s="1"/>
      <c r="CK779" s="1"/>
      <c r="CL779" s="1"/>
      <c r="CM779" s="1"/>
    </row>
    <row r="780" spans="1:91" x14ac:dyDescent="0.2">
      <c r="A780" s="105">
        <f t="shared" si="316"/>
        <v>43793</v>
      </c>
      <c r="B780" s="5">
        <f t="shared" si="305"/>
        <v>1082.0998212699999</v>
      </c>
      <c r="C780" s="5">
        <f t="shared" si="317"/>
        <v>1000</v>
      </c>
      <c r="D780" s="64">
        <f t="shared" si="318"/>
        <v>5233.07</v>
      </c>
      <c r="E780" s="11">
        <f>IF(K780=1,VLOOKUP(A780,[1]Plan1!$AY$80:$BA$314,3),E779)</f>
        <v>5259.76</v>
      </c>
      <c r="F780" s="72">
        <f t="shared" si="319"/>
        <v>43788</v>
      </c>
      <c r="G780" s="9">
        <f t="shared" si="306"/>
        <v>5.1002566371174396E-3</v>
      </c>
      <c r="H780" s="72">
        <f t="shared" si="320"/>
        <v>43815</v>
      </c>
      <c r="I780" s="72">
        <f t="shared" si="307"/>
        <v>43815</v>
      </c>
      <c r="J780" s="1">
        <f t="shared" si="321"/>
        <v>20</v>
      </c>
      <c r="K780" s="1">
        <f t="shared" si="303"/>
        <v>5</v>
      </c>
      <c r="L780" s="5">
        <f t="shared" si="308"/>
        <v>1.0012726300000001</v>
      </c>
      <c r="M780" s="12">
        <f t="shared" si="304"/>
        <v>1.0010004100000001</v>
      </c>
      <c r="N780" s="12">
        <f t="shared" si="300"/>
        <v>1.0752906871468544</v>
      </c>
      <c r="O780" s="5">
        <f t="shared" si="302"/>
        <v>1.0766591299999999</v>
      </c>
      <c r="P780" s="5">
        <f t="shared" si="309"/>
        <v>1076.65913</v>
      </c>
      <c r="Q780" s="10">
        <f t="shared" si="310"/>
        <v>0</v>
      </c>
      <c r="R780" s="39">
        <f t="shared" si="311"/>
        <v>0</v>
      </c>
      <c r="S780" s="5">
        <f t="shared" si="312"/>
        <v>0</v>
      </c>
      <c r="T780" s="6">
        <f t="shared" si="322"/>
        <v>4.641E-2</v>
      </c>
      <c r="U780" s="10">
        <f t="shared" si="301"/>
        <v>28</v>
      </c>
      <c r="V780" s="10">
        <v>252</v>
      </c>
      <c r="W780" s="12">
        <f t="shared" si="313"/>
        <v>1.005053309</v>
      </c>
      <c r="X780" s="5">
        <f t="shared" si="314"/>
        <v>5.4406912700000003</v>
      </c>
      <c r="Y780" s="11">
        <f t="shared" si="315"/>
        <v>0</v>
      </c>
      <c r="Z780" s="2" t="s">
        <v>68</v>
      </c>
      <c r="AA780" s="72">
        <f t="shared" si="323"/>
        <v>44119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30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4"/>
      <c r="BX780" s="1"/>
      <c r="BY780" s="1"/>
      <c r="BZ780" s="1"/>
      <c r="CA780" s="1"/>
      <c r="CB780" s="1"/>
      <c r="CC780" s="1"/>
      <c r="CD780" s="1"/>
      <c r="CE780" s="1"/>
      <c r="CF780" s="1"/>
      <c r="CG780" s="2"/>
      <c r="CH780" s="1"/>
      <c r="CI780" s="1"/>
      <c r="CJ780" s="1"/>
      <c r="CK780" s="1"/>
      <c r="CL780" s="1"/>
      <c r="CM780" s="1"/>
    </row>
    <row r="781" spans="1:91" x14ac:dyDescent="0.2">
      <c r="A781" s="105">
        <f t="shared" si="316"/>
        <v>43794</v>
      </c>
      <c r="B781" s="5">
        <f t="shared" si="305"/>
        <v>1082.0998212699999</v>
      </c>
      <c r="C781" s="5">
        <f t="shared" si="317"/>
        <v>1000</v>
      </c>
      <c r="D781" s="64">
        <f t="shared" si="318"/>
        <v>5233.07</v>
      </c>
      <c r="E781" s="11">
        <f>IF(K781=1,VLOOKUP(A781,[1]Plan1!$AY$80:$BA$314,3),E780)</f>
        <v>5259.76</v>
      </c>
      <c r="F781" s="72">
        <f t="shared" si="319"/>
        <v>43788</v>
      </c>
      <c r="G781" s="9">
        <f t="shared" si="306"/>
        <v>5.1002566371174396E-3</v>
      </c>
      <c r="H781" s="72">
        <f t="shared" si="320"/>
        <v>43815</v>
      </c>
      <c r="I781" s="72">
        <f t="shared" si="307"/>
        <v>43815</v>
      </c>
      <c r="J781" s="1">
        <f t="shared" si="321"/>
        <v>20</v>
      </c>
      <c r="K781" s="1">
        <f t="shared" si="303"/>
        <v>5</v>
      </c>
      <c r="L781" s="5">
        <f t="shared" si="308"/>
        <v>1.0012726300000001</v>
      </c>
      <c r="M781" s="12">
        <f t="shared" si="304"/>
        <v>1.0010004100000001</v>
      </c>
      <c r="N781" s="12">
        <f t="shared" si="300"/>
        <v>1.0752906871468544</v>
      </c>
      <c r="O781" s="5">
        <f t="shared" si="302"/>
        <v>1.0766591299999999</v>
      </c>
      <c r="P781" s="5">
        <f t="shared" si="309"/>
        <v>1076.65913</v>
      </c>
      <c r="Q781" s="10">
        <f t="shared" si="310"/>
        <v>0</v>
      </c>
      <c r="R781" s="39">
        <f t="shared" si="311"/>
        <v>0</v>
      </c>
      <c r="S781" s="5">
        <f t="shared" si="312"/>
        <v>0</v>
      </c>
      <c r="T781" s="6">
        <f t="shared" si="322"/>
        <v>4.641E-2</v>
      </c>
      <c r="U781" s="10">
        <f t="shared" si="301"/>
        <v>28</v>
      </c>
      <c r="V781" s="10">
        <v>252</v>
      </c>
      <c r="W781" s="12">
        <f t="shared" si="313"/>
        <v>1.005053309</v>
      </c>
      <c r="X781" s="5">
        <f t="shared" si="314"/>
        <v>5.4406912700000003</v>
      </c>
      <c r="Y781" s="11">
        <f t="shared" si="315"/>
        <v>0</v>
      </c>
      <c r="Z781" s="2" t="s">
        <v>68</v>
      </c>
      <c r="AA781" s="72">
        <f t="shared" si="323"/>
        <v>44119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30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4"/>
      <c r="BX781" s="1"/>
      <c r="BY781" s="1"/>
      <c r="BZ781" s="1"/>
      <c r="CA781" s="1"/>
      <c r="CB781" s="1"/>
      <c r="CC781" s="1"/>
      <c r="CD781" s="1"/>
      <c r="CE781" s="1"/>
      <c r="CF781" s="1"/>
      <c r="CG781" s="2"/>
      <c r="CH781" s="1"/>
      <c r="CI781" s="1"/>
      <c r="CJ781" s="1"/>
      <c r="CK781" s="1"/>
      <c r="CL781" s="1"/>
      <c r="CM781" s="1"/>
    </row>
    <row r="782" spans="1:91" x14ac:dyDescent="0.2">
      <c r="A782" s="105">
        <f t="shared" si="316"/>
        <v>43795</v>
      </c>
      <c r="B782" s="5">
        <f t="shared" si="305"/>
        <v>1082.5699731699999</v>
      </c>
      <c r="C782" s="5">
        <f t="shared" si="317"/>
        <v>1000</v>
      </c>
      <c r="D782" s="64">
        <f t="shared" si="318"/>
        <v>5233.07</v>
      </c>
      <c r="E782" s="11">
        <f>IF(K782=1,VLOOKUP(A782,[1]Plan1!$AY$80:$BA$314,3),E781)</f>
        <v>5259.76</v>
      </c>
      <c r="F782" s="72">
        <f t="shared" si="319"/>
        <v>43788</v>
      </c>
      <c r="G782" s="9">
        <f t="shared" si="306"/>
        <v>5.1002566371174396E-3</v>
      </c>
      <c r="H782" s="72">
        <f t="shared" si="320"/>
        <v>43815</v>
      </c>
      <c r="I782" s="72">
        <f t="shared" si="307"/>
        <v>43815</v>
      </c>
      <c r="J782" s="1">
        <f t="shared" si="321"/>
        <v>20</v>
      </c>
      <c r="K782" s="1">
        <f t="shared" si="303"/>
        <v>6</v>
      </c>
      <c r="L782" s="5">
        <f t="shared" si="308"/>
        <v>1.0015273499999999</v>
      </c>
      <c r="M782" s="12">
        <f t="shared" si="304"/>
        <v>1.0010004100000001</v>
      </c>
      <c r="N782" s="12">
        <f t="shared" si="300"/>
        <v>1.0752906871468544</v>
      </c>
      <c r="O782" s="5">
        <f t="shared" si="302"/>
        <v>1.07693303</v>
      </c>
      <c r="P782" s="5">
        <f t="shared" si="309"/>
        <v>1076.9330299999999</v>
      </c>
      <c r="Q782" s="10">
        <f t="shared" si="310"/>
        <v>0</v>
      </c>
      <c r="R782" s="39">
        <f t="shared" si="311"/>
        <v>0</v>
      </c>
      <c r="S782" s="5">
        <f t="shared" si="312"/>
        <v>0</v>
      </c>
      <c r="T782" s="6">
        <f t="shared" si="322"/>
        <v>4.641E-2</v>
      </c>
      <c r="U782" s="10">
        <f t="shared" si="301"/>
        <v>29</v>
      </c>
      <c r="V782" s="10">
        <v>252</v>
      </c>
      <c r="W782" s="12">
        <f t="shared" si="313"/>
        <v>1.005234256</v>
      </c>
      <c r="X782" s="5">
        <f t="shared" si="314"/>
        <v>5.6369431700000003</v>
      </c>
      <c r="Y782" s="11">
        <f t="shared" si="315"/>
        <v>0</v>
      </c>
      <c r="Z782" s="2" t="s">
        <v>68</v>
      </c>
      <c r="AA782" s="72">
        <f t="shared" si="323"/>
        <v>44119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30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4"/>
      <c r="BX782" s="1"/>
      <c r="BY782" s="1"/>
      <c r="BZ782" s="1"/>
      <c r="CA782" s="1"/>
      <c r="CB782" s="1"/>
      <c r="CC782" s="1"/>
      <c r="CD782" s="1"/>
      <c r="CE782" s="1"/>
      <c r="CF782" s="1"/>
      <c r="CG782" s="2"/>
      <c r="CH782" s="1"/>
      <c r="CI782" s="1"/>
      <c r="CJ782" s="1"/>
      <c r="CK782" s="1"/>
      <c r="CL782" s="1"/>
      <c r="CM782" s="1"/>
    </row>
    <row r="783" spans="1:91" x14ac:dyDescent="0.2">
      <c r="A783" s="105">
        <f t="shared" si="316"/>
        <v>43796</v>
      </c>
      <c r="B783" s="5">
        <f t="shared" si="305"/>
        <v>1083.04032007</v>
      </c>
      <c r="C783" s="5">
        <f t="shared" si="317"/>
        <v>1000</v>
      </c>
      <c r="D783" s="64">
        <f t="shared" si="318"/>
        <v>5233.07</v>
      </c>
      <c r="E783" s="11">
        <f>IF(K783=1,VLOOKUP(A783,[1]Plan1!$AY$80:$BA$314,3),E782)</f>
        <v>5259.76</v>
      </c>
      <c r="F783" s="72">
        <f t="shared" si="319"/>
        <v>43788</v>
      </c>
      <c r="G783" s="9">
        <f t="shared" si="306"/>
        <v>5.1002566371174396E-3</v>
      </c>
      <c r="H783" s="72">
        <f t="shared" si="320"/>
        <v>43815</v>
      </c>
      <c r="I783" s="72">
        <f t="shared" si="307"/>
        <v>43815</v>
      </c>
      <c r="J783" s="1">
        <f t="shared" si="321"/>
        <v>20</v>
      </c>
      <c r="K783" s="1">
        <f t="shared" si="303"/>
        <v>7</v>
      </c>
      <c r="L783" s="5">
        <f t="shared" si="308"/>
        <v>1.00178213</v>
      </c>
      <c r="M783" s="12">
        <f t="shared" si="304"/>
        <v>1.0010004100000001</v>
      </c>
      <c r="N783" s="12">
        <f t="shared" si="300"/>
        <v>1.0752906871468544</v>
      </c>
      <c r="O783" s="5">
        <f t="shared" si="302"/>
        <v>1.0772069900000001</v>
      </c>
      <c r="P783" s="5">
        <f t="shared" si="309"/>
        <v>1077.2069899999999</v>
      </c>
      <c r="Q783" s="10">
        <f t="shared" si="310"/>
        <v>0</v>
      </c>
      <c r="R783" s="39">
        <f t="shared" si="311"/>
        <v>0</v>
      </c>
      <c r="S783" s="5">
        <f t="shared" si="312"/>
        <v>0</v>
      </c>
      <c r="T783" s="6">
        <f t="shared" si="322"/>
        <v>4.641E-2</v>
      </c>
      <c r="U783" s="10">
        <f t="shared" si="301"/>
        <v>30</v>
      </c>
      <c r="V783" s="10">
        <v>252</v>
      </c>
      <c r="W783" s="12">
        <f t="shared" si="313"/>
        <v>1.0054152359999999</v>
      </c>
      <c r="X783" s="5">
        <f t="shared" si="314"/>
        <v>5.8333300699999997</v>
      </c>
      <c r="Y783" s="11">
        <f t="shared" si="315"/>
        <v>0</v>
      </c>
      <c r="Z783" s="2" t="s">
        <v>68</v>
      </c>
      <c r="AA783" s="72">
        <f t="shared" si="323"/>
        <v>44119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30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4"/>
      <c r="BX783" s="1"/>
      <c r="BY783" s="1"/>
      <c r="BZ783" s="1"/>
      <c r="CA783" s="1"/>
      <c r="CB783" s="1"/>
      <c r="CC783" s="1"/>
      <c r="CD783" s="1"/>
      <c r="CE783" s="1"/>
      <c r="CF783" s="1"/>
      <c r="CG783" s="2"/>
      <c r="CH783" s="1"/>
      <c r="CI783" s="1"/>
      <c r="CJ783" s="1"/>
      <c r="CK783" s="1"/>
      <c r="CL783" s="1"/>
      <c r="CM783" s="1"/>
    </row>
    <row r="784" spans="1:91" x14ac:dyDescent="0.2">
      <c r="A784" s="105">
        <f t="shared" si="316"/>
        <v>43797</v>
      </c>
      <c r="B784" s="5">
        <f t="shared" si="305"/>
        <v>1083.5108810499999</v>
      </c>
      <c r="C784" s="5">
        <f t="shared" si="317"/>
        <v>1000</v>
      </c>
      <c r="D784" s="64">
        <f t="shared" si="318"/>
        <v>5233.07</v>
      </c>
      <c r="E784" s="11">
        <f>IF(K784=1,VLOOKUP(A784,[1]Plan1!$AY$80:$BA$314,3),E783)</f>
        <v>5259.76</v>
      </c>
      <c r="F784" s="72">
        <f t="shared" si="319"/>
        <v>43788</v>
      </c>
      <c r="G784" s="9">
        <f t="shared" si="306"/>
        <v>5.1002566371174396E-3</v>
      </c>
      <c r="H784" s="72">
        <f t="shared" si="320"/>
        <v>43815</v>
      </c>
      <c r="I784" s="72">
        <f t="shared" si="307"/>
        <v>43815</v>
      </c>
      <c r="J784" s="1">
        <f t="shared" si="321"/>
        <v>20</v>
      </c>
      <c r="K784" s="1">
        <f t="shared" si="303"/>
        <v>8</v>
      </c>
      <c r="L784" s="5">
        <f t="shared" si="308"/>
        <v>1.00203698</v>
      </c>
      <c r="M784" s="12">
        <f t="shared" si="304"/>
        <v>1.0010004100000001</v>
      </c>
      <c r="N784" s="12">
        <f t="shared" si="300"/>
        <v>1.0752906871468544</v>
      </c>
      <c r="O784" s="5">
        <f t="shared" si="302"/>
        <v>1.07748103</v>
      </c>
      <c r="P784" s="5">
        <f t="shared" si="309"/>
        <v>1077.4810299999999</v>
      </c>
      <c r="Q784" s="10">
        <f t="shared" si="310"/>
        <v>0</v>
      </c>
      <c r="R784" s="39">
        <f t="shared" si="311"/>
        <v>0</v>
      </c>
      <c r="S784" s="5">
        <f t="shared" si="312"/>
        <v>0</v>
      </c>
      <c r="T784" s="6">
        <f t="shared" si="322"/>
        <v>4.641E-2</v>
      </c>
      <c r="U784" s="10">
        <f t="shared" si="301"/>
        <v>31</v>
      </c>
      <c r="V784" s="10">
        <v>252</v>
      </c>
      <c r="W784" s="12">
        <f t="shared" si="313"/>
        <v>1.005596248</v>
      </c>
      <c r="X784" s="5">
        <f t="shared" si="314"/>
        <v>6.0298510500000004</v>
      </c>
      <c r="Y784" s="11">
        <f t="shared" si="315"/>
        <v>0</v>
      </c>
      <c r="Z784" s="2" t="s">
        <v>68</v>
      </c>
      <c r="AA784" s="72">
        <f t="shared" si="323"/>
        <v>44119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30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4"/>
      <c r="BX784" s="1"/>
      <c r="BY784" s="1"/>
      <c r="BZ784" s="1"/>
      <c r="CA784" s="1"/>
      <c r="CB784" s="1"/>
      <c r="CC784" s="1"/>
      <c r="CD784" s="1"/>
      <c r="CE784" s="1"/>
      <c r="CF784" s="1"/>
      <c r="CG784" s="2"/>
      <c r="CH784" s="1"/>
      <c r="CI784" s="1"/>
      <c r="CJ784" s="1"/>
      <c r="CK784" s="1"/>
      <c r="CL784" s="1"/>
      <c r="CM784" s="1"/>
    </row>
    <row r="785" spans="1:91" x14ac:dyDescent="0.2">
      <c r="A785" s="105">
        <f t="shared" si="316"/>
        <v>43798</v>
      </c>
      <c r="B785" s="5">
        <f t="shared" si="305"/>
        <v>1083.9816461400001</v>
      </c>
      <c r="C785" s="5">
        <f t="shared" si="317"/>
        <v>1000</v>
      </c>
      <c r="D785" s="64">
        <f t="shared" si="318"/>
        <v>5233.07</v>
      </c>
      <c r="E785" s="11">
        <f>IF(K785=1,VLOOKUP(A785,[1]Plan1!$AY$80:$BA$314,3),E784)</f>
        <v>5259.76</v>
      </c>
      <c r="F785" s="72">
        <f t="shared" si="319"/>
        <v>43788</v>
      </c>
      <c r="G785" s="9">
        <f t="shared" si="306"/>
        <v>5.1002566371174396E-3</v>
      </c>
      <c r="H785" s="72">
        <f t="shared" si="320"/>
        <v>43815</v>
      </c>
      <c r="I785" s="72">
        <f t="shared" si="307"/>
        <v>43815</v>
      </c>
      <c r="J785" s="1">
        <f t="shared" si="321"/>
        <v>20</v>
      </c>
      <c r="K785" s="1">
        <f t="shared" si="303"/>
        <v>9</v>
      </c>
      <c r="L785" s="5">
        <f t="shared" si="308"/>
        <v>1.0022918999999999</v>
      </c>
      <c r="M785" s="12">
        <f t="shared" si="304"/>
        <v>1.0010004100000001</v>
      </c>
      <c r="N785" s="12">
        <f t="shared" si="300"/>
        <v>1.0752906871468544</v>
      </c>
      <c r="O785" s="5">
        <f t="shared" si="302"/>
        <v>1.0777551400000001</v>
      </c>
      <c r="P785" s="5">
        <f t="shared" si="309"/>
        <v>1077.75514</v>
      </c>
      <c r="Q785" s="10">
        <f t="shared" si="310"/>
        <v>0</v>
      </c>
      <c r="R785" s="39">
        <f t="shared" si="311"/>
        <v>0</v>
      </c>
      <c r="S785" s="5">
        <f t="shared" si="312"/>
        <v>0</v>
      </c>
      <c r="T785" s="6">
        <f t="shared" si="322"/>
        <v>4.641E-2</v>
      </c>
      <c r="U785" s="10">
        <f t="shared" si="301"/>
        <v>32</v>
      </c>
      <c r="V785" s="10">
        <v>252</v>
      </c>
      <c r="W785" s="12">
        <f t="shared" si="313"/>
        <v>1.0057772920000001</v>
      </c>
      <c r="X785" s="5">
        <f t="shared" si="314"/>
        <v>6.2265061399999997</v>
      </c>
      <c r="Y785" s="11">
        <f t="shared" si="315"/>
        <v>0</v>
      </c>
      <c r="Z785" s="2" t="s">
        <v>68</v>
      </c>
      <c r="AA785" s="72">
        <f t="shared" si="323"/>
        <v>44119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30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4"/>
      <c r="BX785" s="1"/>
      <c r="BY785" s="1"/>
      <c r="BZ785" s="1"/>
      <c r="CA785" s="1"/>
      <c r="CB785" s="1"/>
      <c r="CC785" s="1"/>
      <c r="CD785" s="1"/>
      <c r="CE785" s="1"/>
      <c r="CF785" s="1"/>
      <c r="CG785" s="2"/>
      <c r="CH785" s="1"/>
      <c r="CI785" s="1"/>
      <c r="CJ785" s="1"/>
      <c r="CK785" s="1"/>
      <c r="CL785" s="1"/>
      <c r="CM785" s="1"/>
    </row>
    <row r="786" spans="1:91" x14ac:dyDescent="0.2">
      <c r="A786" s="105">
        <f t="shared" si="316"/>
        <v>43799</v>
      </c>
      <c r="B786" s="5">
        <f t="shared" si="305"/>
        <v>1084.4526164800002</v>
      </c>
      <c r="C786" s="5">
        <f t="shared" si="317"/>
        <v>1000</v>
      </c>
      <c r="D786" s="64">
        <f t="shared" si="318"/>
        <v>5233.07</v>
      </c>
      <c r="E786" s="11">
        <f>IF(K786=1,VLOOKUP(A786,[1]Plan1!$AY$80:$BA$314,3),E785)</f>
        <v>5259.76</v>
      </c>
      <c r="F786" s="72">
        <f t="shared" si="319"/>
        <v>43788</v>
      </c>
      <c r="G786" s="9">
        <f t="shared" si="306"/>
        <v>5.1002566371174396E-3</v>
      </c>
      <c r="H786" s="72">
        <f t="shared" si="320"/>
        <v>43815</v>
      </c>
      <c r="I786" s="72">
        <f t="shared" si="307"/>
        <v>43815</v>
      </c>
      <c r="J786" s="1">
        <f t="shared" si="321"/>
        <v>20</v>
      </c>
      <c r="K786" s="1">
        <f t="shared" si="303"/>
        <v>10</v>
      </c>
      <c r="L786" s="5">
        <f t="shared" si="308"/>
        <v>1.0025468799999999</v>
      </c>
      <c r="M786" s="12">
        <f t="shared" si="304"/>
        <v>1.0010004100000001</v>
      </c>
      <c r="N786" s="12">
        <f t="shared" si="300"/>
        <v>1.0752906871468544</v>
      </c>
      <c r="O786" s="5">
        <f t="shared" si="302"/>
        <v>1.07802932</v>
      </c>
      <c r="P786" s="5">
        <f t="shared" si="309"/>
        <v>1078.0293200000001</v>
      </c>
      <c r="Q786" s="10">
        <f t="shared" si="310"/>
        <v>0</v>
      </c>
      <c r="R786" s="39">
        <f t="shared" si="311"/>
        <v>0</v>
      </c>
      <c r="S786" s="5">
        <f t="shared" si="312"/>
        <v>0</v>
      </c>
      <c r="T786" s="6">
        <f t="shared" si="322"/>
        <v>4.641E-2</v>
      </c>
      <c r="U786" s="10">
        <f t="shared" si="301"/>
        <v>33</v>
      </c>
      <c r="V786" s="10">
        <v>252</v>
      </c>
      <c r="W786" s="12">
        <f t="shared" si="313"/>
        <v>1.005958369</v>
      </c>
      <c r="X786" s="5">
        <f t="shared" si="314"/>
        <v>6.4232964800000003</v>
      </c>
      <c r="Y786" s="11">
        <f t="shared" si="315"/>
        <v>0</v>
      </c>
      <c r="Z786" s="2" t="s">
        <v>68</v>
      </c>
      <c r="AA786" s="72">
        <f t="shared" si="323"/>
        <v>44119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30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4"/>
      <c r="BX786" s="1"/>
      <c r="BY786" s="1"/>
      <c r="BZ786" s="1"/>
      <c r="CA786" s="1"/>
      <c r="CB786" s="1"/>
      <c r="CC786" s="1"/>
      <c r="CD786" s="1"/>
      <c r="CE786" s="1"/>
      <c r="CF786" s="1"/>
      <c r="CG786" s="2"/>
      <c r="CH786" s="1"/>
      <c r="CI786" s="1"/>
      <c r="CJ786" s="1"/>
      <c r="CK786" s="1"/>
      <c r="CL786" s="1"/>
      <c r="CM786" s="1"/>
    </row>
    <row r="787" spans="1:91" x14ac:dyDescent="0.2">
      <c r="A787" s="105">
        <f t="shared" si="316"/>
        <v>43800</v>
      </c>
      <c r="B787" s="5">
        <f t="shared" si="305"/>
        <v>1084.4526164800002</v>
      </c>
      <c r="C787" s="5">
        <f t="shared" si="317"/>
        <v>1000</v>
      </c>
      <c r="D787" s="64">
        <f t="shared" si="318"/>
        <v>5233.07</v>
      </c>
      <c r="E787" s="11">
        <f>IF(K787=1,VLOOKUP(A787,[1]Plan1!$AY$80:$BA$314,3),E786)</f>
        <v>5259.76</v>
      </c>
      <c r="F787" s="72">
        <f t="shared" si="319"/>
        <v>43788</v>
      </c>
      <c r="G787" s="9">
        <f t="shared" si="306"/>
        <v>5.1002566371174396E-3</v>
      </c>
      <c r="H787" s="72">
        <f t="shared" si="320"/>
        <v>43815</v>
      </c>
      <c r="I787" s="72">
        <f t="shared" si="307"/>
        <v>43815</v>
      </c>
      <c r="J787" s="1">
        <f t="shared" si="321"/>
        <v>20</v>
      </c>
      <c r="K787" s="1">
        <f t="shared" si="303"/>
        <v>10</v>
      </c>
      <c r="L787" s="5">
        <f t="shared" si="308"/>
        <v>1.0025468799999999</v>
      </c>
      <c r="M787" s="12">
        <f t="shared" si="304"/>
        <v>1.0010004100000001</v>
      </c>
      <c r="N787" s="12">
        <f t="shared" si="300"/>
        <v>1.0752906871468544</v>
      </c>
      <c r="O787" s="5">
        <f t="shared" si="302"/>
        <v>1.07802932</v>
      </c>
      <c r="P787" s="5">
        <f t="shared" si="309"/>
        <v>1078.0293200000001</v>
      </c>
      <c r="Q787" s="10">
        <f t="shared" si="310"/>
        <v>0</v>
      </c>
      <c r="R787" s="39">
        <f t="shared" si="311"/>
        <v>0</v>
      </c>
      <c r="S787" s="5">
        <f t="shared" si="312"/>
        <v>0</v>
      </c>
      <c r="T787" s="6">
        <f t="shared" si="322"/>
        <v>4.641E-2</v>
      </c>
      <c r="U787" s="10">
        <f t="shared" si="301"/>
        <v>33</v>
      </c>
      <c r="V787" s="10">
        <v>252</v>
      </c>
      <c r="W787" s="12">
        <f t="shared" si="313"/>
        <v>1.005958369</v>
      </c>
      <c r="X787" s="5">
        <f t="shared" si="314"/>
        <v>6.4232964800000003</v>
      </c>
      <c r="Y787" s="11">
        <f t="shared" si="315"/>
        <v>0</v>
      </c>
      <c r="Z787" s="2" t="s">
        <v>68</v>
      </c>
      <c r="AA787" s="72">
        <f t="shared" si="323"/>
        <v>44119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30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4"/>
      <c r="BX787" s="1"/>
      <c r="BY787" s="1"/>
      <c r="BZ787" s="1"/>
      <c r="CA787" s="1"/>
      <c r="CB787" s="1"/>
      <c r="CC787" s="1"/>
      <c r="CD787" s="1"/>
      <c r="CE787" s="1"/>
      <c r="CF787" s="1"/>
      <c r="CG787" s="2"/>
      <c r="CH787" s="1"/>
      <c r="CI787" s="1"/>
      <c r="CJ787" s="1"/>
      <c r="CK787" s="1"/>
      <c r="CL787" s="1"/>
      <c r="CM787" s="1"/>
    </row>
    <row r="788" spans="1:91" x14ac:dyDescent="0.2">
      <c r="A788" s="105">
        <f t="shared" si="316"/>
        <v>43801</v>
      </c>
      <c r="B788" s="5">
        <f t="shared" si="305"/>
        <v>1084.4526164800002</v>
      </c>
      <c r="C788" s="5">
        <f t="shared" si="317"/>
        <v>1000</v>
      </c>
      <c r="D788" s="64">
        <f t="shared" si="318"/>
        <v>5233.07</v>
      </c>
      <c r="E788" s="11">
        <f>IF(K788=1,VLOOKUP(A788,[1]Plan1!$AY$80:$BA$314,3),E787)</f>
        <v>5259.76</v>
      </c>
      <c r="F788" s="72">
        <f t="shared" si="319"/>
        <v>43788</v>
      </c>
      <c r="G788" s="9">
        <f t="shared" si="306"/>
        <v>5.1002566371174396E-3</v>
      </c>
      <c r="H788" s="72">
        <f t="shared" si="320"/>
        <v>43815</v>
      </c>
      <c r="I788" s="72">
        <f t="shared" si="307"/>
        <v>43815</v>
      </c>
      <c r="J788" s="1">
        <f t="shared" si="321"/>
        <v>20</v>
      </c>
      <c r="K788" s="1">
        <f t="shared" si="303"/>
        <v>10</v>
      </c>
      <c r="L788" s="5">
        <f t="shared" si="308"/>
        <v>1.0025468799999999</v>
      </c>
      <c r="M788" s="12">
        <f t="shared" si="304"/>
        <v>1.0010004100000001</v>
      </c>
      <c r="N788" s="12">
        <f t="shared" si="300"/>
        <v>1.0752906871468544</v>
      </c>
      <c r="O788" s="5">
        <f t="shared" si="302"/>
        <v>1.07802932</v>
      </c>
      <c r="P788" s="5">
        <f t="shared" si="309"/>
        <v>1078.0293200000001</v>
      </c>
      <c r="Q788" s="10">
        <f t="shared" si="310"/>
        <v>0</v>
      </c>
      <c r="R788" s="39">
        <f t="shared" si="311"/>
        <v>0</v>
      </c>
      <c r="S788" s="5">
        <f t="shared" si="312"/>
        <v>0</v>
      </c>
      <c r="T788" s="6">
        <f t="shared" si="322"/>
        <v>4.641E-2</v>
      </c>
      <c r="U788" s="10">
        <f t="shared" si="301"/>
        <v>33</v>
      </c>
      <c r="V788" s="10">
        <v>252</v>
      </c>
      <c r="W788" s="12">
        <f t="shared" si="313"/>
        <v>1.005958369</v>
      </c>
      <c r="X788" s="5">
        <f t="shared" si="314"/>
        <v>6.4232964800000003</v>
      </c>
      <c r="Y788" s="11">
        <f t="shared" si="315"/>
        <v>0</v>
      </c>
      <c r="Z788" s="2" t="s">
        <v>68</v>
      </c>
      <c r="AA788" s="72">
        <f t="shared" si="323"/>
        <v>44119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30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4"/>
      <c r="BX788" s="1"/>
      <c r="BY788" s="1"/>
      <c r="BZ788" s="1"/>
      <c r="CA788" s="1"/>
      <c r="CB788" s="1"/>
      <c r="CC788" s="1"/>
      <c r="CD788" s="1"/>
      <c r="CE788" s="1"/>
      <c r="CF788" s="1"/>
      <c r="CG788" s="2"/>
      <c r="CH788" s="1"/>
      <c r="CI788" s="1"/>
      <c r="CJ788" s="1"/>
      <c r="CK788" s="1"/>
      <c r="CL788" s="1"/>
      <c r="CM788" s="1"/>
    </row>
    <row r="789" spans="1:91" x14ac:dyDescent="0.2">
      <c r="A789" s="105">
        <f t="shared" si="316"/>
        <v>43802</v>
      </c>
      <c r="B789" s="5">
        <f t="shared" si="305"/>
        <v>1084.9237820600001</v>
      </c>
      <c r="C789" s="5">
        <f t="shared" si="317"/>
        <v>1000</v>
      </c>
      <c r="D789" s="64">
        <f t="shared" si="318"/>
        <v>5233.07</v>
      </c>
      <c r="E789" s="11">
        <f>IF(K789=1,VLOOKUP(A789,[1]Plan1!$AY$80:$BA$314,3),E788)</f>
        <v>5259.76</v>
      </c>
      <c r="F789" s="72">
        <f t="shared" si="319"/>
        <v>43788</v>
      </c>
      <c r="G789" s="9">
        <f t="shared" si="306"/>
        <v>5.1002566371174396E-3</v>
      </c>
      <c r="H789" s="72">
        <f t="shared" si="320"/>
        <v>43815</v>
      </c>
      <c r="I789" s="72">
        <f t="shared" si="307"/>
        <v>43815</v>
      </c>
      <c r="J789" s="1">
        <f t="shared" si="321"/>
        <v>20</v>
      </c>
      <c r="K789" s="1">
        <f t="shared" si="303"/>
        <v>11</v>
      </c>
      <c r="L789" s="5">
        <f t="shared" si="308"/>
        <v>1.00280192</v>
      </c>
      <c r="M789" s="12">
        <f t="shared" si="304"/>
        <v>1.0010004100000001</v>
      </c>
      <c r="N789" s="12">
        <f t="shared" si="300"/>
        <v>1.0752906871468544</v>
      </c>
      <c r="O789" s="5">
        <f t="shared" si="302"/>
        <v>1.0783035599999999</v>
      </c>
      <c r="P789" s="5">
        <f t="shared" si="309"/>
        <v>1078.3035600000001</v>
      </c>
      <c r="Q789" s="10">
        <f t="shared" si="310"/>
        <v>0</v>
      </c>
      <c r="R789" s="39">
        <f t="shared" si="311"/>
        <v>0</v>
      </c>
      <c r="S789" s="5">
        <f t="shared" si="312"/>
        <v>0</v>
      </c>
      <c r="T789" s="6">
        <f t="shared" si="322"/>
        <v>4.641E-2</v>
      </c>
      <c r="U789" s="10">
        <f t="shared" si="301"/>
        <v>34</v>
      </c>
      <c r="V789" s="10">
        <v>252</v>
      </c>
      <c r="W789" s="12">
        <f t="shared" si="313"/>
        <v>1.006139479</v>
      </c>
      <c r="X789" s="5">
        <f t="shared" si="314"/>
        <v>6.6202220599999997</v>
      </c>
      <c r="Y789" s="11">
        <f t="shared" si="315"/>
        <v>0</v>
      </c>
      <c r="Z789" s="2" t="s">
        <v>68</v>
      </c>
      <c r="AA789" s="72">
        <f t="shared" si="323"/>
        <v>44119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30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4"/>
      <c r="BX789" s="1"/>
      <c r="BY789" s="1"/>
      <c r="BZ789" s="1"/>
      <c r="CA789" s="1"/>
      <c r="CB789" s="1"/>
      <c r="CC789" s="1"/>
      <c r="CD789" s="1"/>
      <c r="CE789" s="1"/>
      <c r="CF789" s="1"/>
      <c r="CG789" s="2"/>
      <c r="CH789" s="1"/>
      <c r="CI789" s="1"/>
      <c r="CJ789" s="1"/>
      <c r="CK789" s="1"/>
      <c r="CL789" s="1"/>
      <c r="CM789" s="1"/>
    </row>
    <row r="790" spans="1:91" x14ac:dyDescent="0.2">
      <c r="A790" s="105">
        <f t="shared" si="316"/>
        <v>43803</v>
      </c>
      <c r="B790" s="5">
        <f t="shared" si="305"/>
        <v>1085.3951630700001</v>
      </c>
      <c r="C790" s="5">
        <f t="shared" si="317"/>
        <v>1000</v>
      </c>
      <c r="D790" s="64">
        <f t="shared" si="318"/>
        <v>5233.07</v>
      </c>
      <c r="E790" s="11">
        <f>IF(K790=1,VLOOKUP(A790,[1]Plan1!$AY$80:$BA$314,3),E789)</f>
        <v>5259.76</v>
      </c>
      <c r="F790" s="72">
        <f t="shared" si="319"/>
        <v>43788</v>
      </c>
      <c r="G790" s="9">
        <f t="shared" si="306"/>
        <v>5.1002566371174396E-3</v>
      </c>
      <c r="H790" s="72">
        <f t="shared" si="320"/>
        <v>43815</v>
      </c>
      <c r="I790" s="72">
        <f t="shared" si="307"/>
        <v>43815</v>
      </c>
      <c r="J790" s="1">
        <f t="shared" si="321"/>
        <v>20</v>
      </c>
      <c r="K790" s="1">
        <f t="shared" si="303"/>
        <v>12</v>
      </c>
      <c r="L790" s="5">
        <f t="shared" si="308"/>
        <v>1.0030570299999999</v>
      </c>
      <c r="M790" s="12">
        <f t="shared" si="304"/>
        <v>1.0010004100000001</v>
      </c>
      <c r="N790" s="12">
        <f t="shared" si="300"/>
        <v>1.0752906871468544</v>
      </c>
      <c r="O790" s="5">
        <f t="shared" si="302"/>
        <v>1.0785778800000001</v>
      </c>
      <c r="P790" s="5">
        <f t="shared" si="309"/>
        <v>1078.5778800000001</v>
      </c>
      <c r="Q790" s="10">
        <f t="shared" si="310"/>
        <v>0</v>
      </c>
      <c r="R790" s="39">
        <f t="shared" si="311"/>
        <v>0</v>
      </c>
      <c r="S790" s="5">
        <f t="shared" si="312"/>
        <v>0</v>
      </c>
      <c r="T790" s="6">
        <f t="shared" si="322"/>
        <v>4.641E-2</v>
      </c>
      <c r="U790" s="10">
        <f t="shared" si="301"/>
        <v>35</v>
      </c>
      <c r="V790" s="10">
        <v>252</v>
      </c>
      <c r="W790" s="12">
        <f t="shared" si="313"/>
        <v>1.0063206220000001</v>
      </c>
      <c r="X790" s="5">
        <f t="shared" si="314"/>
        <v>6.8172830700000002</v>
      </c>
      <c r="Y790" s="11">
        <f t="shared" si="315"/>
        <v>0</v>
      </c>
      <c r="Z790" s="2" t="s">
        <v>68</v>
      </c>
      <c r="AA790" s="72">
        <f t="shared" si="323"/>
        <v>44119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30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4"/>
      <c r="BX790" s="1"/>
      <c r="BY790" s="1"/>
      <c r="BZ790" s="1"/>
      <c r="CA790" s="1"/>
      <c r="CB790" s="1"/>
      <c r="CC790" s="1"/>
      <c r="CD790" s="1"/>
      <c r="CE790" s="1"/>
      <c r="CF790" s="1"/>
      <c r="CG790" s="2"/>
      <c r="CH790" s="1"/>
      <c r="CI790" s="1"/>
      <c r="CJ790" s="1"/>
      <c r="CK790" s="1"/>
      <c r="CL790" s="1"/>
      <c r="CM790" s="1"/>
    </row>
    <row r="791" spans="1:91" x14ac:dyDescent="0.2">
      <c r="A791" s="105">
        <f t="shared" si="316"/>
        <v>43804</v>
      </c>
      <c r="B791" s="5">
        <f t="shared" si="305"/>
        <v>1085.8667484500002</v>
      </c>
      <c r="C791" s="5">
        <f t="shared" si="317"/>
        <v>1000</v>
      </c>
      <c r="D791" s="64">
        <f t="shared" si="318"/>
        <v>5233.07</v>
      </c>
      <c r="E791" s="11">
        <f>IF(K791=1,VLOOKUP(A791,[1]Plan1!$AY$80:$BA$314,3),E790)</f>
        <v>5259.76</v>
      </c>
      <c r="F791" s="72">
        <f t="shared" si="319"/>
        <v>43788</v>
      </c>
      <c r="G791" s="9">
        <f t="shared" si="306"/>
        <v>5.1002566371174396E-3</v>
      </c>
      <c r="H791" s="72">
        <f t="shared" si="320"/>
        <v>43815</v>
      </c>
      <c r="I791" s="72">
        <f t="shared" si="307"/>
        <v>43815</v>
      </c>
      <c r="J791" s="1">
        <f t="shared" si="321"/>
        <v>20</v>
      </c>
      <c r="K791" s="1">
        <f t="shared" si="303"/>
        <v>13</v>
      </c>
      <c r="L791" s="5">
        <f t="shared" si="308"/>
        <v>1.00331221</v>
      </c>
      <c r="M791" s="12">
        <f t="shared" si="304"/>
        <v>1.0010004100000001</v>
      </c>
      <c r="N791" s="12">
        <f t="shared" si="300"/>
        <v>1.0752906871468544</v>
      </c>
      <c r="O791" s="5">
        <f t="shared" si="302"/>
        <v>1.0788522700000001</v>
      </c>
      <c r="P791" s="5">
        <f t="shared" si="309"/>
        <v>1078.8522700000001</v>
      </c>
      <c r="Q791" s="10">
        <f t="shared" si="310"/>
        <v>0</v>
      </c>
      <c r="R791" s="39">
        <f t="shared" si="311"/>
        <v>0</v>
      </c>
      <c r="S791" s="5">
        <f t="shared" si="312"/>
        <v>0</v>
      </c>
      <c r="T791" s="6">
        <f t="shared" si="322"/>
        <v>4.641E-2</v>
      </c>
      <c r="U791" s="10">
        <f t="shared" si="301"/>
        <v>36</v>
      </c>
      <c r="V791" s="10">
        <v>252</v>
      </c>
      <c r="W791" s="12">
        <f t="shared" si="313"/>
        <v>1.0065017970000001</v>
      </c>
      <c r="X791" s="5">
        <f t="shared" si="314"/>
        <v>7.0144784500000004</v>
      </c>
      <c r="Y791" s="11">
        <f t="shared" si="315"/>
        <v>0</v>
      </c>
      <c r="Z791" s="2" t="s">
        <v>68</v>
      </c>
      <c r="AA791" s="72">
        <f t="shared" si="323"/>
        <v>44119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30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4"/>
      <c r="BX791" s="1"/>
      <c r="BY791" s="1"/>
      <c r="BZ791" s="1"/>
      <c r="CA791" s="1"/>
      <c r="CB791" s="1"/>
      <c r="CC791" s="1"/>
      <c r="CD791" s="1"/>
      <c r="CE791" s="1"/>
      <c r="CF791" s="1"/>
      <c r="CG791" s="2"/>
      <c r="CH791" s="1"/>
      <c r="CI791" s="1"/>
      <c r="CJ791" s="1"/>
      <c r="CK791" s="1"/>
      <c r="CL791" s="1"/>
      <c r="CM791" s="1"/>
    </row>
    <row r="792" spans="1:91" x14ac:dyDescent="0.2">
      <c r="A792" s="105">
        <f t="shared" si="316"/>
        <v>43805</v>
      </c>
      <c r="B792" s="5">
        <f t="shared" si="305"/>
        <v>1086.3385382500001</v>
      </c>
      <c r="C792" s="5">
        <f t="shared" si="317"/>
        <v>1000</v>
      </c>
      <c r="D792" s="64">
        <f t="shared" si="318"/>
        <v>5233.07</v>
      </c>
      <c r="E792" s="11">
        <f>IF(K792=1,VLOOKUP(A792,[1]Plan1!$AY$80:$BA$314,3),E791)</f>
        <v>5259.76</v>
      </c>
      <c r="F792" s="72">
        <f t="shared" si="319"/>
        <v>43788</v>
      </c>
      <c r="G792" s="9">
        <f t="shared" si="306"/>
        <v>5.1002566371174396E-3</v>
      </c>
      <c r="H792" s="72">
        <f t="shared" si="320"/>
        <v>43815</v>
      </c>
      <c r="I792" s="72">
        <f t="shared" si="307"/>
        <v>43815</v>
      </c>
      <c r="J792" s="1">
        <f t="shared" si="321"/>
        <v>20</v>
      </c>
      <c r="K792" s="1">
        <f t="shared" si="303"/>
        <v>14</v>
      </c>
      <c r="L792" s="5">
        <f t="shared" si="308"/>
        <v>1.00356745</v>
      </c>
      <c r="M792" s="12">
        <f t="shared" si="304"/>
        <v>1.0010004100000001</v>
      </c>
      <c r="N792" s="12">
        <f t="shared" si="300"/>
        <v>1.0752906871468544</v>
      </c>
      <c r="O792" s="5">
        <f t="shared" si="302"/>
        <v>1.07912673</v>
      </c>
      <c r="P792" s="5">
        <f t="shared" si="309"/>
        <v>1079.12673</v>
      </c>
      <c r="Q792" s="10">
        <f t="shared" si="310"/>
        <v>0</v>
      </c>
      <c r="R792" s="39">
        <f t="shared" si="311"/>
        <v>0</v>
      </c>
      <c r="S792" s="5">
        <f t="shared" si="312"/>
        <v>0</v>
      </c>
      <c r="T792" s="6">
        <f t="shared" si="322"/>
        <v>4.641E-2</v>
      </c>
      <c r="U792" s="10">
        <f t="shared" si="301"/>
        <v>37</v>
      </c>
      <c r="V792" s="10">
        <v>252</v>
      </c>
      <c r="W792" s="12">
        <f t="shared" si="313"/>
        <v>1.0066830040000001</v>
      </c>
      <c r="X792" s="5">
        <f t="shared" si="314"/>
        <v>7.2118082499999998</v>
      </c>
      <c r="Y792" s="11">
        <f t="shared" si="315"/>
        <v>0</v>
      </c>
      <c r="Z792" s="2" t="s">
        <v>68</v>
      </c>
      <c r="AA792" s="72">
        <f t="shared" si="323"/>
        <v>44119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30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4"/>
      <c r="BX792" s="1"/>
      <c r="BY792" s="1"/>
      <c r="BZ792" s="1"/>
      <c r="CA792" s="1"/>
      <c r="CB792" s="1"/>
      <c r="CC792" s="1"/>
      <c r="CD792" s="1"/>
      <c r="CE792" s="1"/>
      <c r="CF792" s="1"/>
      <c r="CG792" s="2"/>
      <c r="CH792" s="1"/>
      <c r="CI792" s="1"/>
      <c r="CJ792" s="1"/>
      <c r="CK792" s="1"/>
      <c r="CL792" s="1"/>
      <c r="CM792" s="1"/>
    </row>
    <row r="793" spans="1:91" x14ac:dyDescent="0.2">
      <c r="A793" s="105">
        <f t="shared" si="316"/>
        <v>43806</v>
      </c>
      <c r="B793" s="5">
        <f t="shared" si="305"/>
        <v>1086.8105246299999</v>
      </c>
      <c r="C793" s="5">
        <f t="shared" si="317"/>
        <v>1000</v>
      </c>
      <c r="D793" s="64">
        <f t="shared" si="318"/>
        <v>5233.07</v>
      </c>
      <c r="E793" s="11">
        <f>IF(K793=1,VLOOKUP(A793,[1]Plan1!$AY$80:$BA$314,3),E792)</f>
        <v>5259.76</v>
      </c>
      <c r="F793" s="72">
        <f t="shared" si="319"/>
        <v>43788</v>
      </c>
      <c r="G793" s="9">
        <f t="shared" si="306"/>
        <v>5.1002566371174396E-3</v>
      </c>
      <c r="H793" s="72">
        <f t="shared" si="320"/>
        <v>43815</v>
      </c>
      <c r="I793" s="72">
        <f t="shared" si="307"/>
        <v>43815</v>
      </c>
      <c r="J793" s="1">
        <f t="shared" si="321"/>
        <v>20</v>
      </c>
      <c r="K793" s="1">
        <f t="shared" si="303"/>
        <v>15</v>
      </c>
      <c r="L793" s="5">
        <f t="shared" si="308"/>
        <v>1.0038227500000001</v>
      </c>
      <c r="M793" s="12">
        <f t="shared" si="304"/>
        <v>1.0010004100000001</v>
      </c>
      <c r="N793" s="12">
        <f t="shared" si="300"/>
        <v>1.0752906871468544</v>
      </c>
      <c r="O793" s="5">
        <f t="shared" si="302"/>
        <v>1.0794012500000001</v>
      </c>
      <c r="P793" s="5">
        <f t="shared" si="309"/>
        <v>1079.4012499999999</v>
      </c>
      <c r="Q793" s="10">
        <f t="shared" si="310"/>
        <v>0</v>
      </c>
      <c r="R793" s="39">
        <f t="shared" si="311"/>
        <v>0</v>
      </c>
      <c r="S793" s="5">
        <f t="shared" si="312"/>
        <v>0</v>
      </c>
      <c r="T793" s="6">
        <f t="shared" si="322"/>
        <v>4.641E-2</v>
      </c>
      <c r="U793" s="10">
        <f t="shared" si="301"/>
        <v>38</v>
      </c>
      <c r="V793" s="10">
        <v>252</v>
      </c>
      <c r="W793" s="12">
        <f t="shared" si="313"/>
        <v>1.006864245</v>
      </c>
      <c r="X793" s="5">
        <f t="shared" si="314"/>
        <v>7.4092746299999996</v>
      </c>
      <c r="Y793" s="11">
        <f t="shared" si="315"/>
        <v>0</v>
      </c>
      <c r="Z793" s="2" t="s">
        <v>68</v>
      </c>
      <c r="AA793" s="72">
        <f t="shared" si="323"/>
        <v>44119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30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4"/>
      <c r="BX793" s="1"/>
      <c r="BY793" s="1"/>
      <c r="BZ793" s="1"/>
      <c r="CA793" s="1"/>
      <c r="CB793" s="1"/>
      <c r="CC793" s="1"/>
      <c r="CD793" s="1"/>
      <c r="CE793" s="1"/>
      <c r="CF793" s="1"/>
      <c r="CG793" s="2"/>
      <c r="CH793" s="1"/>
      <c r="CI793" s="1"/>
      <c r="CJ793" s="1"/>
      <c r="CK793" s="1"/>
      <c r="CL793" s="1"/>
      <c r="CM793" s="1"/>
    </row>
    <row r="794" spans="1:91" x14ac:dyDescent="0.2">
      <c r="A794" s="105">
        <f t="shared" si="316"/>
        <v>43807</v>
      </c>
      <c r="B794" s="5">
        <f t="shared" si="305"/>
        <v>1086.8105246299999</v>
      </c>
      <c r="C794" s="5">
        <f t="shared" si="317"/>
        <v>1000</v>
      </c>
      <c r="D794" s="64">
        <f t="shared" si="318"/>
        <v>5233.07</v>
      </c>
      <c r="E794" s="11">
        <f>IF(K794=1,VLOOKUP(A794,[1]Plan1!$AY$80:$BA$314,3),E793)</f>
        <v>5259.76</v>
      </c>
      <c r="F794" s="72">
        <f t="shared" si="319"/>
        <v>43788</v>
      </c>
      <c r="G794" s="9">
        <f t="shared" si="306"/>
        <v>5.1002566371174396E-3</v>
      </c>
      <c r="H794" s="72">
        <f t="shared" si="320"/>
        <v>43815</v>
      </c>
      <c r="I794" s="72">
        <f t="shared" si="307"/>
        <v>43815</v>
      </c>
      <c r="J794" s="1">
        <f t="shared" si="321"/>
        <v>20</v>
      </c>
      <c r="K794" s="1">
        <f t="shared" si="303"/>
        <v>15</v>
      </c>
      <c r="L794" s="5">
        <f t="shared" si="308"/>
        <v>1.0038227500000001</v>
      </c>
      <c r="M794" s="12">
        <f t="shared" si="304"/>
        <v>1.0010004100000001</v>
      </c>
      <c r="N794" s="12">
        <f t="shared" si="300"/>
        <v>1.0752906871468544</v>
      </c>
      <c r="O794" s="5">
        <f t="shared" si="302"/>
        <v>1.0794012500000001</v>
      </c>
      <c r="P794" s="5">
        <f t="shared" si="309"/>
        <v>1079.4012499999999</v>
      </c>
      <c r="Q794" s="10">
        <f t="shared" si="310"/>
        <v>0</v>
      </c>
      <c r="R794" s="39">
        <f t="shared" si="311"/>
        <v>0</v>
      </c>
      <c r="S794" s="5">
        <f t="shared" si="312"/>
        <v>0</v>
      </c>
      <c r="T794" s="6">
        <f t="shared" si="322"/>
        <v>4.641E-2</v>
      </c>
      <c r="U794" s="10">
        <f t="shared" si="301"/>
        <v>38</v>
      </c>
      <c r="V794" s="10">
        <v>252</v>
      </c>
      <c r="W794" s="12">
        <f t="shared" si="313"/>
        <v>1.006864245</v>
      </c>
      <c r="X794" s="5">
        <f t="shared" si="314"/>
        <v>7.4092746299999996</v>
      </c>
      <c r="Y794" s="11">
        <f t="shared" si="315"/>
        <v>0</v>
      </c>
      <c r="Z794" s="2" t="s">
        <v>68</v>
      </c>
      <c r="AA794" s="72">
        <f t="shared" si="323"/>
        <v>44119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30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4"/>
      <c r="BX794" s="1"/>
      <c r="BY794" s="1"/>
      <c r="BZ794" s="1"/>
      <c r="CA794" s="1"/>
      <c r="CB794" s="1"/>
      <c r="CC794" s="1"/>
      <c r="CD794" s="1"/>
      <c r="CE794" s="1"/>
      <c r="CF794" s="1"/>
      <c r="CG794" s="2"/>
      <c r="CH794" s="1"/>
      <c r="CI794" s="1"/>
      <c r="CJ794" s="1"/>
      <c r="CK794" s="1"/>
      <c r="CL794" s="1"/>
      <c r="CM794" s="1"/>
    </row>
    <row r="795" spans="1:91" x14ac:dyDescent="0.2">
      <c r="A795" s="105">
        <f t="shared" si="316"/>
        <v>43808</v>
      </c>
      <c r="B795" s="5">
        <f t="shared" si="305"/>
        <v>1086.8105246299999</v>
      </c>
      <c r="C795" s="5">
        <f t="shared" si="317"/>
        <v>1000</v>
      </c>
      <c r="D795" s="64">
        <f t="shared" si="318"/>
        <v>5233.07</v>
      </c>
      <c r="E795" s="11">
        <f>IF(K795=1,VLOOKUP(A795,[1]Plan1!$AY$80:$BA$314,3),E794)</f>
        <v>5259.76</v>
      </c>
      <c r="F795" s="72">
        <f t="shared" si="319"/>
        <v>43788</v>
      </c>
      <c r="G795" s="9">
        <f t="shared" si="306"/>
        <v>5.1002566371174396E-3</v>
      </c>
      <c r="H795" s="72">
        <f t="shared" si="320"/>
        <v>43815</v>
      </c>
      <c r="I795" s="72">
        <f t="shared" si="307"/>
        <v>43815</v>
      </c>
      <c r="J795" s="1">
        <f t="shared" si="321"/>
        <v>20</v>
      </c>
      <c r="K795" s="1">
        <f t="shared" si="303"/>
        <v>15</v>
      </c>
      <c r="L795" s="5">
        <f t="shared" si="308"/>
        <v>1.0038227500000001</v>
      </c>
      <c r="M795" s="12">
        <f t="shared" si="304"/>
        <v>1.0010004100000001</v>
      </c>
      <c r="N795" s="12">
        <f t="shared" si="300"/>
        <v>1.0752906871468544</v>
      </c>
      <c r="O795" s="5">
        <f t="shared" si="302"/>
        <v>1.0794012500000001</v>
      </c>
      <c r="P795" s="5">
        <f t="shared" si="309"/>
        <v>1079.4012499999999</v>
      </c>
      <c r="Q795" s="10">
        <f t="shared" si="310"/>
        <v>0</v>
      </c>
      <c r="R795" s="39">
        <f t="shared" si="311"/>
        <v>0</v>
      </c>
      <c r="S795" s="5">
        <f t="shared" si="312"/>
        <v>0</v>
      </c>
      <c r="T795" s="6">
        <f t="shared" si="322"/>
        <v>4.641E-2</v>
      </c>
      <c r="U795" s="10">
        <f t="shared" si="301"/>
        <v>38</v>
      </c>
      <c r="V795" s="10">
        <v>252</v>
      </c>
      <c r="W795" s="12">
        <f t="shared" si="313"/>
        <v>1.006864245</v>
      </c>
      <c r="X795" s="5">
        <f t="shared" si="314"/>
        <v>7.4092746299999996</v>
      </c>
      <c r="Y795" s="11">
        <f t="shared" si="315"/>
        <v>0</v>
      </c>
      <c r="Z795" s="2" t="s">
        <v>68</v>
      </c>
      <c r="AA795" s="72">
        <f t="shared" si="323"/>
        <v>44119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30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4"/>
      <c r="BX795" s="1"/>
      <c r="BY795" s="1"/>
      <c r="BZ795" s="1"/>
      <c r="CA795" s="1"/>
      <c r="CB795" s="1"/>
      <c r="CC795" s="1"/>
      <c r="CD795" s="1"/>
      <c r="CE795" s="1"/>
      <c r="CF795" s="1"/>
      <c r="CG795" s="2"/>
      <c r="CH795" s="1"/>
      <c r="CI795" s="1"/>
      <c r="CJ795" s="1"/>
      <c r="CK795" s="1"/>
      <c r="CL795" s="1"/>
      <c r="CM795" s="1"/>
    </row>
    <row r="796" spans="1:91" x14ac:dyDescent="0.2">
      <c r="A796" s="105">
        <f t="shared" si="316"/>
        <v>43809</v>
      </c>
      <c r="B796" s="5">
        <f t="shared" si="305"/>
        <v>1087.28272455</v>
      </c>
      <c r="C796" s="5">
        <f t="shared" si="317"/>
        <v>1000</v>
      </c>
      <c r="D796" s="64">
        <f t="shared" si="318"/>
        <v>5233.07</v>
      </c>
      <c r="E796" s="11">
        <f>IF(K796=1,VLOOKUP(A796,[1]Plan1!$AY$80:$BA$314,3),E795)</f>
        <v>5259.76</v>
      </c>
      <c r="F796" s="72">
        <f t="shared" si="319"/>
        <v>43788</v>
      </c>
      <c r="G796" s="9">
        <f t="shared" si="306"/>
        <v>5.1002566371174396E-3</v>
      </c>
      <c r="H796" s="72">
        <f t="shared" si="320"/>
        <v>43815</v>
      </c>
      <c r="I796" s="72">
        <f t="shared" si="307"/>
        <v>43815</v>
      </c>
      <c r="J796" s="1">
        <f t="shared" si="321"/>
        <v>20</v>
      </c>
      <c r="K796" s="1">
        <f t="shared" si="303"/>
        <v>16</v>
      </c>
      <c r="L796" s="5">
        <f t="shared" si="308"/>
        <v>1.00407812</v>
      </c>
      <c r="M796" s="12">
        <f t="shared" si="304"/>
        <v>1.0010004100000001</v>
      </c>
      <c r="N796" s="12">
        <f t="shared" si="300"/>
        <v>1.0752906871468544</v>
      </c>
      <c r="O796" s="5">
        <f t="shared" si="302"/>
        <v>1.0796758500000001</v>
      </c>
      <c r="P796" s="5">
        <f t="shared" si="309"/>
        <v>1079.6758500000001</v>
      </c>
      <c r="Q796" s="10">
        <f t="shared" si="310"/>
        <v>0</v>
      </c>
      <c r="R796" s="39">
        <f t="shared" si="311"/>
        <v>0</v>
      </c>
      <c r="S796" s="5">
        <f t="shared" si="312"/>
        <v>0</v>
      </c>
      <c r="T796" s="6">
        <f t="shared" si="322"/>
        <v>4.641E-2</v>
      </c>
      <c r="U796" s="10">
        <f t="shared" si="301"/>
        <v>39</v>
      </c>
      <c r="V796" s="10">
        <v>252</v>
      </c>
      <c r="W796" s="12">
        <f t="shared" si="313"/>
        <v>1.0070455169999999</v>
      </c>
      <c r="X796" s="5">
        <f t="shared" si="314"/>
        <v>7.6068745499999997</v>
      </c>
      <c r="Y796" s="11">
        <f t="shared" si="315"/>
        <v>0</v>
      </c>
      <c r="Z796" s="2" t="s">
        <v>68</v>
      </c>
      <c r="AA796" s="72">
        <f t="shared" si="323"/>
        <v>44119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30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4"/>
      <c r="BX796" s="1"/>
      <c r="BY796" s="1"/>
      <c r="BZ796" s="1"/>
      <c r="CA796" s="1"/>
      <c r="CB796" s="1"/>
      <c r="CC796" s="1"/>
      <c r="CD796" s="1"/>
      <c r="CE796" s="1"/>
      <c r="CF796" s="1"/>
      <c r="CG796" s="2"/>
      <c r="CH796" s="1"/>
      <c r="CI796" s="1"/>
      <c r="CJ796" s="1"/>
      <c r="CK796" s="1"/>
      <c r="CL796" s="1"/>
      <c r="CM796" s="1"/>
    </row>
    <row r="797" spans="1:91" x14ac:dyDescent="0.2">
      <c r="A797" s="105">
        <f t="shared" si="316"/>
        <v>43810</v>
      </c>
      <c r="B797" s="5">
        <f t="shared" si="305"/>
        <v>1087.7551312500002</v>
      </c>
      <c r="C797" s="5">
        <f t="shared" si="317"/>
        <v>1000</v>
      </c>
      <c r="D797" s="64">
        <f t="shared" si="318"/>
        <v>5233.07</v>
      </c>
      <c r="E797" s="11">
        <f>IF(K797=1,VLOOKUP(A797,[1]Plan1!$AY$80:$BA$314,3),E796)</f>
        <v>5259.76</v>
      </c>
      <c r="F797" s="72">
        <f t="shared" si="319"/>
        <v>43788</v>
      </c>
      <c r="G797" s="9">
        <f t="shared" si="306"/>
        <v>5.1002566371174396E-3</v>
      </c>
      <c r="H797" s="72">
        <f t="shared" si="320"/>
        <v>43815</v>
      </c>
      <c r="I797" s="72">
        <f t="shared" si="307"/>
        <v>43815</v>
      </c>
      <c r="J797" s="1">
        <f t="shared" si="321"/>
        <v>20</v>
      </c>
      <c r="K797" s="1">
        <f t="shared" si="303"/>
        <v>17</v>
      </c>
      <c r="L797" s="5">
        <f t="shared" si="308"/>
        <v>1.0043335600000001</v>
      </c>
      <c r="M797" s="12">
        <f t="shared" si="304"/>
        <v>1.0010004100000001</v>
      </c>
      <c r="N797" s="12">
        <f t="shared" si="300"/>
        <v>1.0752906871468544</v>
      </c>
      <c r="O797" s="5">
        <f t="shared" si="302"/>
        <v>1.0799505199999999</v>
      </c>
      <c r="P797" s="5">
        <f t="shared" si="309"/>
        <v>1079.9505200000001</v>
      </c>
      <c r="Q797" s="10">
        <f t="shared" si="310"/>
        <v>0</v>
      </c>
      <c r="R797" s="39">
        <f t="shared" si="311"/>
        <v>0</v>
      </c>
      <c r="S797" s="5">
        <f t="shared" si="312"/>
        <v>0</v>
      </c>
      <c r="T797" s="6">
        <f t="shared" si="322"/>
        <v>4.641E-2</v>
      </c>
      <c r="U797" s="10">
        <f t="shared" si="301"/>
        <v>40</v>
      </c>
      <c r="V797" s="10">
        <v>252</v>
      </c>
      <c r="W797" s="12">
        <f t="shared" si="313"/>
        <v>1.0072268230000001</v>
      </c>
      <c r="X797" s="5">
        <f t="shared" si="314"/>
        <v>7.8046112499999998</v>
      </c>
      <c r="Y797" s="11">
        <f t="shared" si="315"/>
        <v>0</v>
      </c>
      <c r="Z797" s="2" t="s">
        <v>68</v>
      </c>
      <c r="AA797" s="72">
        <f t="shared" si="323"/>
        <v>44119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30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4"/>
      <c r="BX797" s="1"/>
      <c r="BY797" s="1"/>
      <c r="BZ797" s="1"/>
      <c r="CA797" s="1"/>
      <c r="CB797" s="1"/>
      <c r="CC797" s="1"/>
      <c r="CD797" s="1"/>
      <c r="CE797" s="1"/>
      <c r="CF797" s="1"/>
      <c r="CG797" s="2"/>
      <c r="CH797" s="1"/>
      <c r="CI797" s="1"/>
      <c r="CJ797" s="1"/>
      <c r="CK797" s="1"/>
      <c r="CL797" s="1"/>
      <c r="CM797" s="1"/>
    </row>
    <row r="798" spans="1:91" x14ac:dyDescent="0.2">
      <c r="A798" s="105">
        <f t="shared" si="316"/>
        <v>43811</v>
      </c>
      <c r="B798" s="5">
        <f t="shared" si="305"/>
        <v>1088.2277426399999</v>
      </c>
      <c r="C798" s="5">
        <f t="shared" si="317"/>
        <v>1000</v>
      </c>
      <c r="D798" s="64">
        <f t="shared" si="318"/>
        <v>5233.07</v>
      </c>
      <c r="E798" s="11">
        <f>IF(K798=1,VLOOKUP(A798,[1]Plan1!$AY$80:$BA$314,3),E797)</f>
        <v>5259.76</v>
      </c>
      <c r="F798" s="72">
        <f t="shared" si="319"/>
        <v>43788</v>
      </c>
      <c r="G798" s="9">
        <f t="shared" si="306"/>
        <v>5.1002566371174396E-3</v>
      </c>
      <c r="H798" s="72">
        <f t="shared" si="320"/>
        <v>43815</v>
      </c>
      <c r="I798" s="72">
        <f t="shared" si="307"/>
        <v>43815</v>
      </c>
      <c r="J798" s="1">
        <f t="shared" si="321"/>
        <v>20</v>
      </c>
      <c r="K798" s="1">
        <f t="shared" si="303"/>
        <v>18</v>
      </c>
      <c r="L798" s="5">
        <f t="shared" si="308"/>
        <v>1.00458906</v>
      </c>
      <c r="M798" s="12">
        <f t="shared" si="304"/>
        <v>1.0010004100000001</v>
      </c>
      <c r="N798" s="12">
        <f t="shared" si="300"/>
        <v>1.0752906871468544</v>
      </c>
      <c r="O798" s="5">
        <f t="shared" si="302"/>
        <v>1.08022526</v>
      </c>
      <c r="P798" s="5">
        <f t="shared" si="309"/>
        <v>1080.2252599999999</v>
      </c>
      <c r="Q798" s="10">
        <f t="shared" si="310"/>
        <v>0</v>
      </c>
      <c r="R798" s="39">
        <f t="shared" si="311"/>
        <v>0</v>
      </c>
      <c r="S798" s="5">
        <f t="shared" si="312"/>
        <v>0</v>
      </c>
      <c r="T798" s="6">
        <f t="shared" si="322"/>
        <v>4.641E-2</v>
      </c>
      <c r="U798" s="10">
        <f t="shared" si="301"/>
        <v>41</v>
      </c>
      <c r="V798" s="10">
        <v>252</v>
      </c>
      <c r="W798" s="12">
        <f t="shared" si="313"/>
        <v>1.0074081610000001</v>
      </c>
      <c r="X798" s="5">
        <f t="shared" si="314"/>
        <v>8.0024826400000002</v>
      </c>
      <c r="Y798" s="11">
        <f t="shared" si="315"/>
        <v>0</v>
      </c>
      <c r="Z798" s="2" t="s">
        <v>68</v>
      </c>
      <c r="AA798" s="72">
        <f t="shared" si="323"/>
        <v>44119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30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4"/>
      <c r="BX798" s="1"/>
      <c r="BY798" s="1"/>
      <c r="BZ798" s="1"/>
      <c r="CA798" s="1"/>
      <c r="CB798" s="1"/>
      <c r="CC798" s="1"/>
      <c r="CD798" s="1"/>
      <c r="CE798" s="1"/>
      <c r="CF798" s="1"/>
      <c r="CG798" s="2"/>
      <c r="CH798" s="1"/>
      <c r="CI798" s="1"/>
      <c r="CJ798" s="1"/>
      <c r="CK798" s="1"/>
      <c r="CL798" s="1"/>
      <c r="CM798" s="1"/>
    </row>
    <row r="799" spans="1:91" x14ac:dyDescent="0.2">
      <c r="A799" s="105">
        <f t="shared" si="316"/>
        <v>43812</v>
      </c>
      <c r="B799" s="5">
        <f t="shared" si="305"/>
        <v>1088.7005497800001</v>
      </c>
      <c r="C799" s="5">
        <f t="shared" si="317"/>
        <v>1000</v>
      </c>
      <c r="D799" s="64">
        <f t="shared" si="318"/>
        <v>5233.07</v>
      </c>
      <c r="E799" s="11">
        <f>IF(K799=1,VLOOKUP(A799,[1]Plan1!$AY$80:$BA$314,3),E798)</f>
        <v>5259.76</v>
      </c>
      <c r="F799" s="72">
        <f t="shared" si="319"/>
        <v>43788</v>
      </c>
      <c r="G799" s="9">
        <f t="shared" si="306"/>
        <v>5.1002566371174396E-3</v>
      </c>
      <c r="H799" s="72">
        <f t="shared" si="320"/>
        <v>43815</v>
      </c>
      <c r="I799" s="72">
        <f t="shared" si="307"/>
        <v>43815</v>
      </c>
      <c r="J799" s="1">
        <f t="shared" si="321"/>
        <v>20</v>
      </c>
      <c r="K799" s="1">
        <f t="shared" si="303"/>
        <v>19</v>
      </c>
      <c r="L799" s="5">
        <f t="shared" si="308"/>
        <v>1.0048446200000001</v>
      </c>
      <c r="M799" s="12">
        <f t="shared" si="304"/>
        <v>1.0010004100000001</v>
      </c>
      <c r="N799" s="12">
        <f t="shared" ref="N799:N862" si="324">IF(I799&gt;I798,N798*M799,N798)</f>
        <v>1.0752906871468544</v>
      </c>
      <c r="O799" s="5">
        <f t="shared" si="302"/>
        <v>1.0805000600000001</v>
      </c>
      <c r="P799" s="5">
        <f t="shared" si="309"/>
        <v>1080.5000600000001</v>
      </c>
      <c r="Q799" s="10">
        <f t="shared" si="310"/>
        <v>0</v>
      </c>
      <c r="R799" s="39">
        <f t="shared" si="311"/>
        <v>0</v>
      </c>
      <c r="S799" s="5">
        <f t="shared" si="312"/>
        <v>0</v>
      </c>
      <c r="T799" s="6">
        <f t="shared" si="322"/>
        <v>4.641E-2</v>
      </c>
      <c r="U799" s="10">
        <f t="shared" si="301"/>
        <v>42</v>
      </c>
      <c r="V799" s="10">
        <v>252</v>
      </c>
      <c r="W799" s="12">
        <f t="shared" si="313"/>
        <v>1.0075895319999999</v>
      </c>
      <c r="X799" s="5">
        <f t="shared" si="314"/>
        <v>8.2004897799999998</v>
      </c>
      <c r="Y799" s="11">
        <f t="shared" si="315"/>
        <v>0</v>
      </c>
      <c r="Z799" s="2" t="s">
        <v>68</v>
      </c>
      <c r="AA799" s="72">
        <f t="shared" si="323"/>
        <v>44119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30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4"/>
      <c r="BX799" s="1"/>
      <c r="BY799" s="1"/>
      <c r="BZ799" s="1"/>
      <c r="CA799" s="1"/>
      <c r="CB799" s="1"/>
      <c r="CC799" s="1"/>
      <c r="CD799" s="1"/>
      <c r="CE799" s="1"/>
      <c r="CF799" s="1"/>
      <c r="CG799" s="2"/>
      <c r="CH799" s="1"/>
      <c r="CI799" s="1"/>
      <c r="CJ799" s="1"/>
      <c r="CK799" s="1"/>
      <c r="CL799" s="1"/>
      <c r="CM799" s="1"/>
    </row>
    <row r="800" spans="1:91" x14ac:dyDescent="0.2">
      <c r="A800" s="105">
        <f t="shared" si="316"/>
        <v>43813</v>
      </c>
      <c r="B800" s="5">
        <f t="shared" si="305"/>
        <v>1089.1735617300001</v>
      </c>
      <c r="C800" s="5">
        <f t="shared" si="317"/>
        <v>1000</v>
      </c>
      <c r="D800" s="64">
        <f t="shared" si="318"/>
        <v>5233.07</v>
      </c>
      <c r="E800" s="11">
        <f>IF(K800=1,VLOOKUP(A800,[1]Plan1!$AY$80:$BA$314,3),E799)</f>
        <v>5259.76</v>
      </c>
      <c r="F800" s="72">
        <f t="shared" si="319"/>
        <v>43788</v>
      </c>
      <c r="G800" s="9">
        <f t="shared" si="306"/>
        <v>5.1002566371174396E-3</v>
      </c>
      <c r="H800" s="72">
        <f t="shared" si="320"/>
        <v>43815</v>
      </c>
      <c r="I800" s="72">
        <f t="shared" si="307"/>
        <v>43815</v>
      </c>
      <c r="J800" s="1">
        <f t="shared" si="321"/>
        <v>20</v>
      </c>
      <c r="K800" s="1">
        <f t="shared" si="303"/>
        <v>20</v>
      </c>
      <c r="L800" s="5">
        <f t="shared" si="308"/>
        <v>1.0051002499999999</v>
      </c>
      <c r="M800" s="12">
        <f t="shared" si="304"/>
        <v>1.0010004100000001</v>
      </c>
      <c r="N800" s="12">
        <f t="shared" si="324"/>
        <v>1.0752906871468544</v>
      </c>
      <c r="O800" s="5">
        <f t="shared" si="302"/>
        <v>1.08077493</v>
      </c>
      <c r="P800" s="5">
        <f t="shared" si="309"/>
        <v>1080.77493</v>
      </c>
      <c r="Q800" s="10">
        <f t="shared" si="310"/>
        <v>0</v>
      </c>
      <c r="R800" s="39">
        <f t="shared" si="311"/>
        <v>0</v>
      </c>
      <c r="S800" s="5">
        <f t="shared" si="312"/>
        <v>0</v>
      </c>
      <c r="T800" s="6">
        <f t="shared" si="322"/>
        <v>4.641E-2</v>
      </c>
      <c r="U800" s="10">
        <f t="shared" si="301"/>
        <v>43</v>
      </c>
      <c r="V800" s="10">
        <v>252</v>
      </c>
      <c r="W800" s="12">
        <f t="shared" si="313"/>
        <v>1.0077709349999999</v>
      </c>
      <c r="X800" s="5">
        <f t="shared" si="314"/>
        <v>8.39863173</v>
      </c>
      <c r="Y800" s="11">
        <f t="shared" si="315"/>
        <v>0</v>
      </c>
      <c r="Z800" s="2" t="s">
        <v>68</v>
      </c>
      <c r="AA800" s="72">
        <f t="shared" si="323"/>
        <v>44119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30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4"/>
      <c r="BX800" s="1"/>
      <c r="BY800" s="1"/>
      <c r="BZ800" s="1"/>
      <c r="CA800" s="1"/>
      <c r="CB800" s="1"/>
      <c r="CC800" s="1"/>
      <c r="CD800" s="1"/>
      <c r="CE800" s="1"/>
      <c r="CF800" s="1"/>
      <c r="CG800" s="2"/>
      <c r="CH800" s="1"/>
      <c r="CI800" s="1"/>
      <c r="CJ800" s="1"/>
      <c r="CK800" s="1"/>
      <c r="CL800" s="1"/>
      <c r="CM800" s="1"/>
    </row>
    <row r="801" spans="1:91" x14ac:dyDescent="0.2">
      <c r="A801" s="105">
        <f t="shared" si="316"/>
        <v>43814</v>
      </c>
      <c r="B801" s="5">
        <f t="shared" si="305"/>
        <v>1089.1735617300001</v>
      </c>
      <c r="C801" s="5">
        <f t="shared" si="317"/>
        <v>1000</v>
      </c>
      <c r="D801" s="64">
        <f t="shared" si="318"/>
        <v>5233.07</v>
      </c>
      <c r="E801" s="11">
        <f>IF(K801=1,VLOOKUP(A801,[1]Plan1!$AY$80:$BA$314,3),E800)</f>
        <v>5259.76</v>
      </c>
      <c r="F801" s="72">
        <f t="shared" si="319"/>
        <v>43788</v>
      </c>
      <c r="G801" s="9">
        <f t="shared" si="306"/>
        <v>5.1002566371174396E-3</v>
      </c>
      <c r="H801" s="72">
        <f t="shared" si="320"/>
        <v>43845</v>
      </c>
      <c r="I801" s="72">
        <f t="shared" si="307"/>
        <v>43815</v>
      </c>
      <c r="J801" s="1">
        <f t="shared" si="321"/>
        <v>20</v>
      </c>
      <c r="K801" s="1">
        <f t="shared" si="303"/>
        <v>20</v>
      </c>
      <c r="L801" s="5">
        <f t="shared" si="308"/>
        <v>1.0051002499999999</v>
      </c>
      <c r="M801" s="12">
        <f t="shared" si="304"/>
        <v>1.0010004100000001</v>
      </c>
      <c r="N801" s="12">
        <f t="shared" si="324"/>
        <v>1.0752906871468544</v>
      </c>
      <c r="O801" s="5">
        <f t="shared" si="302"/>
        <v>1.08077493</v>
      </c>
      <c r="P801" s="5">
        <f t="shared" si="309"/>
        <v>1080.77493</v>
      </c>
      <c r="Q801" s="10">
        <f t="shared" si="310"/>
        <v>0</v>
      </c>
      <c r="R801" s="39">
        <f t="shared" si="311"/>
        <v>0</v>
      </c>
      <c r="S801" s="5">
        <f t="shared" si="312"/>
        <v>0</v>
      </c>
      <c r="T801" s="6">
        <f t="shared" si="322"/>
        <v>4.641E-2</v>
      </c>
      <c r="U801" s="10">
        <f t="shared" si="301"/>
        <v>43</v>
      </c>
      <c r="V801" s="10">
        <v>252</v>
      </c>
      <c r="W801" s="12">
        <f t="shared" si="313"/>
        <v>1.0077709349999999</v>
      </c>
      <c r="X801" s="5">
        <f t="shared" si="314"/>
        <v>8.39863173</v>
      </c>
      <c r="Y801" s="11">
        <f t="shared" si="315"/>
        <v>0</v>
      </c>
      <c r="Z801" s="2" t="s">
        <v>68</v>
      </c>
      <c r="AA801" s="72">
        <f t="shared" si="323"/>
        <v>44119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30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4"/>
      <c r="BX801" s="1"/>
      <c r="BY801" s="1"/>
      <c r="BZ801" s="1"/>
      <c r="CA801" s="1"/>
      <c r="CB801" s="1"/>
      <c r="CC801" s="1"/>
      <c r="CD801" s="1"/>
      <c r="CE801" s="1"/>
      <c r="CF801" s="1"/>
      <c r="CG801" s="2"/>
      <c r="CH801" s="1"/>
      <c r="CI801" s="1"/>
      <c r="CJ801" s="1"/>
      <c r="CK801" s="1"/>
      <c r="CL801" s="1"/>
      <c r="CM801" s="1"/>
    </row>
    <row r="802" spans="1:91" x14ac:dyDescent="0.2">
      <c r="A802" s="105">
        <f t="shared" si="316"/>
        <v>43815</v>
      </c>
      <c r="B802" s="5">
        <f t="shared" si="305"/>
        <v>1089.1735617300001</v>
      </c>
      <c r="C802" s="5">
        <f t="shared" si="317"/>
        <v>1000</v>
      </c>
      <c r="D802" s="64">
        <f t="shared" si="318"/>
        <v>5233.07</v>
      </c>
      <c r="E802" s="11">
        <f>IF(K802=1,VLOOKUP(A802,[1]Plan1!$AY$80:$BA$314,3),E801)</f>
        <v>5259.76</v>
      </c>
      <c r="F802" s="72">
        <f t="shared" si="319"/>
        <v>43788</v>
      </c>
      <c r="G802" s="9">
        <f t="shared" si="306"/>
        <v>5.1002566371174396E-3</v>
      </c>
      <c r="H802" s="72">
        <f t="shared" si="320"/>
        <v>43845</v>
      </c>
      <c r="I802" s="72">
        <f t="shared" si="307"/>
        <v>43815</v>
      </c>
      <c r="J802" s="1">
        <f t="shared" si="321"/>
        <v>20</v>
      </c>
      <c r="K802" s="1">
        <f t="shared" si="303"/>
        <v>20</v>
      </c>
      <c r="L802" s="5">
        <f t="shared" si="308"/>
        <v>1.0051002499999999</v>
      </c>
      <c r="M802" s="12">
        <f t="shared" si="304"/>
        <v>1.0010004100000001</v>
      </c>
      <c r="N802" s="12">
        <f t="shared" si="324"/>
        <v>1.0752906871468544</v>
      </c>
      <c r="O802" s="5">
        <f t="shared" si="302"/>
        <v>1.08077493</v>
      </c>
      <c r="P802" s="5">
        <f t="shared" si="309"/>
        <v>1080.77493</v>
      </c>
      <c r="Q802" s="10">
        <f t="shared" si="310"/>
        <v>0</v>
      </c>
      <c r="R802" s="39">
        <f t="shared" si="311"/>
        <v>0</v>
      </c>
      <c r="S802" s="5">
        <f t="shared" si="312"/>
        <v>0</v>
      </c>
      <c r="T802" s="6">
        <f t="shared" si="322"/>
        <v>4.641E-2</v>
      </c>
      <c r="U802" s="10">
        <f t="shared" si="301"/>
        <v>43</v>
      </c>
      <c r="V802" s="10">
        <v>252</v>
      </c>
      <c r="W802" s="12">
        <f t="shared" si="313"/>
        <v>1.0077709349999999</v>
      </c>
      <c r="X802" s="5">
        <f t="shared" si="314"/>
        <v>8.39863173</v>
      </c>
      <c r="Y802" s="11">
        <f t="shared" si="315"/>
        <v>0</v>
      </c>
      <c r="Z802" s="2" t="s">
        <v>68</v>
      </c>
      <c r="AA802" s="72">
        <f t="shared" si="323"/>
        <v>44119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30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4"/>
      <c r="BX802" s="1"/>
      <c r="BY802" s="1"/>
      <c r="BZ802" s="1"/>
      <c r="CA802" s="1"/>
      <c r="CB802" s="1"/>
      <c r="CC802" s="1"/>
      <c r="CD802" s="1"/>
      <c r="CE802" s="1"/>
      <c r="CF802" s="1"/>
      <c r="CG802" s="2"/>
      <c r="CH802" s="1"/>
      <c r="CI802" s="1"/>
      <c r="CJ802" s="1"/>
      <c r="CK802" s="1"/>
      <c r="CL802" s="1"/>
      <c r="CM802" s="1"/>
    </row>
    <row r="803" spans="1:91" x14ac:dyDescent="0.2">
      <c r="A803" s="105">
        <f t="shared" si="316"/>
        <v>43816</v>
      </c>
      <c r="B803" s="5">
        <f t="shared" si="305"/>
        <v>1089.9926696499999</v>
      </c>
      <c r="C803" s="5">
        <f t="shared" si="317"/>
        <v>1000</v>
      </c>
      <c r="D803" s="64">
        <f t="shared" si="318"/>
        <v>5259.76</v>
      </c>
      <c r="E803" s="11">
        <f>IF(K803=1,VLOOKUP(A803,[1]Plan1!$AY$80:$BA$314,3),E802)</f>
        <v>5320.25</v>
      </c>
      <c r="F803" s="72">
        <f t="shared" si="319"/>
        <v>43816</v>
      </c>
      <c r="G803" s="9">
        <f t="shared" si="306"/>
        <v>1.1500524738771389E-2</v>
      </c>
      <c r="H803" s="72">
        <f t="shared" si="320"/>
        <v>43845</v>
      </c>
      <c r="I803" s="72">
        <f t="shared" si="307"/>
        <v>43845</v>
      </c>
      <c r="J803" s="1">
        <f t="shared" si="321"/>
        <v>20</v>
      </c>
      <c r="K803" s="1">
        <f t="shared" si="303"/>
        <v>1</v>
      </c>
      <c r="L803" s="5">
        <f t="shared" si="308"/>
        <v>1.0005719</v>
      </c>
      <c r="M803" s="12">
        <f t="shared" si="304"/>
        <v>1.0051002499999999</v>
      </c>
      <c r="N803" s="12">
        <f t="shared" si="324"/>
        <v>1.0807749384739751</v>
      </c>
      <c r="O803" s="5">
        <f t="shared" si="302"/>
        <v>1.0813930300000001</v>
      </c>
      <c r="P803" s="5">
        <f t="shared" si="309"/>
        <v>1081.39303</v>
      </c>
      <c r="Q803" s="10">
        <f t="shared" si="310"/>
        <v>0</v>
      </c>
      <c r="R803" s="39">
        <f t="shared" si="311"/>
        <v>0</v>
      </c>
      <c r="S803" s="5">
        <f t="shared" si="312"/>
        <v>0</v>
      </c>
      <c r="T803" s="6">
        <f t="shared" si="322"/>
        <v>4.641E-2</v>
      </c>
      <c r="U803" s="10">
        <f t="shared" si="301"/>
        <v>44</v>
      </c>
      <c r="V803" s="10">
        <v>252</v>
      </c>
      <c r="W803" s="12">
        <f t="shared" si="313"/>
        <v>1.0079523720000001</v>
      </c>
      <c r="X803" s="5">
        <f t="shared" si="314"/>
        <v>8.5996396500000003</v>
      </c>
      <c r="Y803" s="11">
        <f t="shared" si="315"/>
        <v>0</v>
      </c>
      <c r="Z803" s="2" t="s">
        <v>68</v>
      </c>
      <c r="AA803" s="72">
        <f t="shared" si="323"/>
        <v>44119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30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4"/>
      <c r="BX803" s="1"/>
      <c r="BY803" s="1"/>
      <c r="BZ803" s="1"/>
      <c r="CA803" s="1"/>
      <c r="CB803" s="1"/>
      <c r="CC803" s="1"/>
      <c r="CD803" s="1"/>
      <c r="CE803" s="1"/>
      <c r="CF803" s="1"/>
      <c r="CG803" s="2"/>
      <c r="CH803" s="1"/>
      <c r="CI803" s="1"/>
      <c r="CJ803" s="1"/>
      <c r="CK803" s="1"/>
      <c r="CL803" s="1"/>
      <c r="CM803" s="1"/>
    </row>
    <row r="804" spans="1:91" x14ac:dyDescent="0.2">
      <c r="A804" s="105">
        <f t="shared" si="316"/>
        <v>43817</v>
      </c>
      <c r="B804" s="5">
        <f t="shared" si="305"/>
        <v>1090.8123983300002</v>
      </c>
      <c r="C804" s="5">
        <f t="shared" si="317"/>
        <v>1000</v>
      </c>
      <c r="D804" s="64">
        <f t="shared" si="318"/>
        <v>5259.76</v>
      </c>
      <c r="E804" s="11">
        <f>IF(K804=1,VLOOKUP(A804,[1]Plan1!$AY$80:$BA$314,3),E803)</f>
        <v>5320.25</v>
      </c>
      <c r="F804" s="72">
        <f t="shared" si="319"/>
        <v>43816</v>
      </c>
      <c r="G804" s="9">
        <f t="shared" si="306"/>
        <v>1.1500524738771389E-2</v>
      </c>
      <c r="H804" s="72">
        <f t="shared" si="320"/>
        <v>43845</v>
      </c>
      <c r="I804" s="72">
        <f t="shared" si="307"/>
        <v>43845</v>
      </c>
      <c r="J804" s="1">
        <f t="shared" si="321"/>
        <v>20</v>
      </c>
      <c r="K804" s="1">
        <f t="shared" si="303"/>
        <v>2</v>
      </c>
      <c r="L804" s="5">
        <f t="shared" si="308"/>
        <v>1.0011441400000001</v>
      </c>
      <c r="M804" s="12">
        <f t="shared" si="304"/>
        <v>1.0051002499999999</v>
      </c>
      <c r="N804" s="12">
        <f t="shared" si="324"/>
        <v>1.0807749384739751</v>
      </c>
      <c r="O804" s="5">
        <f t="shared" si="302"/>
        <v>1.08201149</v>
      </c>
      <c r="P804" s="5">
        <f t="shared" si="309"/>
        <v>1082.0114900000001</v>
      </c>
      <c r="Q804" s="10">
        <f t="shared" si="310"/>
        <v>0</v>
      </c>
      <c r="R804" s="39">
        <f t="shared" si="311"/>
        <v>0</v>
      </c>
      <c r="S804" s="5">
        <f t="shared" si="312"/>
        <v>0</v>
      </c>
      <c r="T804" s="6">
        <f t="shared" si="322"/>
        <v>4.641E-2</v>
      </c>
      <c r="U804" s="10">
        <f t="shared" si="301"/>
        <v>45</v>
      </c>
      <c r="V804" s="10">
        <v>252</v>
      </c>
      <c r="W804" s="12">
        <f t="shared" si="313"/>
        <v>1.0081338399999999</v>
      </c>
      <c r="X804" s="5">
        <f t="shared" si="314"/>
        <v>8.8009083300000004</v>
      </c>
      <c r="Y804" s="11">
        <f t="shared" si="315"/>
        <v>0</v>
      </c>
      <c r="Z804" s="2" t="s">
        <v>68</v>
      </c>
      <c r="AA804" s="72">
        <f t="shared" si="323"/>
        <v>44119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30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4"/>
      <c r="BX804" s="1"/>
      <c r="BY804" s="1"/>
      <c r="BZ804" s="1"/>
      <c r="CA804" s="1"/>
      <c r="CB804" s="1"/>
      <c r="CC804" s="1"/>
      <c r="CD804" s="1"/>
      <c r="CE804" s="1"/>
      <c r="CF804" s="1"/>
      <c r="CG804" s="2"/>
      <c r="CH804" s="1"/>
      <c r="CI804" s="1"/>
      <c r="CJ804" s="1"/>
      <c r="CK804" s="1"/>
      <c r="CL804" s="1"/>
      <c r="CM804" s="1"/>
    </row>
    <row r="805" spans="1:91" x14ac:dyDescent="0.2">
      <c r="A805" s="105">
        <f t="shared" si="316"/>
        <v>43818</v>
      </c>
      <c r="B805" s="5">
        <f t="shared" si="305"/>
        <v>1091.6327412000001</v>
      </c>
      <c r="C805" s="5">
        <f t="shared" si="317"/>
        <v>1000</v>
      </c>
      <c r="D805" s="64">
        <f t="shared" si="318"/>
        <v>5259.76</v>
      </c>
      <c r="E805" s="11">
        <f>IF(K805=1,VLOOKUP(A805,[1]Plan1!$AY$80:$BA$314,3),E804)</f>
        <v>5320.25</v>
      </c>
      <c r="F805" s="72">
        <f t="shared" si="319"/>
        <v>43816</v>
      </c>
      <c r="G805" s="9">
        <f t="shared" si="306"/>
        <v>1.1500524738771389E-2</v>
      </c>
      <c r="H805" s="72">
        <f t="shared" si="320"/>
        <v>43845</v>
      </c>
      <c r="I805" s="72">
        <f t="shared" si="307"/>
        <v>43845</v>
      </c>
      <c r="J805" s="1">
        <f t="shared" si="321"/>
        <v>20</v>
      </c>
      <c r="K805" s="1">
        <f t="shared" si="303"/>
        <v>3</v>
      </c>
      <c r="L805" s="5">
        <f t="shared" si="308"/>
        <v>1.0017167</v>
      </c>
      <c r="M805" s="12">
        <f t="shared" si="304"/>
        <v>1.0051002499999999</v>
      </c>
      <c r="N805" s="12">
        <f t="shared" si="324"/>
        <v>1.0807749384739751</v>
      </c>
      <c r="O805" s="5">
        <f t="shared" si="302"/>
        <v>1.0826302999999999</v>
      </c>
      <c r="P805" s="5">
        <f t="shared" si="309"/>
        <v>1082.6303</v>
      </c>
      <c r="Q805" s="10">
        <f t="shared" si="310"/>
        <v>0</v>
      </c>
      <c r="R805" s="39">
        <f t="shared" si="311"/>
        <v>0</v>
      </c>
      <c r="S805" s="5">
        <f t="shared" si="312"/>
        <v>0</v>
      </c>
      <c r="T805" s="6">
        <f t="shared" si="322"/>
        <v>4.641E-2</v>
      </c>
      <c r="U805" s="10">
        <f t="shared" ref="U805:U868" si="325">IF(Q804&gt;0,1,IF(K805=K804,U804,U804+1))</f>
        <v>46</v>
      </c>
      <c r="V805" s="10">
        <v>252</v>
      </c>
      <c r="W805" s="12">
        <f t="shared" si="313"/>
        <v>1.0083153419999999</v>
      </c>
      <c r="X805" s="5">
        <f t="shared" si="314"/>
        <v>9.0024411999999998</v>
      </c>
      <c r="Y805" s="11">
        <f t="shared" si="315"/>
        <v>0</v>
      </c>
      <c r="Z805" s="2" t="s">
        <v>68</v>
      </c>
      <c r="AA805" s="72">
        <f t="shared" si="323"/>
        <v>44119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30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4"/>
      <c r="BX805" s="1"/>
      <c r="BY805" s="1"/>
      <c r="BZ805" s="1"/>
      <c r="CA805" s="1"/>
      <c r="CB805" s="1"/>
      <c r="CC805" s="1"/>
      <c r="CD805" s="1"/>
      <c r="CE805" s="1"/>
      <c r="CF805" s="1"/>
      <c r="CG805" s="2"/>
      <c r="CH805" s="1"/>
      <c r="CI805" s="1"/>
      <c r="CJ805" s="1"/>
      <c r="CK805" s="1"/>
      <c r="CL805" s="1"/>
      <c r="CM805" s="1"/>
    </row>
    <row r="806" spans="1:91" x14ac:dyDescent="0.2">
      <c r="A806" s="105">
        <f t="shared" si="316"/>
        <v>43819</v>
      </c>
      <c r="B806" s="5">
        <f t="shared" si="305"/>
        <v>1092.45369633</v>
      </c>
      <c r="C806" s="5">
        <f t="shared" si="317"/>
        <v>1000</v>
      </c>
      <c r="D806" s="64">
        <f t="shared" si="318"/>
        <v>5259.76</v>
      </c>
      <c r="E806" s="11">
        <f>IF(K806=1,VLOOKUP(A806,[1]Plan1!$AY$80:$BA$314,3),E805)</f>
        <v>5320.25</v>
      </c>
      <c r="F806" s="72">
        <f t="shared" si="319"/>
        <v>43816</v>
      </c>
      <c r="G806" s="9">
        <f t="shared" si="306"/>
        <v>1.1500524738771389E-2</v>
      </c>
      <c r="H806" s="72">
        <f t="shared" si="320"/>
        <v>43845</v>
      </c>
      <c r="I806" s="72">
        <f t="shared" si="307"/>
        <v>43845</v>
      </c>
      <c r="J806" s="1">
        <f t="shared" si="321"/>
        <v>20</v>
      </c>
      <c r="K806" s="1">
        <f t="shared" si="303"/>
        <v>4</v>
      </c>
      <c r="L806" s="5">
        <f t="shared" si="308"/>
        <v>1.00228959</v>
      </c>
      <c r="M806" s="12">
        <f t="shared" si="304"/>
        <v>1.0051002499999999</v>
      </c>
      <c r="N806" s="12">
        <f t="shared" si="324"/>
        <v>1.0807749384739751</v>
      </c>
      <c r="O806" s="5">
        <f t="shared" si="302"/>
        <v>1.08324946</v>
      </c>
      <c r="P806" s="5">
        <f t="shared" si="309"/>
        <v>1083.24946</v>
      </c>
      <c r="Q806" s="10">
        <f t="shared" si="310"/>
        <v>0</v>
      </c>
      <c r="R806" s="39">
        <f t="shared" si="311"/>
        <v>0</v>
      </c>
      <c r="S806" s="5">
        <f t="shared" si="312"/>
        <v>0</v>
      </c>
      <c r="T806" s="6">
        <f t="shared" si="322"/>
        <v>4.641E-2</v>
      </c>
      <c r="U806" s="10">
        <f t="shared" si="325"/>
        <v>47</v>
      </c>
      <c r="V806" s="10">
        <v>252</v>
      </c>
      <c r="W806" s="12">
        <f t="shared" si="313"/>
        <v>1.0084968759999999</v>
      </c>
      <c r="X806" s="5">
        <f t="shared" si="314"/>
        <v>9.2042363300000005</v>
      </c>
      <c r="Y806" s="11">
        <f t="shared" si="315"/>
        <v>0</v>
      </c>
      <c r="Z806" s="2" t="s">
        <v>68</v>
      </c>
      <c r="AA806" s="72">
        <f t="shared" si="323"/>
        <v>44119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30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4"/>
      <c r="BX806" s="1"/>
      <c r="BY806" s="1"/>
      <c r="BZ806" s="1"/>
      <c r="CA806" s="1"/>
      <c r="CB806" s="1"/>
      <c r="CC806" s="1"/>
      <c r="CD806" s="1"/>
      <c r="CE806" s="1"/>
      <c r="CF806" s="1"/>
      <c r="CG806" s="2"/>
      <c r="CH806" s="1"/>
      <c r="CI806" s="1"/>
      <c r="CJ806" s="1"/>
      <c r="CK806" s="1"/>
      <c r="CL806" s="1"/>
      <c r="CM806" s="1"/>
    </row>
    <row r="807" spans="1:91" x14ac:dyDescent="0.2">
      <c r="A807" s="105">
        <f t="shared" si="316"/>
        <v>43820</v>
      </c>
      <c r="B807" s="5">
        <f t="shared" si="305"/>
        <v>1093.2752852399999</v>
      </c>
      <c r="C807" s="5">
        <f t="shared" si="317"/>
        <v>1000</v>
      </c>
      <c r="D807" s="64">
        <f t="shared" si="318"/>
        <v>5259.76</v>
      </c>
      <c r="E807" s="11">
        <f>IF(K807=1,VLOOKUP(A807,[1]Plan1!$AY$80:$BA$314,3),E806)</f>
        <v>5320.25</v>
      </c>
      <c r="F807" s="72">
        <f t="shared" si="319"/>
        <v>43816</v>
      </c>
      <c r="G807" s="9">
        <f t="shared" si="306"/>
        <v>1.1500524738771389E-2</v>
      </c>
      <c r="H807" s="72">
        <f t="shared" si="320"/>
        <v>43845</v>
      </c>
      <c r="I807" s="72">
        <f t="shared" si="307"/>
        <v>43845</v>
      </c>
      <c r="J807" s="1">
        <f t="shared" si="321"/>
        <v>20</v>
      </c>
      <c r="K807" s="1">
        <f t="shared" si="303"/>
        <v>5</v>
      </c>
      <c r="L807" s="5">
        <f t="shared" si="308"/>
        <v>1.0028628100000001</v>
      </c>
      <c r="M807" s="12">
        <f t="shared" si="304"/>
        <v>1.0051002499999999</v>
      </c>
      <c r="N807" s="12">
        <f t="shared" si="324"/>
        <v>1.0807749384739751</v>
      </c>
      <c r="O807" s="5">
        <f t="shared" si="302"/>
        <v>1.08386899</v>
      </c>
      <c r="P807" s="5">
        <f t="shared" si="309"/>
        <v>1083.8689899999999</v>
      </c>
      <c r="Q807" s="10">
        <f t="shared" si="310"/>
        <v>0</v>
      </c>
      <c r="R807" s="39">
        <f t="shared" si="311"/>
        <v>0</v>
      </c>
      <c r="S807" s="5">
        <f t="shared" si="312"/>
        <v>0</v>
      </c>
      <c r="T807" s="6">
        <f t="shared" si="322"/>
        <v>4.641E-2</v>
      </c>
      <c r="U807" s="10">
        <f t="shared" si="325"/>
        <v>48</v>
      </c>
      <c r="V807" s="10">
        <v>252</v>
      </c>
      <c r="W807" s="12">
        <f t="shared" si="313"/>
        <v>1.008678443</v>
      </c>
      <c r="X807" s="5">
        <f t="shared" si="314"/>
        <v>9.4062952400000004</v>
      </c>
      <c r="Y807" s="11">
        <f t="shared" si="315"/>
        <v>0</v>
      </c>
      <c r="Z807" s="2" t="s">
        <v>68</v>
      </c>
      <c r="AA807" s="72">
        <f t="shared" si="323"/>
        <v>44119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30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4"/>
      <c r="BX807" s="1"/>
      <c r="BY807" s="1"/>
      <c r="BZ807" s="1"/>
      <c r="CA807" s="1"/>
      <c r="CB807" s="1"/>
      <c r="CC807" s="1"/>
      <c r="CD807" s="1"/>
      <c r="CE807" s="1"/>
      <c r="CF807" s="1"/>
      <c r="CG807" s="2"/>
      <c r="CH807" s="1"/>
      <c r="CI807" s="1"/>
      <c r="CJ807" s="1"/>
      <c r="CK807" s="1"/>
      <c r="CL807" s="1"/>
      <c r="CM807" s="1"/>
    </row>
    <row r="808" spans="1:91" x14ac:dyDescent="0.2">
      <c r="A808" s="105">
        <f t="shared" si="316"/>
        <v>43821</v>
      </c>
      <c r="B808" s="5">
        <f t="shared" si="305"/>
        <v>1093.2752852399999</v>
      </c>
      <c r="C808" s="5">
        <f t="shared" si="317"/>
        <v>1000</v>
      </c>
      <c r="D808" s="64">
        <f t="shared" si="318"/>
        <v>5259.76</v>
      </c>
      <c r="E808" s="11">
        <f>IF(K808=1,VLOOKUP(A808,[1]Plan1!$AY$80:$BA$314,3),E807)</f>
        <v>5320.25</v>
      </c>
      <c r="F808" s="72">
        <f t="shared" si="319"/>
        <v>43816</v>
      </c>
      <c r="G808" s="9">
        <f t="shared" si="306"/>
        <v>1.1500524738771389E-2</v>
      </c>
      <c r="H808" s="72">
        <f t="shared" si="320"/>
        <v>43845</v>
      </c>
      <c r="I808" s="72">
        <f t="shared" si="307"/>
        <v>43845</v>
      </c>
      <c r="J808" s="1">
        <f t="shared" si="321"/>
        <v>20</v>
      </c>
      <c r="K808" s="1">
        <f t="shared" si="303"/>
        <v>5</v>
      </c>
      <c r="L808" s="5">
        <f t="shared" si="308"/>
        <v>1.0028628100000001</v>
      </c>
      <c r="M808" s="12">
        <f t="shared" si="304"/>
        <v>1.0051002499999999</v>
      </c>
      <c r="N808" s="12">
        <f t="shared" si="324"/>
        <v>1.0807749384739751</v>
      </c>
      <c r="O808" s="5">
        <f t="shared" si="302"/>
        <v>1.08386899</v>
      </c>
      <c r="P808" s="5">
        <f t="shared" si="309"/>
        <v>1083.8689899999999</v>
      </c>
      <c r="Q808" s="10">
        <f t="shared" si="310"/>
        <v>0</v>
      </c>
      <c r="R808" s="39">
        <f t="shared" si="311"/>
        <v>0</v>
      </c>
      <c r="S808" s="5">
        <f t="shared" si="312"/>
        <v>0</v>
      </c>
      <c r="T808" s="6">
        <f t="shared" si="322"/>
        <v>4.641E-2</v>
      </c>
      <c r="U808" s="10">
        <f t="shared" si="325"/>
        <v>48</v>
      </c>
      <c r="V808" s="10">
        <v>252</v>
      </c>
      <c r="W808" s="12">
        <f t="shared" si="313"/>
        <v>1.008678443</v>
      </c>
      <c r="X808" s="5">
        <f t="shared" si="314"/>
        <v>9.4062952400000004</v>
      </c>
      <c r="Y808" s="11">
        <f t="shared" si="315"/>
        <v>0</v>
      </c>
      <c r="Z808" s="2" t="s">
        <v>68</v>
      </c>
      <c r="AA808" s="72">
        <f t="shared" si="323"/>
        <v>44119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30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4"/>
      <c r="BX808" s="1"/>
      <c r="BY808" s="1"/>
      <c r="BZ808" s="1"/>
      <c r="CA808" s="1"/>
      <c r="CB808" s="1"/>
      <c r="CC808" s="1"/>
      <c r="CD808" s="1"/>
      <c r="CE808" s="1"/>
      <c r="CF808" s="1"/>
      <c r="CG808" s="2"/>
      <c r="CH808" s="1"/>
      <c r="CI808" s="1"/>
      <c r="CJ808" s="1"/>
      <c r="CK808" s="1"/>
      <c r="CL808" s="1"/>
      <c r="CM808" s="1"/>
    </row>
    <row r="809" spans="1:91" x14ac:dyDescent="0.2">
      <c r="A809" s="105">
        <f t="shared" si="316"/>
        <v>43822</v>
      </c>
      <c r="B809" s="5">
        <f t="shared" si="305"/>
        <v>1093.2752852399999</v>
      </c>
      <c r="C809" s="5">
        <f t="shared" si="317"/>
        <v>1000</v>
      </c>
      <c r="D809" s="64">
        <f t="shared" si="318"/>
        <v>5259.76</v>
      </c>
      <c r="E809" s="11">
        <f>IF(K809=1,VLOOKUP(A809,[1]Plan1!$AY$80:$BA$314,3),E808)</f>
        <v>5320.25</v>
      </c>
      <c r="F809" s="72">
        <f t="shared" si="319"/>
        <v>43816</v>
      </c>
      <c r="G809" s="9">
        <f t="shared" si="306"/>
        <v>1.1500524738771389E-2</v>
      </c>
      <c r="H809" s="72">
        <f t="shared" si="320"/>
        <v>43845</v>
      </c>
      <c r="I809" s="72">
        <f t="shared" si="307"/>
        <v>43845</v>
      </c>
      <c r="J809" s="1">
        <f t="shared" si="321"/>
        <v>20</v>
      </c>
      <c r="K809" s="1">
        <f t="shared" si="303"/>
        <v>5</v>
      </c>
      <c r="L809" s="5">
        <f t="shared" si="308"/>
        <v>1.0028628100000001</v>
      </c>
      <c r="M809" s="12">
        <f t="shared" si="304"/>
        <v>1.0051002499999999</v>
      </c>
      <c r="N809" s="12">
        <f t="shared" si="324"/>
        <v>1.0807749384739751</v>
      </c>
      <c r="O809" s="5">
        <f t="shared" ref="O809:O872" si="326">TRUNC(TRUNC((L809*N809),15),8)</f>
        <v>1.08386899</v>
      </c>
      <c r="P809" s="5">
        <f t="shared" si="309"/>
        <v>1083.8689899999999</v>
      </c>
      <c r="Q809" s="10">
        <f t="shared" si="310"/>
        <v>0</v>
      </c>
      <c r="R809" s="39">
        <f t="shared" si="311"/>
        <v>0</v>
      </c>
      <c r="S809" s="5">
        <f t="shared" si="312"/>
        <v>0</v>
      </c>
      <c r="T809" s="6">
        <f t="shared" si="322"/>
        <v>4.641E-2</v>
      </c>
      <c r="U809" s="10">
        <f t="shared" si="325"/>
        <v>48</v>
      </c>
      <c r="V809" s="10">
        <v>252</v>
      </c>
      <c r="W809" s="12">
        <f t="shared" si="313"/>
        <v>1.008678443</v>
      </c>
      <c r="X809" s="5">
        <f t="shared" si="314"/>
        <v>9.4062952400000004</v>
      </c>
      <c r="Y809" s="11">
        <f t="shared" si="315"/>
        <v>0</v>
      </c>
      <c r="Z809" s="2" t="s">
        <v>68</v>
      </c>
      <c r="AA809" s="72">
        <f t="shared" si="323"/>
        <v>44119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30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4"/>
      <c r="BX809" s="1"/>
      <c r="BY809" s="1"/>
      <c r="BZ809" s="1"/>
      <c r="CA809" s="1"/>
      <c r="CB809" s="1"/>
      <c r="CC809" s="1"/>
      <c r="CD809" s="1"/>
      <c r="CE809" s="1"/>
      <c r="CF809" s="1"/>
      <c r="CG809" s="2"/>
      <c r="CH809" s="1"/>
      <c r="CI809" s="1"/>
      <c r="CJ809" s="1"/>
      <c r="CK809" s="1"/>
      <c r="CL809" s="1"/>
      <c r="CM809" s="1"/>
    </row>
    <row r="810" spans="1:91" x14ac:dyDescent="0.2">
      <c r="A810" s="105">
        <f t="shared" si="316"/>
        <v>43823</v>
      </c>
      <c r="B810" s="5">
        <f t="shared" si="305"/>
        <v>1094.09746675</v>
      </c>
      <c r="C810" s="5">
        <f t="shared" si="317"/>
        <v>1000</v>
      </c>
      <c r="D810" s="64">
        <f t="shared" si="318"/>
        <v>5259.76</v>
      </c>
      <c r="E810" s="11">
        <f>IF(K810=1,VLOOKUP(A810,[1]Plan1!$AY$80:$BA$314,3),E809)</f>
        <v>5320.25</v>
      </c>
      <c r="F810" s="72">
        <f t="shared" si="319"/>
        <v>43816</v>
      </c>
      <c r="G810" s="9">
        <f t="shared" si="306"/>
        <v>1.1500524738771389E-2</v>
      </c>
      <c r="H810" s="72">
        <f t="shared" si="320"/>
        <v>43845</v>
      </c>
      <c r="I810" s="72">
        <f t="shared" si="307"/>
        <v>43845</v>
      </c>
      <c r="J810" s="1">
        <f t="shared" si="321"/>
        <v>20</v>
      </c>
      <c r="K810" s="1">
        <f t="shared" ref="K810:K873" si="327">(J810-(NETWORKDAYS(A810,I810,AD$118:AD$502)-1))</f>
        <v>6</v>
      </c>
      <c r="L810" s="5">
        <f t="shared" si="308"/>
        <v>1.0034363500000001</v>
      </c>
      <c r="M810" s="12">
        <f t="shared" ref="M810:M873" si="328">IF(I810&gt;I809,L809,M809)</f>
        <v>1.0051002499999999</v>
      </c>
      <c r="N810" s="12">
        <f t="shared" si="324"/>
        <v>1.0807749384739751</v>
      </c>
      <c r="O810" s="5">
        <f t="shared" si="326"/>
        <v>1.0844888500000001</v>
      </c>
      <c r="P810" s="5">
        <f t="shared" si="309"/>
        <v>1084.48885</v>
      </c>
      <c r="Q810" s="10">
        <f t="shared" si="310"/>
        <v>0</v>
      </c>
      <c r="R810" s="39">
        <f t="shared" si="311"/>
        <v>0</v>
      </c>
      <c r="S810" s="5">
        <f t="shared" si="312"/>
        <v>0</v>
      </c>
      <c r="T810" s="6">
        <f t="shared" si="322"/>
        <v>4.641E-2</v>
      </c>
      <c r="U810" s="10">
        <f t="shared" si="325"/>
        <v>49</v>
      </c>
      <c r="V810" s="10">
        <v>252</v>
      </c>
      <c r="W810" s="12">
        <f t="shared" si="313"/>
        <v>1.008860042</v>
      </c>
      <c r="X810" s="5">
        <f t="shared" si="314"/>
        <v>9.6086167499999995</v>
      </c>
      <c r="Y810" s="11">
        <f t="shared" si="315"/>
        <v>0</v>
      </c>
      <c r="Z810" s="2" t="s">
        <v>68</v>
      </c>
      <c r="AA810" s="72">
        <f t="shared" si="323"/>
        <v>44119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30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4"/>
      <c r="BX810" s="1"/>
      <c r="BY810" s="1"/>
      <c r="BZ810" s="1"/>
      <c r="CA810" s="1"/>
      <c r="CB810" s="1"/>
      <c r="CC810" s="1"/>
      <c r="CD810" s="1"/>
      <c r="CE810" s="1"/>
      <c r="CF810" s="1"/>
      <c r="CG810" s="2"/>
      <c r="CH810" s="1"/>
      <c r="CI810" s="1"/>
      <c r="CJ810" s="1"/>
      <c r="CK810" s="1"/>
      <c r="CL810" s="1"/>
      <c r="CM810" s="1"/>
    </row>
    <row r="811" spans="1:91" x14ac:dyDescent="0.2">
      <c r="A811" s="105">
        <f t="shared" si="316"/>
        <v>43824</v>
      </c>
      <c r="B811" s="5">
        <f t="shared" si="305"/>
        <v>1094.9202926399998</v>
      </c>
      <c r="C811" s="5">
        <f t="shared" si="317"/>
        <v>1000</v>
      </c>
      <c r="D811" s="64">
        <f t="shared" si="318"/>
        <v>5259.76</v>
      </c>
      <c r="E811" s="11">
        <f>IF(K811=1,VLOOKUP(A811,[1]Plan1!$AY$80:$BA$314,3),E810)</f>
        <v>5320.25</v>
      </c>
      <c r="F811" s="72">
        <f t="shared" si="319"/>
        <v>43816</v>
      </c>
      <c r="G811" s="9">
        <f t="shared" si="306"/>
        <v>1.1500524738771389E-2</v>
      </c>
      <c r="H811" s="72">
        <f t="shared" si="320"/>
        <v>43845</v>
      </c>
      <c r="I811" s="72">
        <f t="shared" si="307"/>
        <v>43845</v>
      </c>
      <c r="J811" s="1">
        <f t="shared" si="321"/>
        <v>20</v>
      </c>
      <c r="K811" s="1">
        <f t="shared" si="327"/>
        <v>7</v>
      </c>
      <c r="L811" s="5">
        <f t="shared" si="308"/>
        <v>1.00401023</v>
      </c>
      <c r="M811" s="12">
        <f t="shared" si="328"/>
        <v>1.0051002499999999</v>
      </c>
      <c r="N811" s="12">
        <f t="shared" si="324"/>
        <v>1.0807749384739751</v>
      </c>
      <c r="O811" s="5">
        <f t="shared" si="326"/>
        <v>1.08510909</v>
      </c>
      <c r="P811" s="5">
        <f t="shared" si="309"/>
        <v>1085.1090899999999</v>
      </c>
      <c r="Q811" s="10">
        <f t="shared" si="310"/>
        <v>0</v>
      </c>
      <c r="R811" s="39">
        <f t="shared" si="311"/>
        <v>0</v>
      </c>
      <c r="S811" s="5">
        <f t="shared" si="312"/>
        <v>0</v>
      </c>
      <c r="T811" s="6">
        <f t="shared" si="322"/>
        <v>4.641E-2</v>
      </c>
      <c r="U811" s="10">
        <f t="shared" si="325"/>
        <v>50</v>
      </c>
      <c r="V811" s="10">
        <v>252</v>
      </c>
      <c r="W811" s="12">
        <f t="shared" si="313"/>
        <v>1.0090416740000001</v>
      </c>
      <c r="X811" s="5">
        <f t="shared" si="314"/>
        <v>9.8112026399999994</v>
      </c>
      <c r="Y811" s="11">
        <f t="shared" si="315"/>
        <v>0</v>
      </c>
      <c r="Z811" s="2" t="s">
        <v>68</v>
      </c>
      <c r="AA811" s="72">
        <f t="shared" si="323"/>
        <v>44119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30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4"/>
      <c r="BX811" s="1"/>
      <c r="BY811" s="1"/>
      <c r="BZ811" s="1"/>
      <c r="CA811" s="1"/>
      <c r="CB811" s="1"/>
      <c r="CC811" s="1"/>
      <c r="CD811" s="1"/>
      <c r="CE811" s="1"/>
      <c r="CF811" s="1"/>
      <c r="CG811" s="2"/>
      <c r="CH811" s="1"/>
      <c r="CI811" s="1"/>
      <c r="CJ811" s="1"/>
      <c r="CK811" s="1"/>
      <c r="CL811" s="1"/>
      <c r="CM811" s="1"/>
    </row>
    <row r="812" spans="1:91" x14ac:dyDescent="0.2">
      <c r="A812" s="105">
        <f t="shared" si="316"/>
        <v>43825</v>
      </c>
      <c r="B812" s="5">
        <f t="shared" si="305"/>
        <v>1094.9202926399998</v>
      </c>
      <c r="C812" s="5">
        <f t="shared" si="317"/>
        <v>1000</v>
      </c>
      <c r="D812" s="64">
        <f t="shared" si="318"/>
        <v>5259.76</v>
      </c>
      <c r="E812" s="11">
        <f>IF(K812=1,VLOOKUP(A812,[1]Plan1!$AY$80:$BA$314,3),E811)</f>
        <v>5320.25</v>
      </c>
      <c r="F812" s="72">
        <f t="shared" si="319"/>
        <v>43816</v>
      </c>
      <c r="G812" s="9">
        <f t="shared" si="306"/>
        <v>1.1500524738771389E-2</v>
      </c>
      <c r="H812" s="72">
        <f t="shared" si="320"/>
        <v>43845</v>
      </c>
      <c r="I812" s="72">
        <f t="shared" si="307"/>
        <v>43845</v>
      </c>
      <c r="J812" s="1">
        <f t="shared" si="321"/>
        <v>20</v>
      </c>
      <c r="K812" s="1">
        <f t="shared" si="327"/>
        <v>7</v>
      </c>
      <c r="L812" s="5">
        <f t="shared" si="308"/>
        <v>1.00401023</v>
      </c>
      <c r="M812" s="12">
        <f t="shared" si="328"/>
        <v>1.0051002499999999</v>
      </c>
      <c r="N812" s="12">
        <f t="shared" si="324"/>
        <v>1.0807749384739751</v>
      </c>
      <c r="O812" s="5">
        <f t="shared" si="326"/>
        <v>1.08510909</v>
      </c>
      <c r="P812" s="5">
        <f t="shared" si="309"/>
        <v>1085.1090899999999</v>
      </c>
      <c r="Q812" s="10">
        <f t="shared" si="310"/>
        <v>0</v>
      </c>
      <c r="R812" s="39">
        <f t="shared" si="311"/>
        <v>0</v>
      </c>
      <c r="S812" s="5">
        <f t="shared" si="312"/>
        <v>0</v>
      </c>
      <c r="T812" s="6">
        <f t="shared" si="322"/>
        <v>4.641E-2</v>
      </c>
      <c r="U812" s="10">
        <f t="shared" si="325"/>
        <v>50</v>
      </c>
      <c r="V812" s="10">
        <v>252</v>
      </c>
      <c r="W812" s="12">
        <f t="shared" si="313"/>
        <v>1.0090416740000001</v>
      </c>
      <c r="X812" s="5">
        <f t="shared" si="314"/>
        <v>9.8112026399999994</v>
      </c>
      <c r="Y812" s="11">
        <f t="shared" si="315"/>
        <v>0</v>
      </c>
      <c r="Z812" s="2" t="s">
        <v>68</v>
      </c>
      <c r="AA812" s="72">
        <f t="shared" si="323"/>
        <v>44119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30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4"/>
      <c r="BX812" s="1"/>
      <c r="BY812" s="1"/>
      <c r="BZ812" s="1"/>
      <c r="CA812" s="1"/>
      <c r="CB812" s="1"/>
      <c r="CC812" s="1"/>
      <c r="CD812" s="1"/>
      <c r="CE812" s="1"/>
      <c r="CF812" s="1"/>
      <c r="CG812" s="2"/>
      <c r="CH812" s="1"/>
      <c r="CI812" s="1"/>
      <c r="CJ812" s="1"/>
      <c r="CK812" s="1"/>
      <c r="CL812" s="1"/>
      <c r="CM812" s="1"/>
    </row>
    <row r="813" spans="1:91" x14ac:dyDescent="0.2">
      <c r="A813" s="105">
        <f t="shared" si="316"/>
        <v>43826</v>
      </c>
      <c r="B813" s="5">
        <f t="shared" si="305"/>
        <v>1095.7437227999999</v>
      </c>
      <c r="C813" s="5">
        <f t="shared" si="317"/>
        <v>1000</v>
      </c>
      <c r="D813" s="64">
        <f t="shared" si="318"/>
        <v>5259.76</v>
      </c>
      <c r="E813" s="11">
        <f>IF(K813=1,VLOOKUP(A813,[1]Plan1!$AY$80:$BA$314,3),E812)</f>
        <v>5320.25</v>
      </c>
      <c r="F813" s="72">
        <f t="shared" si="319"/>
        <v>43816</v>
      </c>
      <c r="G813" s="9">
        <f t="shared" si="306"/>
        <v>1.1500524738771389E-2</v>
      </c>
      <c r="H813" s="72">
        <f t="shared" si="320"/>
        <v>43845</v>
      </c>
      <c r="I813" s="72">
        <f t="shared" si="307"/>
        <v>43845</v>
      </c>
      <c r="J813" s="1">
        <f t="shared" si="321"/>
        <v>20</v>
      </c>
      <c r="K813" s="1">
        <f t="shared" si="327"/>
        <v>8</v>
      </c>
      <c r="L813" s="5">
        <f t="shared" si="308"/>
        <v>1.00458443</v>
      </c>
      <c r="M813" s="12">
        <f t="shared" si="328"/>
        <v>1.0051002499999999</v>
      </c>
      <c r="N813" s="12">
        <f t="shared" si="324"/>
        <v>1.0807749384739751</v>
      </c>
      <c r="O813" s="5">
        <f t="shared" si="326"/>
        <v>1.0857296700000001</v>
      </c>
      <c r="P813" s="5">
        <f t="shared" si="309"/>
        <v>1085.7296699999999</v>
      </c>
      <c r="Q813" s="10">
        <f t="shared" si="310"/>
        <v>0</v>
      </c>
      <c r="R813" s="39">
        <f t="shared" si="311"/>
        <v>0</v>
      </c>
      <c r="S813" s="5">
        <f t="shared" si="312"/>
        <v>0</v>
      </c>
      <c r="T813" s="6">
        <f t="shared" si="322"/>
        <v>4.641E-2</v>
      </c>
      <c r="U813" s="10">
        <f t="shared" si="325"/>
        <v>51</v>
      </c>
      <c r="V813" s="10">
        <v>252</v>
      </c>
      <c r="W813" s="12">
        <f t="shared" si="313"/>
        <v>1.0092233390000001</v>
      </c>
      <c r="X813" s="5">
        <f t="shared" si="314"/>
        <v>10.0140528</v>
      </c>
      <c r="Y813" s="11">
        <f t="shared" si="315"/>
        <v>0</v>
      </c>
      <c r="Z813" s="2" t="s">
        <v>68</v>
      </c>
      <c r="AA813" s="72">
        <f t="shared" si="323"/>
        <v>44119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30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4"/>
      <c r="BX813" s="1"/>
      <c r="BY813" s="1"/>
      <c r="BZ813" s="1"/>
      <c r="CA813" s="1"/>
      <c r="CB813" s="1"/>
      <c r="CC813" s="1"/>
      <c r="CD813" s="1"/>
      <c r="CE813" s="1"/>
      <c r="CF813" s="1"/>
      <c r="CG813" s="2"/>
      <c r="CH813" s="1"/>
      <c r="CI813" s="1"/>
      <c r="CJ813" s="1"/>
      <c r="CK813" s="1"/>
      <c r="CL813" s="1"/>
      <c r="CM813" s="1"/>
    </row>
    <row r="814" spans="1:91" x14ac:dyDescent="0.2">
      <c r="A814" s="105">
        <f t="shared" si="316"/>
        <v>43827</v>
      </c>
      <c r="B814" s="5">
        <f t="shared" si="305"/>
        <v>1096.5677776800001</v>
      </c>
      <c r="C814" s="5">
        <f t="shared" si="317"/>
        <v>1000</v>
      </c>
      <c r="D814" s="64">
        <f t="shared" si="318"/>
        <v>5259.76</v>
      </c>
      <c r="E814" s="11">
        <f>IF(K814=1,VLOOKUP(A814,[1]Plan1!$AY$80:$BA$314,3),E813)</f>
        <v>5320.25</v>
      </c>
      <c r="F814" s="72">
        <f t="shared" si="319"/>
        <v>43816</v>
      </c>
      <c r="G814" s="9">
        <f t="shared" si="306"/>
        <v>1.1500524738771389E-2</v>
      </c>
      <c r="H814" s="72">
        <f t="shared" si="320"/>
        <v>43845</v>
      </c>
      <c r="I814" s="72">
        <f t="shared" si="307"/>
        <v>43845</v>
      </c>
      <c r="J814" s="1">
        <f t="shared" si="321"/>
        <v>20</v>
      </c>
      <c r="K814" s="1">
        <f t="shared" si="327"/>
        <v>9</v>
      </c>
      <c r="L814" s="5">
        <f t="shared" si="308"/>
        <v>1.0051589599999999</v>
      </c>
      <c r="M814" s="12">
        <f t="shared" si="328"/>
        <v>1.0051002499999999</v>
      </c>
      <c r="N814" s="12">
        <f t="shared" si="324"/>
        <v>1.0807749384739751</v>
      </c>
      <c r="O814" s="5">
        <f t="shared" si="326"/>
        <v>1.08635061</v>
      </c>
      <c r="P814" s="5">
        <f t="shared" si="309"/>
        <v>1086.35061</v>
      </c>
      <c r="Q814" s="10">
        <f t="shared" si="310"/>
        <v>0</v>
      </c>
      <c r="R814" s="39">
        <f t="shared" si="311"/>
        <v>0</v>
      </c>
      <c r="S814" s="5">
        <f t="shared" si="312"/>
        <v>0</v>
      </c>
      <c r="T814" s="6">
        <f t="shared" si="322"/>
        <v>4.641E-2</v>
      </c>
      <c r="U814" s="10">
        <f t="shared" si="325"/>
        <v>52</v>
      </c>
      <c r="V814" s="10">
        <v>252</v>
      </c>
      <c r="W814" s="12">
        <f t="shared" si="313"/>
        <v>1.0094050370000001</v>
      </c>
      <c r="X814" s="5">
        <f t="shared" si="314"/>
        <v>10.217167679999999</v>
      </c>
      <c r="Y814" s="11">
        <f t="shared" si="315"/>
        <v>0</v>
      </c>
      <c r="Z814" s="2" t="s">
        <v>68</v>
      </c>
      <c r="AA814" s="72">
        <f t="shared" si="323"/>
        <v>44119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30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4"/>
      <c r="BX814" s="1"/>
      <c r="BY814" s="1"/>
      <c r="BZ814" s="1"/>
      <c r="CA814" s="1"/>
      <c r="CB814" s="1"/>
      <c r="CC814" s="1"/>
      <c r="CD814" s="1"/>
      <c r="CE814" s="1"/>
      <c r="CF814" s="1"/>
      <c r="CG814" s="2"/>
      <c r="CH814" s="1"/>
      <c r="CI814" s="1"/>
      <c r="CJ814" s="1"/>
      <c r="CK814" s="1"/>
      <c r="CL814" s="1"/>
      <c r="CM814" s="1"/>
    </row>
    <row r="815" spans="1:91" x14ac:dyDescent="0.2">
      <c r="A815" s="105">
        <f t="shared" si="316"/>
        <v>43828</v>
      </c>
      <c r="B815" s="5">
        <f t="shared" si="305"/>
        <v>1096.5677776800001</v>
      </c>
      <c r="C815" s="5">
        <f t="shared" si="317"/>
        <v>1000</v>
      </c>
      <c r="D815" s="64">
        <f t="shared" si="318"/>
        <v>5259.76</v>
      </c>
      <c r="E815" s="11">
        <f>IF(K815=1,VLOOKUP(A815,[1]Plan1!$AY$80:$BA$314,3),E814)</f>
        <v>5320.25</v>
      </c>
      <c r="F815" s="72">
        <f t="shared" si="319"/>
        <v>43816</v>
      </c>
      <c r="G815" s="9">
        <f t="shared" si="306"/>
        <v>1.1500524738771389E-2</v>
      </c>
      <c r="H815" s="72">
        <f t="shared" si="320"/>
        <v>43845</v>
      </c>
      <c r="I815" s="72">
        <f t="shared" si="307"/>
        <v>43845</v>
      </c>
      <c r="J815" s="1">
        <f t="shared" si="321"/>
        <v>20</v>
      </c>
      <c r="K815" s="1">
        <f t="shared" si="327"/>
        <v>9</v>
      </c>
      <c r="L815" s="5">
        <f t="shared" si="308"/>
        <v>1.0051589599999999</v>
      </c>
      <c r="M815" s="12">
        <f t="shared" si="328"/>
        <v>1.0051002499999999</v>
      </c>
      <c r="N815" s="12">
        <f t="shared" si="324"/>
        <v>1.0807749384739751</v>
      </c>
      <c r="O815" s="5">
        <f t="shared" si="326"/>
        <v>1.08635061</v>
      </c>
      <c r="P815" s="5">
        <f t="shared" si="309"/>
        <v>1086.35061</v>
      </c>
      <c r="Q815" s="10">
        <f t="shared" si="310"/>
        <v>0</v>
      </c>
      <c r="R815" s="39">
        <f t="shared" si="311"/>
        <v>0</v>
      </c>
      <c r="S815" s="5">
        <f t="shared" si="312"/>
        <v>0</v>
      </c>
      <c r="T815" s="6">
        <f t="shared" si="322"/>
        <v>4.641E-2</v>
      </c>
      <c r="U815" s="10">
        <f t="shared" si="325"/>
        <v>52</v>
      </c>
      <c r="V815" s="10">
        <v>252</v>
      </c>
      <c r="W815" s="12">
        <f t="shared" si="313"/>
        <v>1.0094050370000001</v>
      </c>
      <c r="X815" s="5">
        <f t="shared" si="314"/>
        <v>10.217167679999999</v>
      </c>
      <c r="Y815" s="11">
        <f t="shared" si="315"/>
        <v>0</v>
      </c>
      <c r="Z815" s="2" t="s">
        <v>68</v>
      </c>
      <c r="AA815" s="72">
        <f t="shared" si="323"/>
        <v>44119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30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4"/>
      <c r="BX815" s="1"/>
      <c r="BY815" s="1"/>
      <c r="BZ815" s="1"/>
      <c r="CA815" s="1"/>
      <c r="CB815" s="1"/>
      <c r="CC815" s="1"/>
      <c r="CD815" s="1"/>
      <c r="CE815" s="1"/>
      <c r="CF815" s="1"/>
      <c r="CG815" s="2"/>
      <c r="CH815" s="1"/>
      <c r="CI815" s="1"/>
      <c r="CJ815" s="1"/>
      <c r="CK815" s="1"/>
      <c r="CL815" s="1"/>
      <c r="CM815" s="1"/>
    </row>
    <row r="816" spans="1:91" x14ac:dyDescent="0.2">
      <c r="A816" s="105">
        <f t="shared" si="316"/>
        <v>43829</v>
      </c>
      <c r="B816" s="5">
        <f t="shared" si="305"/>
        <v>1096.5677776800001</v>
      </c>
      <c r="C816" s="5">
        <f t="shared" si="317"/>
        <v>1000</v>
      </c>
      <c r="D816" s="64">
        <f t="shared" si="318"/>
        <v>5259.76</v>
      </c>
      <c r="E816" s="11">
        <f>IF(K816=1,VLOOKUP(A816,[1]Plan1!$AY$80:$BA$314,3),E815)</f>
        <v>5320.25</v>
      </c>
      <c r="F816" s="72">
        <f t="shared" si="319"/>
        <v>43816</v>
      </c>
      <c r="G816" s="9">
        <f t="shared" si="306"/>
        <v>1.1500524738771389E-2</v>
      </c>
      <c r="H816" s="72">
        <f t="shared" si="320"/>
        <v>43845</v>
      </c>
      <c r="I816" s="72">
        <f t="shared" si="307"/>
        <v>43845</v>
      </c>
      <c r="J816" s="1">
        <f t="shared" si="321"/>
        <v>20</v>
      </c>
      <c r="K816" s="1">
        <f t="shared" si="327"/>
        <v>9</v>
      </c>
      <c r="L816" s="5">
        <f t="shared" si="308"/>
        <v>1.0051589599999999</v>
      </c>
      <c r="M816" s="12">
        <f t="shared" si="328"/>
        <v>1.0051002499999999</v>
      </c>
      <c r="N816" s="12">
        <f t="shared" si="324"/>
        <v>1.0807749384739751</v>
      </c>
      <c r="O816" s="5">
        <f t="shared" si="326"/>
        <v>1.08635061</v>
      </c>
      <c r="P816" s="5">
        <f t="shared" si="309"/>
        <v>1086.35061</v>
      </c>
      <c r="Q816" s="10">
        <f t="shared" si="310"/>
        <v>0</v>
      </c>
      <c r="R816" s="39">
        <f t="shared" si="311"/>
        <v>0</v>
      </c>
      <c r="S816" s="5">
        <f t="shared" si="312"/>
        <v>0</v>
      </c>
      <c r="T816" s="6">
        <f t="shared" si="322"/>
        <v>4.641E-2</v>
      </c>
      <c r="U816" s="10">
        <f t="shared" si="325"/>
        <v>52</v>
      </c>
      <c r="V816" s="10">
        <v>252</v>
      </c>
      <c r="W816" s="12">
        <f t="shared" si="313"/>
        <v>1.0094050370000001</v>
      </c>
      <c r="X816" s="5">
        <f t="shared" si="314"/>
        <v>10.217167679999999</v>
      </c>
      <c r="Y816" s="11">
        <f t="shared" si="315"/>
        <v>0</v>
      </c>
      <c r="Z816" s="2" t="s">
        <v>68</v>
      </c>
      <c r="AA816" s="72">
        <f t="shared" si="323"/>
        <v>44119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30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4"/>
      <c r="BX816" s="1"/>
      <c r="BY816" s="1"/>
      <c r="BZ816" s="1"/>
      <c r="CA816" s="1"/>
      <c r="CB816" s="1"/>
      <c r="CC816" s="1"/>
      <c r="CD816" s="1"/>
      <c r="CE816" s="1"/>
      <c r="CF816" s="1"/>
      <c r="CG816" s="2"/>
      <c r="CH816" s="1"/>
      <c r="CI816" s="1"/>
      <c r="CJ816" s="1"/>
      <c r="CK816" s="1"/>
      <c r="CL816" s="1"/>
      <c r="CM816" s="1"/>
    </row>
    <row r="817" spans="1:91" x14ac:dyDescent="0.2">
      <c r="A817" s="105">
        <f t="shared" si="316"/>
        <v>43830</v>
      </c>
      <c r="B817" s="5">
        <f t="shared" si="305"/>
        <v>1097.3924463400001</v>
      </c>
      <c r="C817" s="5">
        <f t="shared" si="317"/>
        <v>1000</v>
      </c>
      <c r="D817" s="64">
        <f t="shared" si="318"/>
        <v>5259.76</v>
      </c>
      <c r="E817" s="11">
        <f>IF(K817=1,VLOOKUP(A817,[1]Plan1!$AY$80:$BA$314,3),E816)</f>
        <v>5320.25</v>
      </c>
      <c r="F817" s="72">
        <f t="shared" si="319"/>
        <v>43816</v>
      </c>
      <c r="G817" s="9">
        <f t="shared" si="306"/>
        <v>1.1500524738771389E-2</v>
      </c>
      <c r="H817" s="72">
        <f t="shared" si="320"/>
        <v>43845</v>
      </c>
      <c r="I817" s="72">
        <f t="shared" si="307"/>
        <v>43845</v>
      </c>
      <c r="J817" s="1">
        <f t="shared" si="321"/>
        <v>20</v>
      </c>
      <c r="K817" s="1">
        <f t="shared" si="327"/>
        <v>10</v>
      </c>
      <c r="L817" s="5">
        <f t="shared" si="308"/>
        <v>1.0057338199999999</v>
      </c>
      <c r="M817" s="12">
        <f t="shared" si="328"/>
        <v>1.0051002499999999</v>
      </c>
      <c r="N817" s="12">
        <f t="shared" si="324"/>
        <v>1.0807749384739751</v>
      </c>
      <c r="O817" s="5">
        <f t="shared" si="326"/>
        <v>1.0869719</v>
      </c>
      <c r="P817" s="5">
        <f t="shared" si="309"/>
        <v>1086.9719</v>
      </c>
      <c r="Q817" s="10">
        <f t="shared" si="310"/>
        <v>0</v>
      </c>
      <c r="R817" s="39">
        <f t="shared" si="311"/>
        <v>0</v>
      </c>
      <c r="S817" s="5">
        <f t="shared" si="312"/>
        <v>0</v>
      </c>
      <c r="T817" s="6">
        <f t="shared" si="322"/>
        <v>4.641E-2</v>
      </c>
      <c r="U817" s="10">
        <f t="shared" si="325"/>
        <v>53</v>
      </c>
      <c r="V817" s="10">
        <v>252</v>
      </c>
      <c r="W817" s="12">
        <f t="shared" si="313"/>
        <v>1.0095867670000001</v>
      </c>
      <c r="X817" s="5">
        <f t="shared" si="314"/>
        <v>10.42054634</v>
      </c>
      <c r="Y817" s="11">
        <f t="shared" si="315"/>
        <v>0</v>
      </c>
      <c r="Z817" s="2" t="s">
        <v>68</v>
      </c>
      <c r="AA817" s="72">
        <f t="shared" si="323"/>
        <v>44119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30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4"/>
      <c r="BX817" s="1"/>
      <c r="BY817" s="1"/>
      <c r="BZ817" s="1"/>
      <c r="CA817" s="1"/>
      <c r="CB817" s="1"/>
      <c r="CC817" s="1"/>
      <c r="CD817" s="1"/>
      <c r="CE817" s="1"/>
      <c r="CF817" s="1"/>
      <c r="CG817" s="2"/>
      <c r="CH817" s="1"/>
      <c r="CI817" s="1"/>
      <c r="CJ817" s="1"/>
      <c r="CK817" s="1"/>
      <c r="CL817" s="1"/>
      <c r="CM817" s="1"/>
    </row>
    <row r="818" spans="1:91" x14ac:dyDescent="0.2">
      <c r="A818" s="105">
        <f t="shared" si="316"/>
        <v>43831</v>
      </c>
      <c r="B818" s="5">
        <f t="shared" si="305"/>
        <v>1098.21774022</v>
      </c>
      <c r="C818" s="5">
        <f t="shared" si="317"/>
        <v>1000</v>
      </c>
      <c r="D818" s="64">
        <f t="shared" si="318"/>
        <v>5259.76</v>
      </c>
      <c r="E818" s="11">
        <f>IF(K818=1,VLOOKUP(A818,[1]Plan1!$AY$80:$BA$314,3),E817)</f>
        <v>5320.25</v>
      </c>
      <c r="F818" s="72">
        <f t="shared" si="319"/>
        <v>43816</v>
      </c>
      <c r="G818" s="9">
        <f t="shared" si="306"/>
        <v>1.1500524738771389E-2</v>
      </c>
      <c r="H818" s="72">
        <f t="shared" si="320"/>
        <v>43845</v>
      </c>
      <c r="I818" s="72">
        <f t="shared" si="307"/>
        <v>43845</v>
      </c>
      <c r="J818" s="1">
        <f t="shared" si="321"/>
        <v>20</v>
      </c>
      <c r="K818" s="1">
        <f t="shared" si="327"/>
        <v>11</v>
      </c>
      <c r="L818" s="5">
        <f t="shared" si="308"/>
        <v>1.0063090100000001</v>
      </c>
      <c r="M818" s="12">
        <f t="shared" si="328"/>
        <v>1.0051002499999999</v>
      </c>
      <c r="N818" s="12">
        <f t="shared" si="324"/>
        <v>1.0807749384739751</v>
      </c>
      <c r="O818" s="5">
        <f t="shared" si="326"/>
        <v>1.08759355</v>
      </c>
      <c r="P818" s="5">
        <f t="shared" si="309"/>
        <v>1087.5935500000001</v>
      </c>
      <c r="Q818" s="10">
        <f t="shared" si="310"/>
        <v>0</v>
      </c>
      <c r="R818" s="39">
        <f t="shared" si="311"/>
        <v>0</v>
      </c>
      <c r="S818" s="5">
        <f t="shared" si="312"/>
        <v>0</v>
      </c>
      <c r="T818" s="6">
        <f t="shared" si="322"/>
        <v>4.641E-2</v>
      </c>
      <c r="U818" s="10">
        <f t="shared" si="325"/>
        <v>54</v>
      </c>
      <c r="V818" s="10">
        <v>252</v>
      </c>
      <c r="W818" s="12">
        <f t="shared" si="313"/>
        <v>1.0097685300000001</v>
      </c>
      <c r="X818" s="5">
        <f t="shared" si="314"/>
        <v>10.624190219999999</v>
      </c>
      <c r="Y818" s="11">
        <f t="shared" si="315"/>
        <v>0</v>
      </c>
      <c r="Z818" s="2" t="s">
        <v>68</v>
      </c>
      <c r="AA818" s="72">
        <f t="shared" si="323"/>
        <v>44119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30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4"/>
      <c r="BX818" s="1"/>
      <c r="BY818" s="1"/>
      <c r="BZ818" s="1"/>
      <c r="CA818" s="1"/>
      <c r="CB818" s="1"/>
      <c r="CC818" s="1"/>
      <c r="CD818" s="1"/>
      <c r="CE818" s="1"/>
      <c r="CF818" s="1"/>
      <c r="CG818" s="2"/>
      <c r="CH818" s="1"/>
      <c r="CI818" s="1"/>
      <c r="CJ818" s="1"/>
      <c r="CK818" s="1"/>
      <c r="CL818" s="1"/>
      <c r="CM818" s="1"/>
    </row>
    <row r="819" spans="1:91" x14ac:dyDescent="0.2">
      <c r="A819" s="105">
        <f t="shared" si="316"/>
        <v>43832</v>
      </c>
      <c r="B819" s="5">
        <f t="shared" si="305"/>
        <v>1098.21774022</v>
      </c>
      <c r="C819" s="5">
        <f t="shared" si="317"/>
        <v>1000</v>
      </c>
      <c r="D819" s="64">
        <f t="shared" si="318"/>
        <v>5259.76</v>
      </c>
      <c r="E819" s="11">
        <f>IF(K819=1,VLOOKUP(A819,[1]Plan1!$AY$80:$BA$314,3),E818)</f>
        <v>5320.25</v>
      </c>
      <c r="F819" s="72">
        <f t="shared" si="319"/>
        <v>43816</v>
      </c>
      <c r="G819" s="9">
        <f t="shared" si="306"/>
        <v>1.1500524738771389E-2</v>
      </c>
      <c r="H819" s="72">
        <f t="shared" si="320"/>
        <v>43845</v>
      </c>
      <c r="I819" s="72">
        <f t="shared" si="307"/>
        <v>43845</v>
      </c>
      <c r="J819" s="1">
        <f t="shared" si="321"/>
        <v>20</v>
      </c>
      <c r="K819" s="1">
        <f t="shared" si="327"/>
        <v>11</v>
      </c>
      <c r="L819" s="5">
        <f t="shared" si="308"/>
        <v>1.0063090100000001</v>
      </c>
      <c r="M819" s="12">
        <f t="shared" si="328"/>
        <v>1.0051002499999999</v>
      </c>
      <c r="N819" s="12">
        <f t="shared" si="324"/>
        <v>1.0807749384739751</v>
      </c>
      <c r="O819" s="5">
        <f t="shared" si="326"/>
        <v>1.08759355</v>
      </c>
      <c r="P819" s="5">
        <f t="shared" si="309"/>
        <v>1087.5935500000001</v>
      </c>
      <c r="Q819" s="10">
        <f t="shared" si="310"/>
        <v>0</v>
      </c>
      <c r="R819" s="39">
        <f t="shared" si="311"/>
        <v>0</v>
      </c>
      <c r="S819" s="5">
        <f t="shared" si="312"/>
        <v>0</v>
      </c>
      <c r="T819" s="6">
        <f t="shared" si="322"/>
        <v>4.641E-2</v>
      </c>
      <c r="U819" s="10">
        <f t="shared" si="325"/>
        <v>54</v>
      </c>
      <c r="V819" s="10">
        <v>252</v>
      </c>
      <c r="W819" s="12">
        <f t="shared" si="313"/>
        <v>1.0097685300000001</v>
      </c>
      <c r="X819" s="5">
        <f t="shared" si="314"/>
        <v>10.624190219999999</v>
      </c>
      <c r="Y819" s="11">
        <f t="shared" si="315"/>
        <v>0</v>
      </c>
      <c r="Z819" s="2" t="s">
        <v>68</v>
      </c>
      <c r="AA819" s="72">
        <f t="shared" si="323"/>
        <v>44119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30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4"/>
      <c r="BX819" s="1"/>
      <c r="BY819" s="1"/>
      <c r="BZ819" s="1"/>
      <c r="CA819" s="1"/>
      <c r="CB819" s="1"/>
      <c r="CC819" s="1"/>
      <c r="CD819" s="1"/>
      <c r="CE819" s="1"/>
      <c r="CF819" s="1"/>
      <c r="CG819" s="2"/>
      <c r="CH819" s="1"/>
      <c r="CI819" s="1"/>
      <c r="CJ819" s="1"/>
      <c r="CK819" s="1"/>
      <c r="CL819" s="1"/>
      <c r="CM819" s="1"/>
    </row>
    <row r="820" spans="1:91" x14ac:dyDescent="0.2">
      <c r="A820" s="105">
        <f t="shared" si="316"/>
        <v>43833</v>
      </c>
      <c r="B820" s="5">
        <f t="shared" si="305"/>
        <v>1099.0436494799999</v>
      </c>
      <c r="C820" s="5">
        <f t="shared" si="317"/>
        <v>1000</v>
      </c>
      <c r="D820" s="64">
        <f t="shared" si="318"/>
        <v>5259.76</v>
      </c>
      <c r="E820" s="11">
        <f>IF(K820=1,VLOOKUP(A820,[1]Plan1!$AY$80:$BA$314,3),E819)</f>
        <v>5320.25</v>
      </c>
      <c r="F820" s="72">
        <f t="shared" si="319"/>
        <v>43816</v>
      </c>
      <c r="G820" s="9">
        <f t="shared" si="306"/>
        <v>1.1500524738771389E-2</v>
      </c>
      <c r="H820" s="72">
        <f t="shared" si="320"/>
        <v>43845</v>
      </c>
      <c r="I820" s="72">
        <f t="shared" si="307"/>
        <v>43845</v>
      </c>
      <c r="J820" s="1">
        <f t="shared" si="321"/>
        <v>20</v>
      </c>
      <c r="K820" s="1">
        <f t="shared" si="327"/>
        <v>12</v>
      </c>
      <c r="L820" s="5">
        <f t="shared" si="308"/>
        <v>1.0068845200000001</v>
      </c>
      <c r="M820" s="12">
        <f t="shared" si="328"/>
        <v>1.0051002499999999</v>
      </c>
      <c r="N820" s="12">
        <f t="shared" si="324"/>
        <v>1.0807749384739751</v>
      </c>
      <c r="O820" s="5">
        <f t="shared" si="326"/>
        <v>1.0882155499999999</v>
      </c>
      <c r="P820" s="5">
        <f t="shared" si="309"/>
        <v>1088.2155499999999</v>
      </c>
      <c r="Q820" s="10">
        <f t="shared" si="310"/>
        <v>0</v>
      </c>
      <c r="R820" s="39">
        <f t="shared" si="311"/>
        <v>0</v>
      </c>
      <c r="S820" s="5">
        <f t="shared" si="312"/>
        <v>0</v>
      </c>
      <c r="T820" s="6">
        <f t="shared" si="322"/>
        <v>4.641E-2</v>
      </c>
      <c r="U820" s="10">
        <f t="shared" si="325"/>
        <v>55</v>
      </c>
      <c r="V820" s="10">
        <v>252</v>
      </c>
      <c r="W820" s="12">
        <f t="shared" si="313"/>
        <v>1.009950326</v>
      </c>
      <c r="X820" s="5">
        <f t="shared" si="314"/>
        <v>10.828099480000001</v>
      </c>
      <c r="Y820" s="11">
        <f t="shared" si="315"/>
        <v>0</v>
      </c>
      <c r="Z820" s="2" t="s">
        <v>68</v>
      </c>
      <c r="AA820" s="72">
        <f t="shared" si="323"/>
        <v>44119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30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4"/>
      <c r="BX820" s="1"/>
      <c r="BY820" s="1"/>
      <c r="BZ820" s="1"/>
      <c r="CA820" s="1"/>
      <c r="CB820" s="1"/>
      <c r="CC820" s="1"/>
      <c r="CD820" s="1"/>
      <c r="CE820" s="1"/>
      <c r="CF820" s="1"/>
      <c r="CG820" s="2"/>
      <c r="CH820" s="1"/>
      <c r="CI820" s="1"/>
      <c r="CJ820" s="1"/>
      <c r="CK820" s="1"/>
      <c r="CL820" s="1"/>
      <c r="CM820" s="1"/>
    </row>
    <row r="821" spans="1:91" x14ac:dyDescent="0.2">
      <c r="A821" s="105">
        <f t="shared" si="316"/>
        <v>43834</v>
      </c>
      <c r="B821" s="5">
        <f t="shared" si="305"/>
        <v>1099.8701844699999</v>
      </c>
      <c r="C821" s="5">
        <f t="shared" si="317"/>
        <v>1000</v>
      </c>
      <c r="D821" s="64">
        <f t="shared" si="318"/>
        <v>5259.76</v>
      </c>
      <c r="E821" s="11">
        <f>IF(K821=1,VLOOKUP(A821,[1]Plan1!$AY$80:$BA$314,3),E820)</f>
        <v>5320.25</v>
      </c>
      <c r="F821" s="72">
        <f t="shared" si="319"/>
        <v>43816</v>
      </c>
      <c r="G821" s="9">
        <f t="shared" si="306"/>
        <v>1.1500524738771389E-2</v>
      </c>
      <c r="H821" s="72">
        <f t="shared" si="320"/>
        <v>43845</v>
      </c>
      <c r="I821" s="72">
        <f t="shared" si="307"/>
        <v>43845</v>
      </c>
      <c r="J821" s="1">
        <f t="shared" si="321"/>
        <v>20</v>
      </c>
      <c r="K821" s="1">
        <f t="shared" si="327"/>
        <v>13</v>
      </c>
      <c r="L821" s="5">
        <f t="shared" si="308"/>
        <v>1.00746037</v>
      </c>
      <c r="M821" s="12">
        <f t="shared" si="328"/>
        <v>1.0051002499999999</v>
      </c>
      <c r="N821" s="12">
        <f t="shared" si="324"/>
        <v>1.0807749384739751</v>
      </c>
      <c r="O821" s="5">
        <f t="shared" si="326"/>
        <v>1.0888379100000001</v>
      </c>
      <c r="P821" s="5">
        <f t="shared" si="309"/>
        <v>1088.83791</v>
      </c>
      <c r="Q821" s="10">
        <f t="shared" si="310"/>
        <v>0</v>
      </c>
      <c r="R821" s="39">
        <f t="shared" si="311"/>
        <v>0</v>
      </c>
      <c r="S821" s="5">
        <f t="shared" si="312"/>
        <v>0</v>
      </c>
      <c r="T821" s="6">
        <f t="shared" si="322"/>
        <v>4.641E-2</v>
      </c>
      <c r="U821" s="10">
        <f t="shared" si="325"/>
        <v>56</v>
      </c>
      <c r="V821" s="10">
        <v>252</v>
      </c>
      <c r="W821" s="12">
        <f t="shared" si="313"/>
        <v>1.010132155</v>
      </c>
      <c r="X821" s="5">
        <f t="shared" si="314"/>
        <v>11.032274470000001</v>
      </c>
      <c r="Y821" s="11">
        <f t="shared" si="315"/>
        <v>0</v>
      </c>
      <c r="Z821" s="2" t="s">
        <v>68</v>
      </c>
      <c r="AA821" s="72">
        <f t="shared" si="323"/>
        <v>44119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30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4"/>
      <c r="BX821" s="1"/>
      <c r="BY821" s="1"/>
      <c r="BZ821" s="1"/>
      <c r="CA821" s="1"/>
      <c r="CB821" s="1"/>
      <c r="CC821" s="1"/>
      <c r="CD821" s="1"/>
      <c r="CE821" s="1"/>
      <c r="CF821" s="1"/>
      <c r="CG821" s="2"/>
      <c r="CH821" s="1"/>
      <c r="CI821" s="1"/>
      <c r="CJ821" s="1"/>
      <c r="CK821" s="1"/>
      <c r="CL821" s="1"/>
      <c r="CM821" s="1"/>
    </row>
    <row r="822" spans="1:91" x14ac:dyDescent="0.2">
      <c r="A822" s="105">
        <f t="shared" si="316"/>
        <v>43835</v>
      </c>
      <c r="B822" s="5">
        <f t="shared" si="305"/>
        <v>1099.8701844699999</v>
      </c>
      <c r="C822" s="5">
        <f t="shared" si="317"/>
        <v>1000</v>
      </c>
      <c r="D822" s="64">
        <f t="shared" si="318"/>
        <v>5259.76</v>
      </c>
      <c r="E822" s="11">
        <f>IF(K822=1,VLOOKUP(A822,[1]Plan1!$AY$80:$BA$314,3),E821)</f>
        <v>5320.25</v>
      </c>
      <c r="F822" s="72">
        <f t="shared" si="319"/>
        <v>43816</v>
      </c>
      <c r="G822" s="9">
        <f t="shared" si="306"/>
        <v>1.1500524738771389E-2</v>
      </c>
      <c r="H822" s="72">
        <f t="shared" si="320"/>
        <v>43845</v>
      </c>
      <c r="I822" s="72">
        <f t="shared" si="307"/>
        <v>43845</v>
      </c>
      <c r="J822" s="1">
        <f t="shared" si="321"/>
        <v>20</v>
      </c>
      <c r="K822" s="1">
        <f t="shared" si="327"/>
        <v>13</v>
      </c>
      <c r="L822" s="5">
        <f t="shared" si="308"/>
        <v>1.00746037</v>
      </c>
      <c r="M822" s="12">
        <f t="shared" si="328"/>
        <v>1.0051002499999999</v>
      </c>
      <c r="N822" s="12">
        <f t="shared" si="324"/>
        <v>1.0807749384739751</v>
      </c>
      <c r="O822" s="5">
        <f t="shared" si="326"/>
        <v>1.0888379100000001</v>
      </c>
      <c r="P822" s="5">
        <f t="shared" si="309"/>
        <v>1088.83791</v>
      </c>
      <c r="Q822" s="10">
        <f t="shared" si="310"/>
        <v>0</v>
      </c>
      <c r="R822" s="39">
        <f t="shared" si="311"/>
        <v>0</v>
      </c>
      <c r="S822" s="5">
        <f t="shared" si="312"/>
        <v>0</v>
      </c>
      <c r="T822" s="6">
        <f t="shared" si="322"/>
        <v>4.641E-2</v>
      </c>
      <c r="U822" s="10">
        <f t="shared" si="325"/>
        <v>56</v>
      </c>
      <c r="V822" s="10">
        <v>252</v>
      </c>
      <c r="W822" s="12">
        <f t="shared" si="313"/>
        <v>1.010132155</v>
      </c>
      <c r="X822" s="5">
        <f t="shared" si="314"/>
        <v>11.032274470000001</v>
      </c>
      <c r="Y822" s="11">
        <f t="shared" si="315"/>
        <v>0</v>
      </c>
      <c r="Z822" s="2" t="s">
        <v>68</v>
      </c>
      <c r="AA822" s="72">
        <f t="shared" si="323"/>
        <v>44119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30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4"/>
      <c r="BX822" s="1"/>
      <c r="BY822" s="1"/>
      <c r="BZ822" s="1"/>
      <c r="CA822" s="1"/>
      <c r="CB822" s="1"/>
      <c r="CC822" s="1"/>
      <c r="CD822" s="1"/>
      <c r="CE822" s="1"/>
      <c r="CF822" s="1"/>
      <c r="CG822" s="2"/>
      <c r="CH822" s="1"/>
      <c r="CI822" s="1"/>
      <c r="CJ822" s="1"/>
      <c r="CK822" s="1"/>
      <c r="CL822" s="1"/>
      <c r="CM822" s="1"/>
    </row>
    <row r="823" spans="1:91" x14ac:dyDescent="0.2">
      <c r="A823" s="105">
        <f t="shared" si="316"/>
        <v>43836</v>
      </c>
      <c r="B823" s="5">
        <f t="shared" si="305"/>
        <v>1099.8701844699999</v>
      </c>
      <c r="C823" s="5">
        <f t="shared" si="317"/>
        <v>1000</v>
      </c>
      <c r="D823" s="64">
        <f t="shared" si="318"/>
        <v>5259.76</v>
      </c>
      <c r="E823" s="11">
        <f>IF(K823=1,VLOOKUP(A823,[1]Plan1!$AY$80:$BA$314,3),E822)</f>
        <v>5320.25</v>
      </c>
      <c r="F823" s="72">
        <f t="shared" si="319"/>
        <v>43816</v>
      </c>
      <c r="G823" s="9">
        <f t="shared" si="306"/>
        <v>1.1500524738771389E-2</v>
      </c>
      <c r="H823" s="72">
        <f t="shared" si="320"/>
        <v>43845</v>
      </c>
      <c r="I823" s="72">
        <f t="shared" si="307"/>
        <v>43845</v>
      </c>
      <c r="J823" s="1">
        <f t="shared" si="321"/>
        <v>20</v>
      </c>
      <c r="K823" s="1">
        <f t="shared" si="327"/>
        <v>13</v>
      </c>
      <c r="L823" s="5">
        <f t="shared" si="308"/>
        <v>1.00746037</v>
      </c>
      <c r="M823" s="12">
        <f t="shared" si="328"/>
        <v>1.0051002499999999</v>
      </c>
      <c r="N823" s="12">
        <f t="shared" si="324"/>
        <v>1.0807749384739751</v>
      </c>
      <c r="O823" s="5">
        <f t="shared" si="326"/>
        <v>1.0888379100000001</v>
      </c>
      <c r="P823" s="5">
        <f t="shared" si="309"/>
        <v>1088.83791</v>
      </c>
      <c r="Q823" s="10">
        <f t="shared" si="310"/>
        <v>0</v>
      </c>
      <c r="R823" s="39">
        <f t="shared" si="311"/>
        <v>0</v>
      </c>
      <c r="S823" s="5">
        <f t="shared" si="312"/>
        <v>0</v>
      </c>
      <c r="T823" s="6">
        <f t="shared" si="322"/>
        <v>4.641E-2</v>
      </c>
      <c r="U823" s="10">
        <f t="shared" si="325"/>
        <v>56</v>
      </c>
      <c r="V823" s="10">
        <v>252</v>
      </c>
      <c r="W823" s="12">
        <f t="shared" si="313"/>
        <v>1.010132155</v>
      </c>
      <c r="X823" s="5">
        <f t="shared" si="314"/>
        <v>11.032274470000001</v>
      </c>
      <c r="Y823" s="11">
        <f t="shared" si="315"/>
        <v>0</v>
      </c>
      <c r="Z823" s="2" t="s">
        <v>68</v>
      </c>
      <c r="AA823" s="72">
        <f t="shared" si="323"/>
        <v>44119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30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4"/>
      <c r="BX823" s="1"/>
      <c r="BY823" s="1"/>
      <c r="BZ823" s="1"/>
      <c r="CA823" s="1"/>
      <c r="CB823" s="1"/>
      <c r="CC823" s="1"/>
      <c r="CD823" s="1"/>
      <c r="CE823" s="1"/>
      <c r="CF823" s="1"/>
      <c r="CG823" s="2"/>
      <c r="CH823" s="1"/>
      <c r="CI823" s="1"/>
      <c r="CJ823" s="1"/>
      <c r="CK823" s="1"/>
      <c r="CL823" s="1"/>
      <c r="CM823" s="1"/>
    </row>
    <row r="824" spans="1:91" x14ac:dyDescent="0.2">
      <c r="A824" s="105">
        <f t="shared" si="316"/>
        <v>43837</v>
      </c>
      <c r="B824" s="5">
        <f t="shared" si="305"/>
        <v>1100.6973342600002</v>
      </c>
      <c r="C824" s="5">
        <f t="shared" si="317"/>
        <v>1000</v>
      </c>
      <c r="D824" s="64">
        <f t="shared" si="318"/>
        <v>5259.76</v>
      </c>
      <c r="E824" s="11">
        <f>IF(K824=1,VLOOKUP(A824,[1]Plan1!$AY$80:$BA$314,3),E823)</f>
        <v>5320.25</v>
      </c>
      <c r="F824" s="72">
        <f t="shared" si="319"/>
        <v>43816</v>
      </c>
      <c r="G824" s="9">
        <f t="shared" si="306"/>
        <v>1.1500524738771389E-2</v>
      </c>
      <c r="H824" s="72">
        <f t="shared" si="320"/>
        <v>43845</v>
      </c>
      <c r="I824" s="72">
        <f t="shared" si="307"/>
        <v>43845</v>
      </c>
      <c r="J824" s="1">
        <f t="shared" si="321"/>
        <v>20</v>
      </c>
      <c r="K824" s="1">
        <f t="shared" si="327"/>
        <v>14</v>
      </c>
      <c r="L824" s="5">
        <f t="shared" si="308"/>
        <v>1.00803654</v>
      </c>
      <c r="M824" s="12">
        <f t="shared" si="328"/>
        <v>1.0051002499999999</v>
      </c>
      <c r="N824" s="12">
        <f t="shared" si="324"/>
        <v>1.0807749384739751</v>
      </c>
      <c r="O824" s="5">
        <f t="shared" si="326"/>
        <v>1.0894606200000001</v>
      </c>
      <c r="P824" s="5">
        <f t="shared" si="309"/>
        <v>1089.4606200000001</v>
      </c>
      <c r="Q824" s="10">
        <f t="shared" si="310"/>
        <v>0</v>
      </c>
      <c r="R824" s="39">
        <f t="shared" si="311"/>
        <v>0</v>
      </c>
      <c r="S824" s="5">
        <f t="shared" si="312"/>
        <v>0</v>
      </c>
      <c r="T824" s="6">
        <f t="shared" si="322"/>
        <v>4.641E-2</v>
      </c>
      <c r="U824" s="10">
        <f t="shared" si="325"/>
        <v>57</v>
      </c>
      <c r="V824" s="10">
        <v>252</v>
      </c>
      <c r="W824" s="12">
        <f t="shared" si="313"/>
        <v>1.0103140159999999</v>
      </c>
      <c r="X824" s="5">
        <f t="shared" si="314"/>
        <v>11.236714259999999</v>
      </c>
      <c r="Y824" s="11">
        <f t="shared" si="315"/>
        <v>0</v>
      </c>
      <c r="Z824" s="2" t="s">
        <v>68</v>
      </c>
      <c r="AA824" s="72">
        <f t="shared" si="323"/>
        <v>44119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30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4"/>
      <c r="BX824" s="1"/>
      <c r="BY824" s="1"/>
      <c r="BZ824" s="1"/>
      <c r="CA824" s="1"/>
      <c r="CB824" s="1"/>
      <c r="CC824" s="1"/>
      <c r="CD824" s="1"/>
      <c r="CE824" s="1"/>
      <c r="CF824" s="1"/>
      <c r="CG824" s="2"/>
      <c r="CH824" s="1"/>
      <c r="CI824" s="1"/>
      <c r="CJ824" s="1"/>
      <c r="CK824" s="1"/>
      <c r="CL824" s="1"/>
      <c r="CM824" s="1"/>
    </row>
    <row r="825" spans="1:91" x14ac:dyDescent="0.2">
      <c r="A825" s="105">
        <f t="shared" si="316"/>
        <v>43838</v>
      </c>
      <c r="B825" s="5">
        <f t="shared" si="305"/>
        <v>1101.5251203999999</v>
      </c>
      <c r="C825" s="5">
        <f t="shared" si="317"/>
        <v>1000</v>
      </c>
      <c r="D825" s="64">
        <f t="shared" si="318"/>
        <v>5259.76</v>
      </c>
      <c r="E825" s="11">
        <f>IF(K825=1,VLOOKUP(A825,[1]Plan1!$AY$80:$BA$314,3),E824)</f>
        <v>5320.25</v>
      </c>
      <c r="F825" s="72">
        <f t="shared" si="319"/>
        <v>43816</v>
      </c>
      <c r="G825" s="9">
        <f t="shared" si="306"/>
        <v>1.1500524738771389E-2</v>
      </c>
      <c r="H825" s="72">
        <f t="shared" si="320"/>
        <v>43845</v>
      </c>
      <c r="I825" s="72">
        <f t="shared" si="307"/>
        <v>43845</v>
      </c>
      <c r="J825" s="1">
        <f t="shared" si="321"/>
        <v>20</v>
      </c>
      <c r="K825" s="1">
        <f t="shared" si="327"/>
        <v>15</v>
      </c>
      <c r="L825" s="5">
        <f t="shared" si="308"/>
        <v>1.0086130499999999</v>
      </c>
      <c r="M825" s="12">
        <f t="shared" si="328"/>
        <v>1.0051002499999999</v>
      </c>
      <c r="N825" s="12">
        <f t="shared" si="324"/>
        <v>1.0807749384739751</v>
      </c>
      <c r="O825" s="5">
        <f t="shared" si="326"/>
        <v>1.0900837000000001</v>
      </c>
      <c r="P825" s="5">
        <f t="shared" si="309"/>
        <v>1090.0836999999999</v>
      </c>
      <c r="Q825" s="10">
        <f t="shared" si="310"/>
        <v>0</v>
      </c>
      <c r="R825" s="39">
        <f t="shared" si="311"/>
        <v>0</v>
      </c>
      <c r="S825" s="5">
        <f t="shared" si="312"/>
        <v>0</v>
      </c>
      <c r="T825" s="6">
        <f t="shared" si="322"/>
        <v>4.641E-2</v>
      </c>
      <c r="U825" s="10">
        <f t="shared" si="325"/>
        <v>58</v>
      </c>
      <c r="V825" s="10">
        <v>252</v>
      </c>
      <c r="W825" s="12">
        <f t="shared" si="313"/>
        <v>1.0104959099999999</v>
      </c>
      <c r="X825" s="5">
        <f t="shared" si="314"/>
        <v>11.4414204</v>
      </c>
      <c r="Y825" s="11">
        <f t="shared" si="315"/>
        <v>0</v>
      </c>
      <c r="Z825" s="2" t="s">
        <v>68</v>
      </c>
      <c r="AA825" s="72">
        <f t="shared" si="323"/>
        <v>44119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30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4"/>
      <c r="BX825" s="1"/>
      <c r="BY825" s="1"/>
      <c r="BZ825" s="1"/>
      <c r="CA825" s="1"/>
      <c r="CB825" s="1"/>
      <c r="CC825" s="1"/>
      <c r="CD825" s="1"/>
      <c r="CE825" s="1"/>
      <c r="CF825" s="1"/>
      <c r="CG825" s="2"/>
      <c r="CH825" s="1"/>
      <c r="CI825" s="1"/>
      <c r="CJ825" s="1"/>
      <c r="CK825" s="1"/>
      <c r="CL825" s="1"/>
      <c r="CM825" s="1"/>
    </row>
    <row r="826" spans="1:91" x14ac:dyDescent="0.2">
      <c r="A826" s="105">
        <f t="shared" si="316"/>
        <v>43839</v>
      </c>
      <c r="B826" s="5">
        <f t="shared" si="305"/>
        <v>1102.3535229399999</v>
      </c>
      <c r="C826" s="5">
        <f t="shared" si="317"/>
        <v>1000</v>
      </c>
      <c r="D826" s="64">
        <f t="shared" si="318"/>
        <v>5259.76</v>
      </c>
      <c r="E826" s="11">
        <f>IF(K826=1,VLOOKUP(A826,[1]Plan1!$AY$80:$BA$314,3),E825)</f>
        <v>5320.25</v>
      </c>
      <c r="F826" s="72">
        <f t="shared" si="319"/>
        <v>43816</v>
      </c>
      <c r="G826" s="9">
        <f t="shared" si="306"/>
        <v>1.1500524738771389E-2</v>
      </c>
      <c r="H826" s="72">
        <f t="shared" si="320"/>
        <v>43845</v>
      </c>
      <c r="I826" s="72">
        <f t="shared" si="307"/>
        <v>43845</v>
      </c>
      <c r="J826" s="1">
        <f t="shared" si="321"/>
        <v>20</v>
      </c>
      <c r="K826" s="1">
        <f t="shared" si="327"/>
        <v>16</v>
      </c>
      <c r="L826" s="5">
        <f t="shared" si="308"/>
        <v>1.0091898800000001</v>
      </c>
      <c r="M826" s="12">
        <f t="shared" si="328"/>
        <v>1.0051002499999999</v>
      </c>
      <c r="N826" s="12">
        <f t="shared" si="324"/>
        <v>1.0807749384739751</v>
      </c>
      <c r="O826" s="5">
        <f t="shared" si="326"/>
        <v>1.09070713</v>
      </c>
      <c r="P826" s="5">
        <f t="shared" si="309"/>
        <v>1090.70713</v>
      </c>
      <c r="Q826" s="10">
        <f t="shared" si="310"/>
        <v>0</v>
      </c>
      <c r="R826" s="39">
        <f t="shared" si="311"/>
        <v>0</v>
      </c>
      <c r="S826" s="5">
        <f t="shared" si="312"/>
        <v>0</v>
      </c>
      <c r="T826" s="6">
        <f t="shared" si="322"/>
        <v>4.641E-2</v>
      </c>
      <c r="U826" s="10">
        <f t="shared" si="325"/>
        <v>59</v>
      </c>
      <c r="V826" s="10">
        <v>252</v>
      </c>
      <c r="W826" s="12">
        <f t="shared" si="313"/>
        <v>1.010677837</v>
      </c>
      <c r="X826" s="5">
        <f t="shared" si="314"/>
        <v>11.64639294</v>
      </c>
      <c r="Y826" s="11">
        <f t="shared" si="315"/>
        <v>0</v>
      </c>
      <c r="Z826" s="2" t="s">
        <v>68</v>
      </c>
      <c r="AA826" s="72">
        <f t="shared" si="323"/>
        <v>44119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30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4"/>
      <c r="BX826" s="1"/>
      <c r="BY826" s="1"/>
      <c r="BZ826" s="1"/>
      <c r="CA826" s="1"/>
      <c r="CB826" s="1"/>
      <c r="CC826" s="1"/>
      <c r="CD826" s="1"/>
      <c r="CE826" s="1"/>
      <c r="CF826" s="1"/>
      <c r="CG826" s="2"/>
      <c r="CH826" s="1"/>
      <c r="CI826" s="1"/>
      <c r="CJ826" s="1"/>
      <c r="CK826" s="1"/>
      <c r="CL826" s="1"/>
      <c r="CM826" s="1"/>
    </row>
    <row r="827" spans="1:91" x14ac:dyDescent="0.2">
      <c r="A827" s="105">
        <f t="shared" si="316"/>
        <v>43840</v>
      </c>
      <c r="B827" s="5">
        <f t="shared" si="305"/>
        <v>1103.1825511500001</v>
      </c>
      <c r="C827" s="5">
        <f t="shared" si="317"/>
        <v>1000</v>
      </c>
      <c r="D827" s="64">
        <f t="shared" si="318"/>
        <v>5259.76</v>
      </c>
      <c r="E827" s="11">
        <f>IF(K827=1,VLOOKUP(A827,[1]Plan1!$AY$80:$BA$314,3),E826)</f>
        <v>5320.25</v>
      </c>
      <c r="F827" s="72">
        <f t="shared" si="319"/>
        <v>43816</v>
      </c>
      <c r="G827" s="9">
        <f t="shared" si="306"/>
        <v>1.1500524738771389E-2</v>
      </c>
      <c r="H827" s="72">
        <f t="shared" si="320"/>
        <v>43845</v>
      </c>
      <c r="I827" s="72">
        <f t="shared" si="307"/>
        <v>43845</v>
      </c>
      <c r="J827" s="1">
        <f t="shared" si="321"/>
        <v>20</v>
      </c>
      <c r="K827" s="1">
        <f t="shared" si="327"/>
        <v>17</v>
      </c>
      <c r="L827" s="5">
        <f t="shared" si="308"/>
        <v>1.00976705</v>
      </c>
      <c r="M827" s="12">
        <f t="shared" si="328"/>
        <v>1.0051002499999999</v>
      </c>
      <c r="N827" s="12">
        <f t="shared" si="324"/>
        <v>1.0807749384739751</v>
      </c>
      <c r="O827" s="5">
        <f t="shared" si="326"/>
        <v>1.0913309200000001</v>
      </c>
      <c r="P827" s="5">
        <f t="shared" si="309"/>
        <v>1091.3309200000001</v>
      </c>
      <c r="Q827" s="10">
        <f t="shared" si="310"/>
        <v>0</v>
      </c>
      <c r="R827" s="39">
        <f t="shared" si="311"/>
        <v>0</v>
      </c>
      <c r="S827" s="5">
        <f t="shared" si="312"/>
        <v>0</v>
      </c>
      <c r="T827" s="6">
        <f t="shared" si="322"/>
        <v>4.641E-2</v>
      </c>
      <c r="U827" s="10">
        <f t="shared" si="325"/>
        <v>60</v>
      </c>
      <c r="V827" s="10">
        <v>252</v>
      </c>
      <c r="W827" s="12">
        <f t="shared" si="313"/>
        <v>1.0108597960000001</v>
      </c>
      <c r="X827" s="5">
        <f t="shared" si="314"/>
        <v>11.851631149999999</v>
      </c>
      <c r="Y827" s="11">
        <f t="shared" si="315"/>
        <v>0</v>
      </c>
      <c r="Z827" s="2" t="s">
        <v>68</v>
      </c>
      <c r="AA827" s="72">
        <f t="shared" si="323"/>
        <v>44119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30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4"/>
      <c r="BX827" s="1"/>
      <c r="BY827" s="1"/>
      <c r="BZ827" s="1"/>
      <c r="CA827" s="1"/>
      <c r="CB827" s="1"/>
      <c r="CC827" s="1"/>
      <c r="CD827" s="1"/>
      <c r="CE827" s="1"/>
      <c r="CF827" s="1"/>
      <c r="CG827" s="2"/>
      <c r="CH827" s="1"/>
      <c r="CI827" s="1"/>
      <c r="CJ827" s="1"/>
      <c r="CK827" s="1"/>
      <c r="CL827" s="1"/>
      <c r="CM827" s="1"/>
    </row>
    <row r="828" spans="1:91" x14ac:dyDescent="0.2">
      <c r="A828" s="105">
        <f t="shared" si="316"/>
        <v>43841</v>
      </c>
      <c r="B828" s="5">
        <f t="shared" si="305"/>
        <v>1104.0121861600001</v>
      </c>
      <c r="C828" s="5">
        <f t="shared" si="317"/>
        <v>1000</v>
      </c>
      <c r="D828" s="64">
        <f t="shared" si="318"/>
        <v>5259.76</v>
      </c>
      <c r="E828" s="11">
        <f>IF(K828=1,VLOOKUP(A828,[1]Plan1!$AY$80:$BA$314,3),E827)</f>
        <v>5320.25</v>
      </c>
      <c r="F828" s="72">
        <f t="shared" si="319"/>
        <v>43816</v>
      </c>
      <c r="G828" s="9">
        <f t="shared" si="306"/>
        <v>1.1500524738771389E-2</v>
      </c>
      <c r="H828" s="72">
        <f t="shared" si="320"/>
        <v>43845</v>
      </c>
      <c r="I828" s="72">
        <f t="shared" si="307"/>
        <v>43845</v>
      </c>
      <c r="J828" s="1">
        <f t="shared" si="321"/>
        <v>20</v>
      </c>
      <c r="K828" s="1">
        <f t="shared" si="327"/>
        <v>18</v>
      </c>
      <c r="L828" s="5">
        <f t="shared" si="308"/>
        <v>1.01034454</v>
      </c>
      <c r="M828" s="12">
        <f t="shared" si="328"/>
        <v>1.0051002499999999</v>
      </c>
      <c r="N828" s="12">
        <f t="shared" si="324"/>
        <v>1.0807749384739751</v>
      </c>
      <c r="O828" s="5">
        <f t="shared" si="326"/>
        <v>1.0919550499999999</v>
      </c>
      <c r="P828" s="5">
        <f t="shared" si="309"/>
        <v>1091.95505</v>
      </c>
      <c r="Q828" s="10">
        <f t="shared" si="310"/>
        <v>0</v>
      </c>
      <c r="R828" s="39">
        <f t="shared" si="311"/>
        <v>0</v>
      </c>
      <c r="S828" s="5">
        <f t="shared" si="312"/>
        <v>0</v>
      </c>
      <c r="T828" s="6">
        <f t="shared" si="322"/>
        <v>4.641E-2</v>
      </c>
      <c r="U828" s="10">
        <f t="shared" si="325"/>
        <v>61</v>
      </c>
      <c r="V828" s="10">
        <v>252</v>
      </c>
      <c r="W828" s="12">
        <f t="shared" si="313"/>
        <v>1.011041788</v>
      </c>
      <c r="X828" s="5">
        <f t="shared" si="314"/>
        <v>12.057136160000001</v>
      </c>
      <c r="Y828" s="11">
        <f t="shared" si="315"/>
        <v>0</v>
      </c>
      <c r="Z828" s="2" t="s">
        <v>68</v>
      </c>
      <c r="AA828" s="72">
        <f t="shared" si="323"/>
        <v>44119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30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4"/>
      <c r="BX828" s="1"/>
      <c r="BY828" s="1"/>
      <c r="BZ828" s="1"/>
      <c r="CA828" s="1"/>
      <c r="CB828" s="1"/>
      <c r="CC828" s="1"/>
      <c r="CD828" s="1"/>
      <c r="CE828" s="1"/>
      <c r="CF828" s="1"/>
      <c r="CG828" s="2"/>
      <c r="CH828" s="1"/>
      <c r="CI828" s="1"/>
      <c r="CJ828" s="1"/>
      <c r="CK828" s="1"/>
      <c r="CL828" s="1"/>
      <c r="CM828" s="1"/>
    </row>
    <row r="829" spans="1:91" x14ac:dyDescent="0.2">
      <c r="A829" s="105">
        <f t="shared" si="316"/>
        <v>43842</v>
      </c>
      <c r="B829" s="5">
        <f t="shared" si="305"/>
        <v>1104.0121861600001</v>
      </c>
      <c r="C829" s="5">
        <f t="shared" si="317"/>
        <v>1000</v>
      </c>
      <c r="D829" s="64">
        <f t="shared" si="318"/>
        <v>5259.76</v>
      </c>
      <c r="E829" s="11">
        <f>IF(K829=1,VLOOKUP(A829,[1]Plan1!$AY$80:$BA$314,3),E828)</f>
        <v>5320.25</v>
      </c>
      <c r="F829" s="72">
        <f t="shared" si="319"/>
        <v>43816</v>
      </c>
      <c r="G829" s="9">
        <f t="shared" si="306"/>
        <v>1.1500524738771389E-2</v>
      </c>
      <c r="H829" s="72">
        <f t="shared" si="320"/>
        <v>43845</v>
      </c>
      <c r="I829" s="72">
        <f t="shared" si="307"/>
        <v>43845</v>
      </c>
      <c r="J829" s="1">
        <f t="shared" si="321"/>
        <v>20</v>
      </c>
      <c r="K829" s="1">
        <f t="shared" si="327"/>
        <v>18</v>
      </c>
      <c r="L829" s="5">
        <f t="shared" si="308"/>
        <v>1.01034454</v>
      </c>
      <c r="M829" s="12">
        <f t="shared" si="328"/>
        <v>1.0051002499999999</v>
      </c>
      <c r="N829" s="12">
        <f t="shared" si="324"/>
        <v>1.0807749384739751</v>
      </c>
      <c r="O829" s="5">
        <f t="shared" si="326"/>
        <v>1.0919550499999999</v>
      </c>
      <c r="P829" s="5">
        <f t="shared" si="309"/>
        <v>1091.95505</v>
      </c>
      <c r="Q829" s="10">
        <f t="shared" si="310"/>
        <v>0</v>
      </c>
      <c r="R829" s="39">
        <f t="shared" si="311"/>
        <v>0</v>
      </c>
      <c r="S829" s="5">
        <f t="shared" si="312"/>
        <v>0</v>
      </c>
      <c r="T829" s="6">
        <f t="shared" si="322"/>
        <v>4.641E-2</v>
      </c>
      <c r="U829" s="10">
        <f t="shared" si="325"/>
        <v>61</v>
      </c>
      <c r="V829" s="10">
        <v>252</v>
      </c>
      <c r="W829" s="12">
        <f t="shared" si="313"/>
        <v>1.011041788</v>
      </c>
      <c r="X829" s="5">
        <f t="shared" si="314"/>
        <v>12.057136160000001</v>
      </c>
      <c r="Y829" s="11">
        <f t="shared" si="315"/>
        <v>0</v>
      </c>
      <c r="Z829" s="2" t="s">
        <v>68</v>
      </c>
      <c r="AA829" s="72">
        <f t="shared" si="323"/>
        <v>44119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30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4"/>
      <c r="BX829" s="1"/>
      <c r="BY829" s="1"/>
      <c r="BZ829" s="1"/>
      <c r="CA829" s="1"/>
      <c r="CB829" s="1"/>
      <c r="CC829" s="1"/>
      <c r="CD829" s="1"/>
      <c r="CE829" s="1"/>
      <c r="CF829" s="1"/>
      <c r="CG829" s="2"/>
      <c r="CH829" s="1"/>
      <c r="CI829" s="1"/>
      <c r="CJ829" s="1"/>
      <c r="CK829" s="1"/>
      <c r="CL829" s="1"/>
      <c r="CM829" s="1"/>
    </row>
    <row r="830" spans="1:91" x14ac:dyDescent="0.2">
      <c r="A830" s="105">
        <f t="shared" si="316"/>
        <v>43843</v>
      </c>
      <c r="B830" s="5">
        <f t="shared" si="305"/>
        <v>1104.0121861600001</v>
      </c>
      <c r="C830" s="5">
        <f t="shared" si="317"/>
        <v>1000</v>
      </c>
      <c r="D830" s="64">
        <f t="shared" si="318"/>
        <v>5259.76</v>
      </c>
      <c r="E830" s="11">
        <f>IF(K830=1,VLOOKUP(A830,[1]Plan1!$AY$80:$BA$314,3),E829)</f>
        <v>5320.25</v>
      </c>
      <c r="F830" s="72">
        <f t="shared" si="319"/>
        <v>43816</v>
      </c>
      <c r="G830" s="9">
        <f t="shared" si="306"/>
        <v>1.1500524738771389E-2</v>
      </c>
      <c r="H830" s="72">
        <f t="shared" si="320"/>
        <v>43845</v>
      </c>
      <c r="I830" s="72">
        <f t="shared" si="307"/>
        <v>43845</v>
      </c>
      <c r="J830" s="1">
        <f t="shared" si="321"/>
        <v>20</v>
      </c>
      <c r="K830" s="1">
        <f t="shared" si="327"/>
        <v>18</v>
      </c>
      <c r="L830" s="5">
        <f t="shared" si="308"/>
        <v>1.01034454</v>
      </c>
      <c r="M830" s="12">
        <f t="shared" si="328"/>
        <v>1.0051002499999999</v>
      </c>
      <c r="N830" s="12">
        <f t="shared" si="324"/>
        <v>1.0807749384739751</v>
      </c>
      <c r="O830" s="5">
        <f t="shared" si="326"/>
        <v>1.0919550499999999</v>
      </c>
      <c r="P830" s="5">
        <f t="shared" si="309"/>
        <v>1091.95505</v>
      </c>
      <c r="Q830" s="10">
        <f t="shared" si="310"/>
        <v>0</v>
      </c>
      <c r="R830" s="39">
        <f t="shared" si="311"/>
        <v>0</v>
      </c>
      <c r="S830" s="5">
        <f t="shared" si="312"/>
        <v>0</v>
      </c>
      <c r="T830" s="6">
        <f t="shared" si="322"/>
        <v>4.641E-2</v>
      </c>
      <c r="U830" s="10">
        <f t="shared" si="325"/>
        <v>61</v>
      </c>
      <c r="V830" s="10">
        <v>252</v>
      </c>
      <c r="W830" s="12">
        <f t="shared" si="313"/>
        <v>1.011041788</v>
      </c>
      <c r="X830" s="5">
        <f t="shared" si="314"/>
        <v>12.057136160000001</v>
      </c>
      <c r="Y830" s="11">
        <f t="shared" si="315"/>
        <v>0</v>
      </c>
      <c r="Z830" s="2" t="s">
        <v>68</v>
      </c>
      <c r="AA830" s="72">
        <f t="shared" si="323"/>
        <v>44119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30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4"/>
      <c r="BX830" s="1"/>
      <c r="BY830" s="1"/>
      <c r="BZ830" s="1"/>
      <c r="CA830" s="1"/>
      <c r="CB830" s="1"/>
      <c r="CC830" s="1"/>
      <c r="CD830" s="1"/>
      <c r="CE830" s="1"/>
      <c r="CF830" s="1"/>
      <c r="CG830" s="2"/>
      <c r="CH830" s="1"/>
      <c r="CI830" s="1"/>
      <c r="CJ830" s="1"/>
      <c r="CK830" s="1"/>
      <c r="CL830" s="1"/>
      <c r="CM830" s="1"/>
    </row>
    <row r="831" spans="1:91" x14ac:dyDescent="0.2">
      <c r="A831" s="105">
        <f t="shared" si="316"/>
        <v>43844</v>
      </c>
      <c r="B831" s="5">
        <f t="shared" si="305"/>
        <v>1104.8424585499999</v>
      </c>
      <c r="C831" s="5">
        <f t="shared" si="317"/>
        <v>1000</v>
      </c>
      <c r="D831" s="64">
        <f t="shared" si="318"/>
        <v>5259.76</v>
      </c>
      <c r="E831" s="11">
        <f>IF(K831=1,VLOOKUP(A831,[1]Plan1!$AY$80:$BA$314,3),E830)</f>
        <v>5320.25</v>
      </c>
      <c r="F831" s="72">
        <f t="shared" si="319"/>
        <v>43816</v>
      </c>
      <c r="G831" s="9">
        <f t="shared" si="306"/>
        <v>1.1500524738771389E-2</v>
      </c>
      <c r="H831" s="72">
        <f t="shared" si="320"/>
        <v>43845</v>
      </c>
      <c r="I831" s="72">
        <f t="shared" si="307"/>
        <v>43845</v>
      </c>
      <c r="J831" s="1">
        <f t="shared" si="321"/>
        <v>20</v>
      </c>
      <c r="K831" s="1">
        <f t="shared" si="327"/>
        <v>19</v>
      </c>
      <c r="L831" s="5">
        <f t="shared" si="308"/>
        <v>1.0109223599999999</v>
      </c>
      <c r="M831" s="12">
        <f t="shared" si="328"/>
        <v>1.0051002499999999</v>
      </c>
      <c r="N831" s="12">
        <f t="shared" si="324"/>
        <v>1.0807749384739751</v>
      </c>
      <c r="O831" s="5">
        <f t="shared" si="326"/>
        <v>1.09257955</v>
      </c>
      <c r="P831" s="5">
        <f t="shared" si="309"/>
        <v>1092.5795499999999</v>
      </c>
      <c r="Q831" s="10">
        <f t="shared" si="310"/>
        <v>0</v>
      </c>
      <c r="R831" s="39">
        <f t="shared" si="311"/>
        <v>0</v>
      </c>
      <c r="S831" s="5">
        <f t="shared" si="312"/>
        <v>0</v>
      </c>
      <c r="T831" s="6">
        <f t="shared" si="322"/>
        <v>4.641E-2</v>
      </c>
      <c r="U831" s="10">
        <f t="shared" si="325"/>
        <v>62</v>
      </c>
      <c r="V831" s="10">
        <v>252</v>
      </c>
      <c r="W831" s="12">
        <f t="shared" si="313"/>
        <v>1.011223813</v>
      </c>
      <c r="X831" s="5">
        <f t="shared" si="314"/>
        <v>12.262908550000001</v>
      </c>
      <c r="Y831" s="11">
        <f t="shared" si="315"/>
        <v>0</v>
      </c>
      <c r="Z831" s="2" t="s">
        <v>68</v>
      </c>
      <c r="AA831" s="72">
        <f t="shared" si="323"/>
        <v>44119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30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4"/>
      <c r="BX831" s="1"/>
      <c r="BY831" s="1"/>
      <c r="BZ831" s="1"/>
      <c r="CA831" s="1"/>
      <c r="CB831" s="1"/>
      <c r="CC831" s="1"/>
      <c r="CD831" s="1"/>
      <c r="CE831" s="1"/>
      <c r="CF831" s="1"/>
      <c r="CG831" s="2"/>
      <c r="CH831" s="1"/>
      <c r="CI831" s="1"/>
      <c r="CJ831" s="1"/>
      <c r="CK831" s="1"/>
      <c r="CL831" s="1"/>
      <c r="CM831" s="1"/>
    </row>
    <row r="832" spans="1:91" x14ac:dyDescent="0.2">
      <c r="A832" s="105">
        <f t="shared" si="316"/>
        <v>43845</v>
      </c>
      <c r="B832" s="5">
        <f t="shared" si="305"/>
        <v>1105.67335847</v>
      </c>
      <c r="C832" s="5">
        <f t="shared" si="317"/>
        <v>1000</v>
      </c>
      <c r="D832" s="64">
        <f t="shared" si="318"/>
        <v>5259.76</v>
      </c>
      <c r="E832" s="11">
        <f>IF(K832=1,VLOOKUP(A832,[1]Plan1!$AY$80:$BA$314,3),E831)</f>
        <v>5320.25</v>
      </c>
      <c r="F832" s="72">
        <f t="shared" si="319"/>
        <v>43816</v>
      </c>
      <c r="G832" s="9">
        <f t="shared" si="306"/>
        <v>1.1500524738771389E-2</v>
      </c>
      <c r="H832" s="72">
        <f t="shared" si="320"/>
        <v>43878</v>
      </c>
      <c r="I832" s="72">
        <f t="shared" si="307"/>
        <v>43845</v>
      </c>
      <c r="J832" s="1">
        <f t="shared" si="321"/>
        <v>20</v>
      </c>
      <c r="K832" s="1">
        <f t="shared" si="327"/>
        <v>20</v>
      </c>
      <c r="L832" s="5">
        <f t="shared" si="308"/>
        <v>1.01150052</v>
      </c>
      <c r="M832" s="12">
        <f t="shared" si="328"/>
        <v>1.0051002499999999</v>
      </c>
      <c r="N832" s="12">
        <f t="shared" si="324"/>
        <v>1.0807749384739751</v>
      </c>
      <c r="O832" s="5">
        <f t="shared" si="326"/>
        <v>1.09320441</v>
      </c>
      <c r="P832" s="5">
        <f t="shared" si="309"/>
        <v>1093.2044100000001</v>
      </c>
      <c r="Q832" s="10">
        <f t="shared" si="310"/>
        <v>0</v>
      </c>
      <c r="R832" s="39">
        <f t="shared" si="311"/>
        <v>0</v>
      </c>
      <c r="S832" s="5">
        <f t="shared" si="312"/>
        <v>0</v>
      </c>
      <c r="T832" s="6">
        <f t="shared" si="322"/>
        <v>4.641E-2</v>
      </c>
      <c r="U832" s="10">
        <f t="shared" si="325"/>
        <v>63</v>
      </c>
      <c r="V832" s="10">
        <v>252</v>
      </c>
      <c r="W832" s="12">
        <f t="shared" si="313"/>
        <v>1.011405871</v>
      </c>
      <c r="X832" s="5">
        <f t="shared" si="314"/>
        <v>12.468948470000001</v>
      </c>
      <c r="Y832" s="11">
        <f t="shared" si="315"/>
        <v>0</v>
      </c>
      <c r="Z832" s="2" t="s">
        <v>68</v>
      </c>
      <c r="AA832" s="72">
        <f t="shared" si="323"/>
        <v>44119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30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4"/>
      <c r="BX832" s="1"/>
      <c r="BY832" s="1"/>
      <c r="BZ832" s="1"/>
      <c r="CA832" s="1"/>
      <c r="CB832" s="1"/>
      <c r="CC832" s="1"/>
      <c r="CD832" s="1"/>
      <c r="CE832" s="1"/>
      <c r="CF832" s="1"/>
      <c r="CG832" s="2"/>
      <c r="CH832" s="1"/>
      <c r="CI832" s="1"/>
      <c r="CJ832" s="1"/>
      <c r="CK832" s="1"/>
      <c r="CL832" s="1"/>
      <c r="CM832" s="1"/>
    </row>
    <row r="833" spans="1:91" x14ac:dyDescent="0.2">
      <c r="A833" s="105">
        <f t="shared" si="316"/>
        <v>43846</v>
      </c>
      <c r="B833" s="5">
        <f t="shared" si="305"/>
        <v>1105.97326636</v>
      </c>
      <c r="C833" s="5">
        <f t="shared" si="317"/>
        <v>1000</v>
      </c>
      <c r="D833" s="64">
        <f t="shared" si="318"/>
        <v>5320.25</v>
      </c>
      <c r="E833" s="11">
        <f>IF(K833=1,VLOOKUP(A833,[1]Plan1!$AY$80:$BA$314,3),E832)</f>
        <v>5331.42</v>
      </c>
      <c r="F833" s="72">
        <f t="shared" si="319"/>
        <v>43846</v>
      </c>
      <c r="G833" s="9">
        <f t="shared" si="306"/>
        <v>2.099525398242541E-3</v>
      </c>
      <c r="H833" s="72">
        <f t="shared" si="320"/>
        <v>43878</v>
      </c>
      <c r="I833" s="72">
        <f t="shared" si="307"/>
        <v>43878</v>
      </c>
      <c r="J833" s="1">
        <f t="shared" si="321"/>
        <v>23</v>
      </c>
      <c r="K833" s="1">
        <f t="shared" si="327"/>
        <v>1</v>
      </c>
      <c r="L833" s="5">
        <f t="shared" si="308"/>
        <v>1.00009119</v>
      </c>
      <c r="M833" s="12">
        <f t="shared" si="328"/>
        <v>1.01150052</v>
      </c>
      <c r="N833" s="12">
        <f t="shared" si="324"/>
        <v>1.0932044122693938</v>
      </c>
      <c r="O833" s="5">
        <f t="shared" si="326"/>
        <v>1.0933040999999999</v>
      </c>
      <c r="P833" s="5">
        <f t="shared" si="309"/>
        <v>1093.3041000000001</v>
      </c>
      <c r="Q833" s="10">
        <f t="shared" si="310"/>
        <v>0</v>
      </c>
      <c r="R833" s="39">
        <f t="shared" si="311"/>
        <v>0</v>
      </c>
      <c r="S833" s="5">
        <f t="shared" si="312"/>
        <v>0</v>
      </c>
      <c r="T833" s="6">
        <f t="shared" si="322"/>
        <v>4.641E-2</v>
      </c>
      <c r="U833" s="10">
        <f t="shared" si="325"/>
        <v>64</v>
      </c>
      <c r="V833" s="10">
        <v>252</v>
      </c>
      <c r="W833" s="12">
        <f t="shared" si="313"/>
        <v>1.0115879619999999</v>
      </c>
      <c r="X833" s="5">
        <f t="shared" si="314"/>
        <v>12.66916636</v>
      </c>
      <c r="Y833" s="11">
        <f t="shared" si="315"/>
        <v>0</v>
      </c>
      <c r="Z833" s="2" t="s">
        <v>68</v>
      </c>
      <c r="AA833" s="72">
        <f t="shared" si="323"/>
        <v>44119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30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4"/>
      <c r="BX833" s="1"/>
      <c r="BY833" s="1"/>
      <c r="BZ833" s="1"/>
      <c r="CA833" s="1"/>
      <c r="CB833" s="1"/>
      <c r="CC833" s="1"/>
      <c r="CD833" s="1"/>
      <c r="CE833" s="1"/>
      <c r="CF833" s="1"/>
      <c r="CG833" s="2"/>
      <c r="CH833" s="1"/>
      <c r="CI833" s="1"/>
      <c r="CJ833" s="1"/>
      <c r="CK833" s="1"/>
      <c r="CL833" s="1"/>
      <c r="CM833" s="1"/>
    </row>
    <row r="834" spans="1:91" x14ac:dyDescent="0.2">
      <c r="A834" s="105">
        <f t="shared" si="316"/>
        <v>43847</v>
      </c>
      <c r="B834" s="5">
        <f t="shared" si="305"/>
        <v>1106.2732556600001</v>
      </c>
      <c r="C834" s="5">
        <f t="shared" si="317"/>
        <v>1000</v>
      </c>
      <c r="D834" s="64">
        <f t="shared" si="318"/>
        <v>5320.25</v>
      </c>
      <c r="E834" s="11">
        <f>IF(K834=1,VLOOKUP(A834,[1]Plan1!$AY$80:$BA$314,3),E833)</f>
        <v>5331.42</v>
      </c>
      <c r="F834" s="72">
        <f t="shared" si="319"/>
        <v>43846</v>
      </c>
      <c r="G834" s="9">
        <f t="shared" si="306"/>
        <v>2.099525398242541E-3</v>
      </c>
      <c r="H834" s="72">
        <f t="shared" si="320"/>
        <v>43878</v>
      </c>
      <c r="I834" s="72">
        <f t="shared" si="307"/>
        <v>43878</v>
      </c>
      <c r="J834" s="1">
        <f t="shared" si="321"/>
        <v>23</v>
      </c>
      <c r="K834" s="1">
        <f t="shared" si="327"/>
        <v>2</v>
      </c>
      <c r="L834" s="5">
        <f t="shared" si="308"/>
        <v>1.00018239</v>
      </c>
      <c r="M834" s="12">
        <f t="shared" si="328"/>
        <v>1.01150052</v>
      </c>
      <c r="N834" s="12">
        <f t="shared" si="324"/>
        <v>1.0932044122693938</v>
      </c>
      <c r="O834" s="5">
        <f t="shared" si="326"/>
        <v>1.0934037999999999</v>
      </c>
      <c r="P834" s="5">
        <f t="shared" si="309"/>
        <v>1093.4038</v>
      </c>
      <c r="Q834" s="10">
        <f t="shared" si="310"/>
        <v>0</v>
      </c>
      <c r="R834" s="39">
        <f t="shared" si="311"/>
        <v>0</v>
      </c>
      <c r="S834" s="5">
        <f t="shared" si="312"/>
        <v>0</v>
      </c>
      <c r="T834" s="6">
        <f t="shared" si="322"/>
        <v>4.641E-2</v>
      </c>
      <c r="U834" s="10">
        <f t="shared" si="325"/>
        <v>65</v>
      </c>
      <c r="V834" s="10">
        <v>252</v>
      </c>
      <c r="W834" s="12">
        <f t="shared" si="313"/>
        <v>1.011770085</v>
      </c>
      <c r="X834" s="5">
        <f t="shared" si="314"/>
        <v>12.86945566</v>
      </c>
      <c r="Y834" s="11">
        <f t="shared" si="315"/>
        <v>0</v>
      </c>
      <c r="Z834" s="2" t="s">
        <v>68</v>
      </c>
      <c r="AA834" s="72">
        <f t="shared" si="323"/>
        <v>44119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30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4"/>
      <c r="BX834" s="1"/>
      <c r="BY834" s="1"/>
      <c r="BZ834" s="1"/>
      <c r="CA834" s="1"/>
      <c r="CB834" s="1"/>
      <c r="CC834" s="1"/>
      <c r="CD834" s="1"/>
      <c r="CE834" s="1"/>
      <c r="CF834" s="1"/>
      <c r="CG834" s="2"/>
      <c r="CH834" s="1"/>
      <c r="CI834" s="1"/>
      <c r="CJ834" s="1"/>
      <c r="CK834" s="1"/>
      <c r="CL834" s="1"/>
      <c r="CM834" s="1"/>
    </row>
    <row r="835" spans="1:91" x14ac:dyDescent="0.2">
      <c r="A835" s="105">
        <f t="shared" si="316"/>
        <v>43848</v>
      </c>
      <c r="B835" s="5">
        <f t="shared" si="305"/>
        <v>1106.57332748</v>
      </c>
      <c r="C835" s="5">
        <f t="shared" si="317"/>
        <v>1000</v>
      </c>
      <c r="D835" s="64">
        <f t="shared" si="318"/>
        <v>5320.25</v>
      </c>
      <c r="E835" s="11">
        <f>IF(K835=1,VLOOKUP(A835,[1]Plan1!$AY$80:$BA$314,3),E834)</f>
        <v>5331.42</v>
      </c>
      <c r="F835" s="72">
        <f t="shared" si="319"/>
        <v>43846</v>
      </c>
      <c r="G835" s="9">
        <f t="shared" si="306"/>
        <v>2.099525398242541E-3</v>
      </c>
      <c r="H835" s="72">
        <f t="shared" si="320"/>
        <v>43878</v>
      </c>
      <c r="I835" s="72">
        <f t="shared" si="307"/>
        <v>43878</v>
      </c>
      <c r="J835" s="1">
        <f t="shared" si="321"/>
        <v>23</v>
      </c>
      <c r="K835" s="1">
        <f t="shared" si="327"/>
        <v>3</v>
      </c>
      <c r="L835" s="5">
        <f t="shared" si="308"/>
        <v>1.0002736000000001</v>
      </c>
      <c r="M835" s="12">
        <f t="shared" si="328"/>
        <v>1.01150052</v>
      </c>
      <c r="N835" s="12">
        <f t="shared" si="324"/>
        <v>1.0932044122693938</v>
      </c>
      <c r="O835" s="5">
        <f t="shared" si="326"/>
        <v>1.0935035099999999</v>
      </c>
      <c r="P835" s="5">
        <f t="shared" si="309"/>
        <v>1093.50351</v>
      </c>
      <c r="Q835" s="10">
        <f t="shared" si="310"/>
        <v>0</v>
      </c>
      <c r="R835" s="39">
        <f t="shared" si="311"/>
        <v>0</v>
      </c>
      <c r="S835" s="5">
        <f t="shared" si="312"/>
        <v>0</v>
      </c>
      <c r="T835" s="6">
        <f t="shared" si="322"/>
        <v>4.641E-2</v>
      </c>
      <c r="U835" s="10">
        <f t="shared" si="325"/>
        <v>66</v>
      </c>
      <c r="V835" s="10">
        <v>252</v>
      </c>
      <c r="W835" s="12">
        <f t="shared" si="313"/>
        <v>1.0119522409999999</v>
      </c>
      <c r="X835" s="5">
        <f t="shared" si="314"/>
        <v>13.069817479999999</v>
      </c>
      <c r="Y835" s="11">
        <f t="shared" si="315"/>
        <v>0</v>
      </c>
      <c r="Z835" s="2" t="s">
        <v>68</v>
      </c>
      <c r="AA835" s="72">
        <f t="shared" si="323"/>
        <v>44119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30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4"/>
      <c r="BX835" s="1"/>
      <c r="BY835" s="1"/>
      <c r="BZ835" s="1"/>
      <c r="CA835" s="1"/>
      <c r="CB835" s="1"/>
      <c r="CC835" s="1"/>
      <c r="CD835" s="1"/>
      <c r="CE835" s="1"/>
      <c r="CF835" s="1"/>
      <c r="CG835" s="2"/>
      <c r="CH835" s="1"/>
      <c r="CI835" s="1"/>
      <c r="CJ835" s="1"/>
      <c r="CK835" s="1"/>
      <c r="CL835" s="1"/>
      <c r="CM835" s="1"/>
    </row>
    <row r="836" spans="1:91" x14ac:dyDescent="0.2">
      <c r="A836" s="105">
        <f t="shared" si="316"/>
        <v>43849</v>
      </c>
      <c r="B836" s="5">
        <f t="shared" si="305"/>
        <v>1106.57332748</v>
      </c>
      <c r="C836" s="5">
        <f t="shared" si="317"/>
        <v>1000</v>
      </c>
      <c r="D836" s="64">
        <f t="shared" si="318"/>
        <v>5320.25</v>
      </c>
      <c r="E836" s="11">
        <f>IF(K836=1,VLOOKUP(A836,[1]Plan1!$AY$80:$BA$314,3),E835)</f>
        <v>5331.42</v>
      </c>
      <c r="F836" s="72">
        <f t="shared" si="319"/>
        <v>43846</v>
      </c>
      <c r="G836" s="9">
        <f t="shared" si="306"/>
        <v>2.099525398242541E-3</v>
      </c>
      <c r="H836" s="72">
        <f t="shared" si="320"/>
        <v>43878</v>
      </c>
      <c r="I836" s="72">
        <f t="shared" si="307"/>
        <v>43878</v>
      </c>
      <c r="J836" s="1">
        <f t="shared" si="321"/>
        <v>23</v>
      </c>
      <c r="K836" s="1">
        <f t="shared" si="327"/>
        <v>3</v>
      </c>
      <c r="L836" s="5">
        <f t="shared" si="308"/>
        <v>1.0002736000000001</v>
      </c>
      <c r="M836" s="12">
        <f t="shared" si="328"/>
        <v>1.01150052</v>
      </c>
      <c r="N836" s="12">
        <f t="shared" si="324"/>
        <v>1.0932044122693938</v>
      </c>
      <c r="O836" s="5">
        <f t="shared" si="326"/>
        <v>1.0935035099999999</v>
      </c>
      <c r="P836" s="5">
        <f t="shared" si="309"/>
        <v>1093.50351</v>
      </c>
      <c r="Q836" s="10">
        <f t="shared" si="310"/>
        <v>0</v>
      </c>
      <c r="R836" s="39">
        <f t="shared" si="311"/>
        <v>0</v>
      </c>
      <c r="S836" s="5">
        <f t="shared" si="312"/>
        <v>0</v>
      </c>
      <c r="T836" s="6">
        <f t="shared" si="322"/>
        <v>4.641E-2</v>
      </c>
      <c r="U836" s="10">
        <f t="shared" si="325"/>
        <v>66</v>
      </c>
      <c r="V836" s="10">
        <v>252</v>
      </c>
      <c r="W836" s="12">
        <f t="shared" si="313"/>
        <v>1.0119522409999999</v>
      </c>
      <c r="X836" s="5">
        <f t="shared" si="314"/>
        <v>13.069817479999999</v>
      </c>
      <c r="Y836" s="11">
        <f t="shared" si="315"/>
        <v>0</v>
      </c>
      <c r="Z836" s="2" t="s">
        <v>68</v>
      </c>
      <c r="AA836" s="72">
        <f t="shared" si="323"/>
        <v>44119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30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4"/>
      <c r="BX836" s="1"/>
      <c r="BY836" s="1"/>
      <c r="BZ836" s="1"/>
      <c r="CA836" s="1"/>
      <c r="CB836" s="1"/>
      <c r="CC836" s="1"/>
      <c r="CD836" s="1"/>
      <c r="CE836" s="1"/>
      <c r="CF836" s="1"/>
      <c r="CG836" s="2"/>
      <c r="CH836" s="1"/>
      <c r="CI836" s="1"/>
      <c r="CJ836" s="1"/>
      <c r="CK836" s="1"/>
      <c r="CL836" s="1"/>
      <c r="CM836" s="1"/>
    </row>
    <row r="837" spans="1:91" x14ac:dyDescent="0.2">
      <c r="A837" s="105">
        <f t="shared" si="316"/>
        <v>43850</v>
      </c>
      <c r="B837" s="5">
        <f t="shared" si="305"/>
        <v>1106.57332748</v>
      </c>
      <c r="C837" s="5">
        <f t="shared" si="317"/>
        <v>1000</v>
      </c>
      <c r="D837" s="64">
        <f t="shared" si="318"/>
        <v>5320.25</v>
      </c>
      <c r="E837" s="11">
        <f>IF(K837=1,VLOOKUP(A837,[1]Plan1!$AY$80:$BA$314,3),E836)</f>
        <v>5331.42</v>
      </c>
      <c r="F837" s="72">
        <f t="shared" si="319"/>
        <v>43846</v>
      </c>
      <c r="G837" s="9">
        <f t="shared" si="306"/>
        <v>2.099525398242541E-3</v>
      </c>
      <c r="H837" s="72">
        <f t="shared" si="320"/>
        <v>43878</v>
      </c>
      <c r="I837" s="72">
        <f t="shared" si="307"/>
        <v>43878</v>
      </c>
      <c r="J837" s="1">
        <f t="shared" si="321"/>
        <v>23</v>
      </c>
      <c r="K837" s="1">
        <f t="shared" si="327"/>
        <v>3</v>
      </c>
      <c r="L837" s="5">
        <f t="shared" si="308"/>
        <v>1.0002736000000001</v>
      </c>
      <c r="M837" s="12">
        <f t="shared" si="328"/>
        <v>1.01150052</v>
      </c>
      <c r="N837" s="12">
        <f t="shared" si="324"/>
        <v>1.0932044122693938</v>
      </c>
      <c r="O837" s="5">
        <f t="shared" si="326"/>
        <v>1.0935035099999999</v>
      </c>
      <c r="P837" s="5">
        <f t="shared" si="309"/>
        <v>1093.50351</v>
      </c>
      <c r="Q837" s="10">
        <f t="shared" si="310"/>
        <v>0</v>
      </c>
      <c r="R837" s="39">
        <f t="shared" si="311"/>
        <v>0</v>
      </c>
      <c r="S837" s="5">
        <f t="shared" si="312"/>
        <v>0</v>
      </c>
      <c r="T837" s="6">
        <f t="shared" si="322"/>
        <v>4.641E-2</v>
      </c>
      <c r="U837" s="10">
        <f t="shared" si="325"/>
        <v>66</v>
      </c>
      <c r="V837" s="10">
        <v>252</v>
      </c>
      <c r="W837" s="12">
        <f t="shared" si="313"/>
        <v>1.0119522409999999</v>
      </c>
      <c r="X837" s="5">
        <f t="shared" si="314"/>
        <v>13.069817479999999</v>
      </c>
      <c r="Y837" s="11">
        <f t="shared" si="315"/>
        <v>0</v>
      </c>
      <c r="Z837" s="2" t="s">
        <v>68</v>
      </c>
      <c r="AA837" s="72">
        <f t="shared" si="323"/>
        <v>44119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30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4"/>
      <c r="BX837" s="1"/>
      <c r="BY837" s="1"/>
      <c r="BZ837" s="1"/>
      <c r="CA837" s="1"/>
      <c r="CB837" s="1"/>
      <c r="CC837" s="1"/>
      <c r="CD837" s="1"/>
      <c r="CE837" s="1"/>
      <c r="CF837" s="1"/>
      <c r="CG837" s="2"/>
      <c r="CH837" s="1"/>
      <c r="CI837" s="1"/>
      <c r="CJ837" s="1"/>
      <c r="CK837" s="1"/>
      <c r="CL837" s="1"/>
      <c r="CM837" s="1"/>
    </row>
    <row r="838" spans="1:91" x14ac:dyDescent="0.2">
      <c r="A838" s="105">
        <f t="shared" si="316"/>
        <v>43851</v>
      </c>
      <c r="B838" s="5">
        <f t="shared" si="305"/>
        <v>1106.87347172</v>
      </c>
      <c r="C838" s="5">
        <f t="shared" si="317"/>
        <v>1000</v>
      </c>
      <c r="D838" s="64">
        <f t="shared" si="318"/>
        <v>5320.25</v>
      </c>
      <c r="E838" s="11">
        <f>IF(K838=1,VLOOKUP(A838,[1]Plan1!$AY$80:$BA$314,3),E837)</f>
        <v>5331.42</v>
      </c>
      <c r="F838" s="72">
        <f t="shared" si="319"/>
        <v>43846</v>
      </c>
      <c r="G838" s="9">
        <f t="shared" si="306"/>
        <v>2.099525398242541E-3</v>
      </c>
      <c r="H838" s="72">
        <f t="shared" si="320"/>
        <v>43878</v>
      </c>
      <c r="I838" s="72">
        <f t="shared" si="307"/>
        <v>43878</v>
      </c>
      <c r="J838" s="1">
        <f t="shared" si="321"/>
        <v>23</v>
      </c>
      <c r="K838" s="1">
        <f t="shared" si="327"/>
        <v>4</v>
      </c>
      <c r="L838" s="5">
        <f t="shared" si="308"/>
        <v>1.00036481</v>
      </c>
      <c r="M838" s="12">
        <f t="shared" si="328"/>
        <v>1.01150052</v>
      </c>
      <c r="N838" s="12">
        <f t="shared" si="324"/>
        <v>1.0932044122693938</v>
      </c>
      <c r="O838" s="5">
        <f t="shared" si="326"/>
        <v>1.0936032200000001</v>
      </c>
      <c r="P838" s="5">
        <f t="shared" si="309"/>
        <v>1093.60322</v>
      </c>
      <c r="Q838" s="10">
        <f t="shared" si="310"/>
        <v>0</v>
      </c>
      <c r="R838" s="39">
        <f t="shared" si="311"/>
        <v>0</v>
      </c>
      <c r="S838" s="5">
        <f t="shared" si="312"/>
        <v>0</v>
      </c>
      <c r="T838" s="6">
        <f t="shared" si="322"/>
        <v>4.641E-2</v>
      </c>
      <c r="U838" s="10">
        <f t="shared" si="325"/>
        <v>67</v>
      </c>
      <c r="V838" s="10">
        <v>252</v>
      </c>
      <c r="W838" s="12">
        <f t="shared" si="313"/>
        <v>1.0121344299999999</v>
      </c>
      <c r="X838" s="5">
        <f t="shared" si="314"/>
        <v>13.270251719999999</v>
      </c>
      <c r="Y838" s="11">
        <f t="shared" si="315"/>
        <v>0</v>
      </c>
      <c r="Z838" s="2" t="s">
        <v>68</v>
      </c>
      <c r="AA838" s="72">
        <f t="shared" si="323"/>
        <v>44119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30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4"/>
      <c r="BX838" s="1"/>
      <c r="BY838" s="1"/>
      <c r="BZ838" s="1"/>
      <c r="CA838" s="1"/>
      <c r="CB838" s="1"/>
      <c r="CC838" s="1"/>
      <c r="CD838" s="1"/>
      <c r="CE838" s="1"/>
      <c r="CF838" s="1"/>
      <c r="CG838" s="2"/>
      <c r="CH838" s="1"/>
      <c r="CI838" s="1"/>
      <c r="CJ838" s="1"/>
      <c r="CK838" s="1"/>
      <c r="CL838" s="1"/>
      <c r="CM838" s="1"/>
    </row>
    <row r="839" spans="1:91" x14ac:dyDescent="0.2">
      <c r="A839" s="105">
        <f t="shared" si="316"/>
        <v>43852</v>
      </c>
      <c r="B839" s="5">
        <f t="shared" si="305"/>
        <v>1107.1737086200001</v>
      </c>
      <c r="C839" s="5">
        <f t="shared" si="317"/>
        <v>1000</v>
      </c>
      <c r="D839" s="64">
        <f t="shared" si="318"/>
        <v>5320.25</v>
      </c>
      <c r="E839" s="11">
        <f>IF(K839=1,VLOOKUP(A839,[1]Plan1!$AY$80:$BA$314,3),E838)</f>
        <v>5331.42</v>
      </c>
      <c r="F839" s="72">
        <f t="shared" si="319"/>
        <v>43846</v>
      </c>
      <c r="G839" s="9">
        <f t="shared" si="306"/>
        <v>2.099525398242541E-3</v>
      </c>
      <c r="H839" s="72">
        <f t="shared" si="320"/>
        <v>43878</v>
      </c>
      <c r="I839" s="72">
        <f t="shared" si="307"/>
        <v>43878</v>
      </c>
      <c r="J839" s="1">
        <f t="shared" si="321"/>
        <v>23</v>
      </c>
      <c r="K839" s="1">
        <f t="shared" si="327"/>
        <v>5</v>
      </c>
      <c r="L839" s="5">
        <f t="shared" si="308"/>
        <v>1.00045604</v>
      </c>
      <c r="M839" s="12">
        <f t="shared" si="328"/>
        <v>1.01150052</v>
      </c>
      <c r="N839" s="12">
        <f t="shared" si="324"/>
        <v>1.0932044122693938</v>
      </c>
      <c r="O839" s="5">
        <f t="shared" si="326"/>
        <v>1.09370295</v>
      </c>
      <c r="P839" s="5">
        <f t="shared" si="309"/>
        <v>1093.7029500000001</v>
      </c>
      <c r="Q839" s="10">
        <f t="shared" si="310"/>
        <v>0</v>
      </c>
      <c r="R839" s="39">
        <f t="shared" si="311"/>
        <v>0</v>
      </c>
      <c r="S839" s="5">
        <f t="shared" si="312"/>
        <v>0</v>
      </c>
      <c r="T839" s="6">
        <f t="shared" si="322"/>
        <v>4.641E-2</v>
      </c>
      <c r="U839" s="10">
        <f t="shared" si="325"/>
        <v>68</v>
      </c>
      <c r="V839" s="10">
        <v>252</v>
      </c>
      <c r="W839" s="12">
        <f t="shared" si="313"/>
        <v>1.012316652</v>
      </c>
      <c r="X839" s="5">
        <f t="shared" si="314"/>
        <v>13.47075862</v>
      </c>
      <c r="Y839" s="11">
        <f t="shared" si="315"/>
        <v>0</v>
      </c>
      <c r="Z839" s="2" t="s">
        <v>68</v>
      </c>
      <c r="AA839" s="72">
        <f t="shared" si="323"/>
        <v>44119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30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4"/>
      <c r="BX839" s="1"/>
      <c r="BY839" s="1"/>
      <c r="BZ839" s="1"/>
      <c r="CA839" s="1"/>
      <c r="CB839" s="1"/>
      <c r="CC839" s="1"/>
      <c r="CD839" s="1"/>
      <c r="CE839" s="1"/>
      <c r="CF839" s="1"/>
      <c r="CG839" s="2"/>
      <c r="CH839" s="1"/>
      <c r="CI839" s="1"/>
      <c r="CJ839" s="1"/>
      <c r="CK839" s="1"/>
      <c r="CL839" s="1"/>
      <c r="CM839" s="1"/>
    </row>
    <row r="840" spans="1:91" x14ac:dyDescent="0.2">
      <c r="A840" s="105">
        <f t="shared" si="316"/>
        <v>43853</v>
      </c>
      <c r="B840" s="5">
        <f t="shared" si="305"/>
        <v>1107.474027</v>
      </c>
      <c r="C840" s="5">
        <f t="shared" si="317"/>
        <v>1000</v>
      </c>
      <c r="D840" s="64">
        <f t="shared" si="318"/>
        <v>5320.25</v>
      </c>
      <c r="E840" s="11">
        <f>IF(K840=1,VLOOKUP(A840,[1]Plan1!$AY$80:$BA$314,3),E839)</f>
        <v>5331.42</v>
      </c>
      <c r="F840" s="72">
        <f t="shared" si="319"/>
        <v>43846</v>
      </c>
      <c r="G840" s="9">
        <f t="shared" si="306"/>
        <v>2.099525398242541E-3</v>
      </c>
      <c r="H840" s="72">
        <f t="shared" si="320"/>
        <v>43878</v>
      </c>
      <c r="I840" s="72">
        <f t="shared" si="307"/>
        <v>43878</v>
      </c>
      <c r="J840" s="1">
        <f t="shared" si="321"/>
        <v>23</v>
      </c>
      <c r="K840" s="1">
        <f t="shared" si="327"/>
        <v>6</v>
      </c>
      <c r="L840" s="5">
        <f t="shared" si="308"/>
        <v>1.00054727</v>
      </c>
      <c r="M840" s="12">
        <f t="shared" si="328"/>
        <v>1.01150052</v>
      </c>
      <c r="N840" s="12">
        <f t="shared" si="324"/>
        <v>1.0932044122693938</v>
      </c>
      <c r="O840" s="5">
        <f t="shared" si="326"/>
        <v>1.09380269</v>
      </c>
      <c r="P840" s="5">
        <f t="shared" si="309"/>
        <v>1093.80269</v>
      </c>
      <c r="Q840" s="10">
        <f t="shared" si="310"/>
        <v>0</v>
      </c>
      <c r="R840" s="39">
        <f t="shared" si="311"/>
        <v>0</v>
      </c>
      <c r="S840" s="5">
        <f t="shared" si="312"/>
        <v>0</v>
      </c>
      <c r="T840" s="6">
        <f t="shared" si="322"/>
        <v>4.641E-2</v>
      </c>
      <c r="U840" s="10">
        <f t="shared" si="325"/>
        <v>69</v>
      </c>
      <c r="V840" s="10">
        <v>252</v>
      </c>
      <c r="W840" s="12">
        <f t="shared" si="313"/>
        <v>1.012498906</v>
      </c>
      <c r="X840" s="5">
        <f t="shared" si="314"/>
        <v>13.671336999999999</v>
      </c>
      <c r="Y840" s="11">
        <f t="shared" si="315"/>
        <v>0</v>
      </c>
      <c r="Z840" s="2" t="s">
        <v>68</v>
      </c>
      <c r="AA840" s="72">
        <f t="shared" si="323"/>
        <v>44119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30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4"/>
      <c r="BX840" s="1"/>
      <c r="BY840" s="1"/>
      <c r="BZ840" s="1"/>
      <c r="CA840" s="1"/>
      <c r="CB840" s="1"/>
      <c r="CC840" s="1"/>
      <c r="CD840" s="1"/>
      <c r="CE840" s="1"/>
      <c r="CF840" s="1"/>
      <c r="CG840" s="2"/>
      <c r="CH840" s="1"/>
      <c r="CI840" s="1"/>
      <c r="CJ840" s="1"/>
      <c r="CK840" s="1"/>
      <c r="CL840" s="1"/>
      <c r="CM840" s="1"/>
    </row>
    <row r="841" spans="1:91" x14ac:dyDescent="0.2">
      <c r="A841" s="105">
        <f t="shared" si="316"/>
        <v>43854</v>
      </c>
      <c r="B841" s="5">
        <f t="shared" si="305"/>
        <v>1107.7744189300001</v>
      </c>
      <c r="C841" s="5">
        <f t="shared" si="317"/>
        <v>1000</v>
      </c>
      <c r="D841" s="64">
        <f t="shared" si="318"/>
        <v>5320.25</v>
      </c>
      <c r="E841" s="11">
        <f>IF(K841=1,VLOOKUP(A841,[1]Plan1!$AY$80:$BA$314,3),E840)</f>
        <v>5331.42</v>
      </c>
      <c r="F841" s="72">
        <f t="shared" si="319"/>
        <v>43846</v>
      </c>
      <c r="G841" s="9">
        <f t="shared" si="306"/>
        <v>2.099525398242541E-3</v>
      </c>
      <c r="H841" s="72">
        <f t="shared" si="320"/>
        <v>43878</v>
      </c>
      <c r="I841" s="72">
        <f t="shared" si="307"/>
        <v>43878</v>
      </c>
      <c r="J841" s="1">
        <f t="shared" si="321"/>
        <v>23</v>
      </c>
      <c r="K841" s="1">
        <f t="shared" si="327"/>
        <v>7</v>
      </c>
      <c r="L841" s="5">
        <f t="shared" si="308"/>
        <v>1.0006385099999999</v>
      </c>
      <c r="M841" s="12">
        <f t="shared" si="328"/>
        <v>1.01150052</v>
      </c>
      <c r="N841" s="12">
        <f t="shared" si="324"/>
        <v>1.0932044122693938</v>
      </c>
      <c r="O841" s="5">
        <f t="shared" si="326"/>
        <v>1.09390243</v>
      </c>
      <c r="P841" s="5">
        <f t="shared" si="309"/>
        <v>1093.9024300000001</v>
      </c>
      <c r="Q841" s="10">
        <f t="shared" si="310"/>
        <v>0</v>
      </c>
      <c r="R841" s="39">
        <f t="shared" si="311"/>
        <v>0</v>
      </c>
      <c r="S841" s="5">
        <f t="shared" si="312"/>
        <v>0</v>
      </c>
      <c r="T841" s="6">
        <f t="shared" si="322"/>
        <v>4.641E-2</v>
      </c>
      <c r="U841" s="10">
        <f t="shared" si="325"/>
        <v>70</v>
      </c>
      <c r="V841" s="10">
        <v>252</v>
      </c>
      <c r="W841" s="12">
        <f t="shared" si="313"/>
        <v>1.012681194</v>
      </c>
      <c r="X841" s="5">
        <f t="shared" si="314"/>
        <v>13.871988930000001</v>
      </c>
      <c r="Y841" s="11">
        <f t="shared" si="315"/>
        <v>0</v>
      </c>
      <c r="Z841" s="2" t="s">
        <v>68</v>
      </c>
      <c r="AA841" s="72">
        <f t="shared" si="323"/>
        <v>44119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30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4"/>
      <c r="BX841" s="1"/>
      <c r="BY841" s="1"/>
      <c r="BZ841" s="1"/>
      <c r="CA841" s="1"/>
      <c r="CB841" s="1"/>
      <c r="CC841" s="1"/>
      <c r="CD841" s="1"/>
      <c r="CE841" s="1"/>
      <c r="CF841" s="1"/>
      <c r="CG841" s="2"/>
      <c r="CH841" s="1"/>
      <c r="CI841" s="1"/>
      <c r="CJ841" s="1"/>
      <c r="CK841" s="1"/>
      <c r="CL841" s="1"/>
      <c r="CM841" s="1"/>
    </row>
    <row r="842" spans="1:91" x14ac:dyDescent="0.2">
      <c r="A842" s="105">
        <f t="shared" si="316"/>
        <v>43855</v>
      </c>
      <c r="B842" s="5">
        <f t="shared" ref="B842:B905" si="329">(P842+X842)</f>
        <v>1108.07491261</v>
      </c>
      <c r="C842" s="5">
        <f t="shared" si="317"/>
        <v>1000</v>
      </c>
      <c r="D842" s="64">
        <f t="shared" si="318"/>
        <v>5320.25</v>
      </c>
      <c r="E842" s="11">
        <f>IF(K842=1,VLOOKUP(A842,[1]Plan1!$AY$80:$BA$314,3),E841)</f>
        <v>5331.42</v>
      </c>
      <c r="F842" s="72">
        <f t="shared" si="319"/>
        <v>43846</v>
      </c>
      <c r="G842" s="9">
        <f t="shared" ref="G842:G905" si="330">(E842/D842)-1</f>
        <v>2.099525398242541E-3</v>
      </c>
      <c r="H842" s="72">
        <f t="shared" si="320"/>
        <v>43878</v>
      </c>
      <c r="I842" s="72">
        <f t="shared" ref="I842:I905" si="331">IF(A842&gt;I841,H842,I841)</f>
        <v>43878</v>
      </c>
      <c r="J842" s="1">
        <f t="shared" si="321"/>
        <v>23</v>
      </c>
      <c r="K842" s="1">
        <f t="shared" si="327"/>
        <v>8</v>
      </c>
      <c r="L842" s="5">
        <f t="shared" ref="L842:L905" si="332">TRUNC((E842/D842)^TRUNC((K842/J842),9),8)</f>
        <v>1.00072977</v>
      </c>
      <c r="M842" s="12">
        <f t="shared" si="328"/>
        <v>1.01150052</v>
      </c>
      <c r="N842" s="12">
        <f t="shared" si="324"/>
        <v>1.0932044122693938</v>
      </c>
      <c r="O842" s="5">
        <f t="shared" si="326"/>
        <v>1.0940022</v>
      </c>
      <c r="P842" s="5">
        <f t="shared" ref="P842:P905" si="333">TRUNC(C842*O842,8)</f>
        <v>1094.0021999999999</v>
      </c>
      <c r="Q842" s="10">
        <f t="shared" ref="Q842:Q905" si="334">IF(VLOOKUP(A842,AD$10:AK$114,8)=VLOOKUP(A841,AD$10:AK$114,8),0,VLOOKUP(A842,AD$10:AK$114,8))</f>
        <v>0</v>
      </c>
      <c r="R842" s="39">
        <f t="shared" ref="R842:R905" si="335">IF(Q842&gt;0,VLOOKUP($A842,$AD$10:$AI$114,6),0)</f>
        <v>0</v>
      </c>
      <c r="S842" s="5">
        <f t="shared" ref="S842:S905" si="336">IF(R842&gt;0,TRUNC(R842*P842,8),0)</f>
        <v>0</v>
      </c>
      <c r="T842" s="6">
        <f t="shared" si="322"/>
        <v>4.641E-2</v>
      </c>
      <c r="U842" s="10">
        <f t="shared" si="325"/>
        <v>71</v>
      </c>
      <c r="V842" s="10">
        <v>252</v>
      </c>
      <c r="W842" s="12">
        <f t="shared" ref="W842:W905" si="337">ROUND((1+T842)^TRUNC((U842/V842),9),9)</f>
        <v>1.012863514</v>
      </c>
      <c r="X842" s="5">
        <f t="shared" ref="X842:X905" si="338">TRUNC((P842*(W842-1)),8)</f>
        <v>14.07271261</v>
      </c>
      <c r="Y842" s="11">
        <f t="shared" ref="Y842:Y905" si="339">IF(Q842&gt;0,S842+X842,0)</f>
        <v>0</v>
      </c>
      <c r="Z842" s="2" t="s">
        <v>68</v>
      </c>
      <c r="AA842" s="72">
        <f t="shared" si="323"/>
        <v>44119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30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4"/>
      <c r="BX842" s="1"/>
      <c r="BY842" s="1"/>
      <c r="BZ842" s="1"/>
      <c r="CA842" s="1"/>
      <c r="CB842" s="1"/>
      <c r="CC842" s="1"/>
      <c r="CD842" s="1"/>
      <c r="CE842" s="1"/>
      <c r="CF842" s="1"/>
      <c r="CG842" s="2"/>
      <c r="CH842" s="1"/>
      <c r="CI842" s="1"/>
      <c r="CJ842" s="1"/>
      <c r="CK842" s="1"/>
      <c r="CL842" s="1"/>
      <c r="CM842" s="1"/>
    </row>
    <row r="843" spans="1:91" x14ac:dyDescent="0.2">
      <c r="A843" s="105">
        <f t="shared" ref="A843:A906" si="340">(A842+1)</f>
        <v>43856</v>
      </c>
      <c r="B843" s="5">
        <f t="shared" si="329"/>
        <v>1108.07491261</v>
      </c>
      <c r="C843" s="5">
        <f t="shared" ref="C843:C906" si="341">TRUNC(IF(Q842&gt;0,VLOOKUP(A842,$AD$12:$AE$114,2),C842),8)</f>
        <v>1000</v>
      </c>
      <c r="D843" s="64">
        <f t="shared" ref="D843:D906" si="342">IF(E843=E842,D842,E842)</f>
        <v>5320.25</v>
      </c>
      <c r="E843" s="11">
        <f>IF(K843=1,VLOOKUP(A843,[1]Plan1!$AY$80:$BA$314,3),E842)</f>
        <v>5331.42</v>
      </c>
      <c r="F843" s="72">
        <f t="shared" ref="F843:F906" si="343">IF(D843=D842,F842,A843)</f>
        <v>43846</v>
      </c>
      <c r="G843" s="9">
        <f t="shared" si="330"/>
        <v>2.099525398242541E-3</v>
      </c>
      <c r="H843" s="72">
        <f t="shared" ref="H843:H906" si="344">IF(DAY(A843)=15,VLOOKUP(A843,AH$118:AM$450,4),H842)</f>
        <v>43878</v>
      </c>
      <c r="I843" s="72">
        <f t="shared" si="331"/>
        <v>43878</v>
      </c>
      <c r="J843" s="1">
        <f t="shared" ref="J843:J906" si="345">IF(I843=I842,J842,NETWORKDAYS(I842,I843,$AD$118:$AD$502)-1)</f>
        <v>23</v>
      </c>
      <c r="K843" s="1">
        <f t="shared" si="327"/>
        <v>8</v>
      </c>
      <c r="L843" s="5">
        <f t="shared" si="332"/>
        <v>1.00072977</v>
      </c>
      <c r="M843" s="12">
        <f t="shared" si="328"/>
        <v>1.01150052</v>
      </c>
      <c r="N843" s="12">
        <f t="shared" si="324"/>
        <v>1.0932044122693938</v>
      </c>
      <c r="O843" s="5">
        <f t="shared" si="326"/>
        <v>1.0940022</v>
      </c>
      <c r="P843" s="5">
        <f t="shared" si="333"/>
        <v>1094.0021999999999</v>
      </c>
      <c r="Q843" s="10">
        <f t="shared" si="334"/>
        <v>0</v>
      </c>
      <c r="R843" s="39">
        <f t="shared" si="335"/>
        <v>0</v>
      </c>
      <c r="S843" s="5">
        <f t="shared" si="336"/>
        <v>0</v>
      </c>
      <c r="T843" s="6">
        <f t="shared" ref="T843:T906" si="346">(T842)</f>
        <v>4.641E-2</v>
      </c>
      <c r="U843" s="10">
        <f t="shared" si="325"/>
        <v>71</v>
      </c>
      <c r="V843" s="10">
        <v>252</v>
      </c>
      <c r="W843" s="12">
        <f t="shared" si="337"/>
        <v>1.012863514</v>
      </c>
      <c r="X843" s="5">
        <f t="shared" si="338"/>
        <v>14.07271261</v>
      </c>
      <c r="Y843" s="11">
        <f t="shared" si="339"/>
        <v>0</v>
      </c>
      <c r="Z843" s="2" t="s">
        <v>68</v>
      </c>
      <c r="AA843" s="72">
        <f t="shared" ref="AA843:AA906" si="347">IF(Q842&gt;0,VLOOKUP(A842,$AD$10:$AL$114,9),AA842)</f>
        <v>44119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30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4"/>
      <c r="BX843" s="1"/>
      <c r="BY843" s="1"/>
      <c r="BZ843" s="1"/>
      <c r="CA843" s="1"/>
      <c r="CB843" s="1"/>
      <c r="CC843" s="1"/>
      <c r="CD843" s="1"/>
      <c r="CE843" s="1"/>
      <c r="CF843" s="1"/>
      <c r="CG843" s="2"/>
      <c r="CH843" s="1"/>
      <c r="CI843" s="1"/>
      <c r="CJ843" s="1"/>
      <c r="CK843" s="1"/>
      <c r="CL843" s="1"/>
      <c r="CM843" s="1"/>
    </row>
    <row r="844" spans="1:91" x14ac:dyDescent="0.2">
      <c r="A844" s="105">
        <f t="shared" si="340"/>
        <v>43857</v>
      </c>
      <c r="B844" s="5">
        <f t="shared" si="329"/>
        <v>1108.07491261</v>
      </c>
      <c r="C844" s="5">
        <f t="shared" si="341"/>
        <v>1000</v>
      </c>
      <c r="D844" s="64">
        <f t="shared" si="342"/>
        <v>5320.25</v>
      </c>
      <c r="E844" s="11">
        <f>IF(K844=1,VLOOKUP(A844,[1]Plan1!$AY$80:$BA$314,3),E843)</f>
        <v>5331.42</v>
      </c>
      <c r="F844" s="72">
        <f t="shared" si="343"/>
        <v>43846</v>
      </c>
      <c r="G844" s="9">
        <f t="shared" si="330"/>
        <v>2.099525398242541E-3</v>
      </c>
      <c r="H844" s="72">
        <f t="shared" si="344"/>
        <v>43878</v>
      </c>
      <c r="I844" s="72">
        <f t="shared" si="331"/>
        <v>43878</v>
      </c>
      <c r="J844" s="1">
        <f t="shared" si="345"/>
        <v>23</v>
      </c>
      <c r="K844" s="1">
        <f t="shared" si="327"/>
        <v>8</v>
      </c>
      <c r="L844" s="5">
        <f t="shared" si="332"/>
        <v>1.00072977</v>
      </c>
      <c r="M844" s="12">
        <f t="shared" si="328"/>
        <v>1.01150052</v>
      </c>
      <c r="N844" s="12">
        <f t="shared" si="324"/>
        <v>1.0932044122693938</v>
      </c>
      <c r="O844" s="5">
        <f t="shared" si="326"/>
        <v>1.0940022</v>
      </c>
      <c r="P844" s="5">
        <f t="shared" si="333"/>
        <v>1094.0021999999999</v>
      </c>
      <c r="Q844" s="10">
        <f t="shared" si="334"/>
        <v>0</v>
      </c>
      <c r="R844" s="39">
        <f t="shared" si="335"/>
        <v>0</v>
      </c>
      <c r="S844" s="5">
        <f t="shared" si="336"/>
        <v>0</v>
      </c>
      <c r="T844" s="6">
        <f t="shared" si="346"/>
        <v>4.641E-2</v>
      </c>
      <c r="U844" s="10">
        <f t="shared" si="325"/>
        <v>71</v>
      </c>
      <c r="V844" s="10">
        <v>252</v>
      </c>
      <c r="W844" s="12">
        <f t="shared" si="337"/>
        <v>1.012863514</v>
      </c>
      <c r="X844" s="5">
        <f t="shared" si="338"/>
        <v>14.07271261</v>
      </c>
      <c r="Y844" s="11">
        <f t="shared" si="339"/>
        <v>0</v>
      </c>
      <c r="Z844" s="2" t="s">
        <v>68</v>
      </c>
      <c r="AA844" s="72">
        <f t="shared" si="347"/>
        <v>44119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30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4"/>
      <c r="BX844" s="1"/>
      <c r="BY844" s="1"/>
      <c r="BZ844" s="1"/>
      <c r="CA844" s="1"/>
      <c r="CB844" s="1"/>
      <c r="CC844" s="1"/>
      <c r="CD844" s="1"/>
      <c r="CE844" s="1"/>
      <c r="CF844" s="1"/>
      <c r="CG844" s="2"/>
      <c r="CH844" s="1"/>
      <c r="CI844" s="1"/>
      <c r="CJ844" s="1"/>
      <c r="CK844" s="1"/>
      <c r="CL844" s="1"/>
      <c r="CM844" s="1"/>
    </row>
    <row r="845" spans="1:91" x14ac:dyDescent="0.2">
      <c r="A845" s="105">
        <f t="shared" si="340"/>
        <v>43858</v>
      </c>
      <c r="B845" s="5">
        <f t="shared" si="329"/>
        <v>1108.3754585199999</v>
      </c>
      <c r="C845" s="5">
        <f t="shared" si="341"/>
        <v>1000</v>
      </c>
      <c r="D845" s="64">
        <f t="shared" si="342"/>
        <v>5320.25</v>
      </c>
      <c r="E845" s="11">
        <f>IF(K845=1,VLOOKUP(A845,[1]Plan1!$AY$80:$BA$314,3),E844)</f>
        <v>5331.42</v>
      </c>
      <c r="F845" s="72">
        <f t="shared" si="343"/>
        <v>43846</v>
      </c>
      <c r="G845" s="9">
        <f t="shared" si="330"/>
        <v>2.099525398242541E-3</v>
      </c>
      <c r="H845" s="72">
        <f t="shared" si="344"/>
        <v>43878</v>
      </c>
      <c r="I845" s="72">
        <f t="shared" si="331"/>
        <v>43878</v>
      </c>
      <c r="J845" s="1">
        <f t="shared" si="345"/>
        <v>23</v>
      </c>
      <c r="K845" s="1">
        <f t="shared" si="327"/>
        <v>9</v>
      </c>
      <c r="L845" s="5">
        <f t="shared" si="332"/>
        <v>1.0008210200000001</v>
      </c>
      <c r="M845" s="12">
        <f t="shared" si="328"/>
        <v>1.01150052</v>
      </c>
      <c r="N845" s="12">
        <f t="shared" si="324"/>
        <v>1.0932044122693938</v>
      </c>
      <c r="O845" s="5">
        <f t="shared" si="326"/>
        <v>1.09410195</v>
      </c>
      <c r="P845" s="5">
        <f t="shared" si="333"/>
        <v>1094.10195</v>
      </c>
      <c r="Q845" s="10">
        <f t="shared" si="334"/>
        <v>0</v>
      </c>
      <c r="R845" s="39">
        <f t="shared" si="335"/>
        <v>0</v>
      </c>
      <c r="S845" s="5">
        <f t="shared" si="336"/>
        <v>0</v>
      </c>
      <c r="T845" s="6">
        <f t="shared" si="346"/>
        <v>4.641E-2</v>
      </c>
      <c r="U845" s="10">
        <f t="shared" si="325"/>
        <v>72</v>
      </c>
      <c r="V845" s="10">
        <v>252</v>
      </c>
      <c r="W845" s="12">
        <f t="shared" si="337"/>
        <v>1.013045867</v>
      </c>
      <c r="X845" s="5">
        <f t="shared" si="338"/>
        <v>14.27350852</v>
      </c>
      <c r="Y845" s="11">
        <f t="shared" si="339"/>
        <v>0</v>
      </c>
      <c r="Z845" s="2" t="s">
        <v>68</v>
      </c>
      <c r="AA845" s="72">
        <f t="shared" si="347"/>
        <v>44119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30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4"/>
      <c r="BX845" s="1"/>
      <c r="BY845" s="1"/>
      <c r="BZ845" s="1"/>
      <c r="CA845" s="1"/>
      <c r="CB845" s="1"/>
      <c r="CC845" s="1"/>
      <c r="CD845" s="1"/>
      <c r="CE845" s="1"/>
      <c r="CF845" s="1"/>
      <c r="CG845" s="2"/>
      <c r="CH845" s="1"/>
      <c r="CI845" s="1"/>
      <c r="CJ845" s="1"/>
      <c r="CK845" s="1"/>
      <c r="CL845" s="1"/>
      <c r="CM845" s="1"/>
    </row>
    <row r="846" spans="1:91" x14ac:dyDescent="0.2">
      <c r="A846" s="105">
        <f t="shared" si="340"/>
        <v>43859</v>
      </c>
      <c r="B846" s="5">
        <f t="shared" si="329"/>
        <v>1108.6761073099999</v>
      </c>
      <c r="C846" s="5">
        <f t="shared" si="341"/>
        <v>1000</v>
      </c>
      <c r="D846" s="64">
        <f t="shared" si="342"/>
        <v>5320.25</v>
      </c>
      <c r="E846" s="11">
        <f>IF(K846=1,VLOOKUP(A846,[1]Plan1!$AY$80:$BA$314,3),E845)</f>
        <v>5331.42</v>
      </c>
      <c r="F846" s="72">
        <f t="shared" si="343"/>
        <v>43846</v>
      </c>
      <c r="G846" s="9">
        <f t="shared" si="330"/>
        <v>2.099525398242541E-3</v>
      </c>
      <c r="H846" s="72">
        <f t="shared" si="344"/>
        <v>43878</v>
      </c>
      <c r="I846" s="72">
        <f t="shared" si="331"/>
        <v>43878</v>
      </c>
      <c r="J846" s="1">
        <f t="shared" si="345"/>
        <v>23</v>
      </c>
      <c r="K846" s="1">
        <f t="shared" si="327"/>
        <v>10</v>
      </c>
      <c r="L846" s="5">
        <f t="shared" si="332"/>
        <v>1.00091229</v>
      </c>
      <c r="M846" s="12">
        <f t="shared" si="328"/>
        <v>1.01150052</v>
      </c>
      <c r="N846" s="12">
        <f t="shared" si="324"/>
        <v>1.0932044122693938</v>
      </c>
      <c r="O846" s="5">
        <f t="shared" si="326"/>
        <v>1.09420173</v>
      </c>
      <c r="P846" s="5">
        <f t="shared" si="333"/>
        <v>1094.20173</v>
      </c>
      <c r="Q846" s="10">
        <f t="shared" si="334"/>
        <v>0</v>
      </c>
      <c r="R846" s="39">
        <f t="shared" si="335"/>
        <v>0</v>
      </c>
      <c r="S846" s="5">
        <f t="shared" si="336"/>
        <v>0</v>
      </c>
      <c r="T846" s="6">
        <f t="shared" si="346"/>
        <v>4.641E-2</v>
      </c>
      <c r="U846" s="10">
        <f t="shared" si="325"/>
        <v>73</v>
      </c>
      <c r="V846" s="10">
        <v>252</v>
      </c>
      <c r="W846" s="12">
        <f t="shared" si="337"/>
        <v>1.0132282530000001</v>
      </c>
      <c r="X846" s="5">
        <f t="shared" si="338"/>
        <v>14.474377309999999</v>
      </c>
      <c r="Y846" s="11">
        <f t="shared" si="339"/>
        <v>0</v>
      </c>
      <c r="Z846" s="2" t="s">
        <v>68</v>
      </c>
      <c r="AA846" s="72">
        <f t="shared" si="347"/>
        <v>44119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30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4"/>
      <c r="BX846" s="1"/>
      <c r="BY846" s="1"/>
      <c r="BZ846" s="1"/>
      <c r="CA846" s="1"/>
      <c r="CB846" s="1"/>
      <c r="CC846" s="1"/>
      <c r="CD846" s="1"/>
      <c r="CE846" s="1"/>
      <c r="CF846" s="1"/>
      <c r="CG846" s="2"/>
      <c r="CH846" s="1"/>
      <c r="CI846" s="1"/>
      <c r="CJ846" s="1"/>
      <c r="CK846" s="1"/>
      <c r="CL846" s="1"/>
      <c r="CM846" s="1"/>
    </row>
    <row r="847" spans="1:91" x14ac:dyDescent="0.2">
      <c r="A847" s="105">
        <f t="shared" si="340"/>
        <v>43860</v>
      </c>
      <c r="B847" s="5">
        <f t="shared" si="329"/>
        <v>1108.9768275199999</v>
      </c>
      <c r="C847" s="5">
        <f t="shared" si="341"/>
        <v>1000</v>
      </c>
      <c r="D847" s="64">
        <f t="shared" si="342"/>
        <v>5320.25</v>
      </c>
      <c r="E847" s="11">
        <f>IF(K847=1,VLOOKUP(A847,[1]Plan1!$AY$80:$BA$314,3),E846)</f>
        <v>5331.42</v>
      </c>
      <c r="F847" s="72">
        <f t="shared" si="343"/>
        <v>43846</v>
      </c>
      <c r="G847" s="9">
        <f t="shared" si="330"/>
        <v>2.099525398242541E-3</v>
      </c>
      <c r="H847" s="72">
        <f t="shared" si="344"/>
        <v>43878</v>
      </c>
      <c r="I847" s="72">
        <f t="shared" si="331"/>
        <v>43878</v>
      </c>
      <c r="J847" s="1">
        <f t="shared" si="345"/>
        <v>23</v>
      </c>
      <c r="K847" s="1">
        <f t="shared" si="327"/>
        <v>11</v>
      </c>
      <c r="L847" s="5">
        <f t="shared" si="332"/>
        <v>1.00100357</v>
      </c>
      <c r="M847" s="12">
        <f t="shared" si="328"/>
        <v>1.01150052</v>
      </c>
      <c r="N847" s="12">
        <f t="shared" si="324"/>
        <v>1.0932044122693938</v>
      </c>
      <c r="O847" s="5">
        <f t="shared" si="326"/>
        <v>1.09430151</v>
      </c>
      <c r="P847" s="5">
        <f t="shared" si="333"/>
        <v>1094.30151</v>
      </c>
      <c r="Q847" s="10">
        <f t="shared" si="334"/>
        <v>0</v>
      </c>
      <c r="R847" s="39">
        <f t="shared" si="335"/>
        <v>0</v>
      </c>
      <c r="S847" s="5">
        <f t="shared" si="336"/>
        <v>0</v>
      </c>
      <c r="T847" s="6">
        <f t="shared" si="346"/>
        <v>4.641E-2</v>
      </c>
      <c r="U847" s="10">
        <f t="shared" si="325"/>
        <v>74</v>
      </c>
      <c r="V847" s="10">
        <v>252</v>
      </c>
      <c r="W847" s="12">
        <f t="shared" si="337"/>
        <v>1.0134106709999999</v>
      </c>
      <c r="X847" s="5">
        <f t="shared" si="338"/>
        <v>14.67531752</v>
      </c>
      <c r="Y847" s="11">
        <f t="shared" si="339"/>
        <v>0</v>
      </c>
      <c r="Z847" s="2" t="s">
        <v>68</v>
      </c>
      <c r="AA847" s="72">
        <f t="shared" si="347"/>
        <v>44119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30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4"/>
      <c r="BX847" s="1"/>
      <c r="BY847" s="1"/>
      <c r="BZ847" s="1"/>
      <c r="CA847" s="1"/>
      <c r="CB847" s="1"/>
      <c r="CC847" s="1"/>
      <c r="CD847" s="1"/>
      <c r="CE847" s="1"/>
      <c r="CF847" s="1"/>
      <c r="CG847" s="2"/>
      <c r="CH847" s="1"/>
      <c r="CI847" s="1"/>
      <c r="CJ847" s="1"/>
      <c r="CK847" s="1"/>
      <c r="CL847" s="1"/>
      <c r="CM847" s="1"/>
    </row>
    <row r="848" spans="1:91" x14ac:dyDescent="0.2">
      <c r="A848" s="105">
        <f t="shared" si="340"/>
        <v>43861</v>
      </c>
      <c r="B848" s="5">
        <f t="shared" si="329"/>
        <v>1109.2776314800001</v>
      </c>
      <c r="C848" s="5">
        <f t="shared" si="341"/>
        <v>1000</v>
      </c>
      <c r="D848" s="64">
        <f t="shared" si="342"/>
        <v>5320.25</v>
      </c>
      <c r="E848" s="11">
        <f>IF(K848=1,VLOOKUP(A848,[1]Plan1!$AY$80:$BA$314,3),E847)</f>
        <v>5331.42</v>
      </c>
      <c r="F848" s="72">
        <f t="shared" si="343"/>
        <v>43846</v>
      </c>
      <c r="G848" s="9">
        <f t="shared" si="330"/>
        <v>2.099525398242541E-3</v>
      </c>
      <c r="H848" s="72">
        <f t="shared" si="344"/>
        <v>43878</v>
      </c>
      <c r="I848" s="72">
        <f t="shared" si="331"/>
        <v>43878</v>
      </c>
      <c r="J848" s="1">
        <f t="shared" si="345"/>
        <v>23</v>
      </c>
      <c r="K848" s="1">
        <f t="shared" si="327"/>
        <v>12</v>
      </c>
      <c r="L848" s="5">
        <f t="shared" si="332"/>
        <v>1.0010948500000001</v>
      </c>
      <c r="M848" s="12">
        <f t="shared" si="328"/>
        <v>1.01150052</v>
      </c>
      <c r="N848" s="12">
        <f t="shared" si="324"/>
        <v>1.0932044122693938</v>
      </c>
      <c r="O848" s="5">
        <f t="shared" si="326"/>
        <v>1.0944012999999999</v>
      </c>
      <c r="P848" s="5">
        <f t="shared" si="333"/>
        <v>1094.4013</v>
      </c>
      <c r="Q848" s="10">
        <f t="shared" si="334"/>
        <v>0</v>
      </c>
      <c r="R848" s="39">
        <f t="shared" si="335"/>
        <v>0</v>
      </c>
      <c r="S848" s="5">
        <f t="shared" si="336"/>
        <v>0</v>
      </c>
      <c r="T848" s="6">
        <f t="shared" si="346"/>
        <v>4.641E-2</v>
      </c>
      <c r="U848" s="10">
        <f t="shared" si="325"/>
        <v>75</v>
      </c>
      <c r="V848" s="10">
        <v>252</v>
      </c>
      <c r="W848" s="12">
        <f t="shared" si="337"/>
        <v>1.0135931229999999</v>
      </c>
      <c r="X848" s="5">
        <f t="shared" si="338"/>
        <v>14.876331479999999</v>
      </c>
      <c r="Y848" s="11">
        <f t="shared" si="339"/>
        <v>0</v>
      </c>
      <c r="Z848" s="2" t="s">
        <v>68</v>
      </c>
      <c r="AA848" s="72">
        <f t="shared" si="347"/>
        <v>44119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30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4"/>
      <c r="BX848" s="1"/>
      <c r="BY848" s="1"/>
      <c r="BZ848" s="1"/>
      <c r="CA848" s="1"/>
      <c r="CB848" s="1"/>
      <c r="CC848" s="1"/>
      <c r="CD848" s="1"/>
      <c r="CE848" s="1"/>
      <c r="CF848" s="1"/>
      <c r="CG848" s="2"/>
      <c r="CH848" s="1"/>
      <c r="CI848" s="1"/>
      <c r="CJ848" s="1"/>
      <c r="CK848" s="1"/>
      <c r="CL848" s="1"/>
      <c r="CM848" s="1"/>
    </row>
    <row r="849" spans="1:91" x14ac:dyDescent="0.2">
      <c r="A849" s="105">
        <f t="shared" si="340"/>
        <v>43862</v>
      </c>
      <c r="B849" s="5">
        <f t="shared" si="329"/>
        <v>1109.57851701</v>
      </c>
      <c r="C849" s="5">
        <f t="shared" si="341"/>
        <v>1000</v>
      </c>
      <c r="D849" s="64">
        <f t="shared" si="342"/>
        <v>5320.25</v>
      </c>
      <c r="E849" s="11">
        <f>IF(K849=1,VLOOKUP(A849,[1]Plan1!$AY$80:$BA$314,3),E848)</f>
        <v>5331.42</v>
      </c>
      <c r="F849" s="72">
        <f t="shared" si="343"/>
        <v>43846</v>
      </c>
      <c r="G849" s="9">
        <f t="shared" si="330"/>
        <v>2.099525398242541E-3</v>
      </c>
      <c r="H849" s="72">
        <f t="shared" si="344"/>
        <v>43878</v>
      </c>
      <c r="I849" s="72">
        <f t="shared" si="331"/>
        <v>43878</v>
      </c>
      <c r="J849" s="1">
        <f t="shared" si="345"/>
        <v>23</v>
      </c>
      <c r="K849" s="1">
        <f t="shared" si="327"/>
        <v>13</v>
      </c>
      <c r="L849" s="5">
        <f t="shared" si="332"/>
        <v>1.0011861399999999</v>
      </c>
      <c r="M849" s="12">
        <f t="shared" si="328"/>
        <v>1.01150052</v>
      </c>
      <c r="N849" s="12">
        <f t="shared" si="324"/>
        <v>1.0932044122693938</v>
      </c>
      <c r="O849" s="5">
        <f t="shared" si="326"/>
        <v>1.0945011</v>
      </c>
      <c r="P849" s="5">
        <f t="shared" si="333"/>
        <v>1094.5011</v>
      </c>
      <c r="Q849" s="10">
        <f t="shared" si="334"/>
        <v>0</v>
      </c>
      <c r="R849" s="39">
        <f t="shared" si="335"/>
        <v>0</v>
      </c>
      <c r="S849" s="5">
        <f t="shared" si="336"/>
        <v>0</v>
      </c>
      <c r="T849" s="6">
        <f t="shared" si="346"/>
        <v>4.641E-2</v>
      </c>
      <c r="U849" s="10">
        <f t="shared" si="325"/>
        <v>76</v>
      </c>
      <c r="V849" s="10">
        <v>252</v>
      </c>
      <c r="W849" s="12">
        <f t="shared" si="337"/>
        <v>1.0137756069999999</v>
      </c>
      <c r="X849" s="5">
        <f t="shared" si="338"/>
        <v>15.07741701</v>
      </c>
      <c r="Y849" s="11">
        <f t="shared" si="339"/>
        <v>0</v>
      </c>
      <c r="Z849" s="2" t="s">
        <v>68</v>
      </c>
      <c r="AA849" s="72">
        <f t="shared" si="347"/>
        <v>44119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30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4"/>
      <c r="BX849" s="1"/>
      <c r="BY849" s="1"/>
      <c r="BZ849" s="1"/>
      <c r="CA849" s="1"/>
      <c r="CB849" s="1"/>
      <c r="CC849" s="1"/>
      <c r="CD849" s="1"/>
      <c r="CE849" s="1"/>
      <c r="CF849" s="1"/>
      <c r="CG849" s="2"/>
      <c r="CH849" s="1"/>
      <c r="CI849" s="1"/>
      <c r="CJ849" s="1"/>
      <c r="CK849" s="1"/>
      <c r="CL849" s="1"/>
      <c r="CM849" s="1"/>
    </row>
    <row r="850" spans="1:91" x14ac:dyDescent="0.2">
      <c r="A850" s="105">
        <f t="shared" si="340"/>
        <v>43863</v>
      </c>
      <c r="B850" s="5">
        <f t="shared" si="329"/>
        <v>1109.57851701</v>
      </c>
      <c r="C850" s="5">
        <f t="shared" si="341"/>
        <v>1000</v>
      </c>
      <c r="D850" s="64">
        <f t="shared" si="342"/>
        <v>5320.25</v>
      </c>
      <c r="E850" s="11">
        <f>IF(K850=1,VLOOKUP(A850,[1]Plan1!$AY$80:$BA$314,3),E849)</f>
        <v>5331.42</v>
      </c>
      <c r="F850" s="72">
        <f t="shared" si="343"/>
        <v>43846</v>
      </c>
      <c r="G850" s="9">
        <f t="shared" si="330"/>
        <v>2.099525398242541E-3</v>
      </c>
      <c r="H850" s="72">
        <f t="shared" si="344"/>
        <v>43878</v>
      </c>
      <c r="I850" s="72">
        <f t="shared" si="331"/>
        <v>43878</v>
      </c>
      <c r="J850" s="1">
        <f t="shared" si="345"/>
        <v>23</v>
      </c>
      <c r="K850" s="1">
        <f t="shared" si="327"/>
        <v>13</v>
      </c>
      <c r="L850" s="5">
        <f t="shared" si="332"/>
        <v>1.0011861399999999</v>
      </c>
      <c r="M850" s="12">
        <f t="shared" si="328"/>
        <v>1.01150052</v>
      </c>
      <c r="N850" s="12">
        <f t="shared" si="324"/>
        <v>1.0932044122693938</v>
      </c>
      <c r="O850" s="5">
        <f t="shared" si="326"/>
        <v>1.0945011</v>
      </c>
      <c r="P850" s="5">
        <f t="shared" si="333"/>
        <v>1094.5011</v>
      </c>
      <c r="Q850" s="10">
        <f t="shared" si="334"/>
        <v>0</v>
      </c>
      <c r="R850" s="39">
        <f t="shared" si="335"/>
        <v>0</v>
      </c>
      <c r="S850" s="5">
        <f t="shared" si="336"/>
        <v>0</v>
      </c>
      <c r="T850" s="6">
        <f t="shared" si="346"/>
        <v>4.641E-2</v>
      </c>
      <c r="U850" s="10">
        <f t="shared" si="325"/>
        <v>76</v>
      </c>
      <c r="V850" s="10">
        <v>252</v>
      </c>
      <c r="W850" s="12">
        <f t="shared" si="337"/>
        <v>1.0137756069999999</v>
      </c>
      <c r="X850" s="5">
        <f t="shared" si="338"/>
        <v>15.07741701</v>
      </c>
      <c r="Y850" s="11">
        <f t="shared" si="339"/>
        <v>0</v>
      </c>
      <c r="Z850" s="2" t="s">
        <v>68</v>
      </c>
      <c r="AA850" s="72">
        <f t="shared" si="347"/>
        <v>44119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30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4"/>
      <c r="BX850" s="1"/>
      <c r="BY850" s="1"/>
      <c r="BZ850" s="1"/>
      <c r="CA850" s="1"/>
      <c r="CB850" s="1"/>
      <c r="CC850" s="1"/>
      <c r="CD850" s="1"/>
      <c r="CE850" s="1"/>
      <c r="CF850" s="1"/>
      <c r="CG850" s="2"/>
      <c r="CH850" s="1"/>
      <c r="CI850" s="1"/>
      <c r="CJ850" s="1"/>
      <c r="CK850" s="1"/>
      <c r="CL850" s="1"/>
      <c r="CM850" s="1"/>
    </row>
    <row r="851" spans="1:91" x14ac:dyDescent="0.2">
      <c r="A851" s="105">
        <f t="shared" si="340"/>
        <v>43864</v>
      </c>
      <c r="B851" s="5">
        <f t="shared" si="329"/>
        <v>1109.57851701</v>
      </c>
      <c r="C851" s="5">
        <f t="shared" si="341"/>
        <v>1000</v>
      </c>
      <c r="D851" s="64">
        <f t="shared" si="342"/>
        <v>5320.25</v>
      </c>
      <c r="E851" s="11">
        <f>IF(K851=1,VLOOKUP(A851,[1]Plan1!$AY$80:$BA$314,3),E850)</f>
        <v>5331.42</v>
      </c>
      <c r="F851" s="72">
        <f t="shared" si="343"/>
        <v>43846</v>
      </c>
      <c r="G851" s="9">
        <f t="shared" si="330"/>
        <v>2.099525398242541E-3</v>
      </c>
      <c r="H851" s="72">
        <f t="shared" si="344"/>
        <v>43878</v>
      </c>
      <c r="I851" s="72">
        <f t="shared" si="331"/>
        <v>43878</v>
      </c>
      <c r="J851" s="1">
        <f t="shared" si="345"/>
        <v>23</v>
      </c>
      <c r="K851" s="1">
        <f t="shared" si="327"/>
        <v>13</v>
      </c>
      <c r="L851" s="5">
        <f t="shared" si="332"/>
        <v>1.0011861399999999</v>
      </c>
      <c r="M851" s="12">
        <f t="shared" si="328"/>
        <v>1.01150052</v>
      </c>
      <c r="N851" s="12">
        <f t="shared" si="324"/>
        <v>1.0932044122693938</v>
      </c>
      <c r="O851" s="5">
        <f t="shared" si="326"/>
        <v>1.0945011</v>
      </c>
      <c r="P851" s="5">
        <f t="shared" si="333"/>
        <v>1094.5011</v>
      </c>
      <c r="Q851" s="10">
        <f t="shared" si="334"/>
        <v>0</v>
      </c>
      <c r="R851" s="39">
        <f t="shared" si="335"/>
        <v>0</v>
      </c>
      <c r="S851" s="5">
        <f t="shared" si="336"/>
        <v>0</v>
      </c>
      <c r="T851" s="6">
        <f t="shared" si="346"/>
        <v>4.641E-2</v>
      </c>
      <c r="U851" s="10">
        <f t="shared" si="325"/>
        <v>76</v>
      </c>
      <c r="V851" s="10">
        <v>252</v>
      </c>
      <c r="W851" s="12">
        <f t="shared" si="337"/>
        <v>1.0137756069999999</v>
      </c>
      <c r="X851" s="5">
        <f t="shared" si="338"/>
        <v>15.07741701</v>
      </c>
      <c r="Y851" s="11">
        <f t="shared" si="339"/>
        <v>0</v>
      </c>
      <c r="Z851" s="2" t="s">
        <v>68</v>
      </c>
      <c r="AA851" s="72">
        <f t="shared" si="347"/>
        <v>44119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30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4"/>
      <c r="BX851" s="1"/>
      <c r="BY851" s="1"/>
      <c r="BZ851" s="1"/>
      <c r="CA851" s="1"/>
      <c r="CB851" s="1"/>
      <c r="CC851" s="1"/>
      <c r="CD851" s="1"/>
      <c r="CE851" s="1"/>
      <c r="CF851" s="1"/>
      <c r="CG851" s="2"/>
      <c r="CH851" s="1"/>
      <c r="CI851" s="1"/>
      <c r="CJ851" s="1"/>
      <c r="CK851" s="1"/>
      <c r="CL851" s="1"/>
      <c r="CM851" s="1"/>
    </row>
    <row r="852" spans="1:91" x14ac:dyDescent="0.2">
      <c r="A852" s="105">
        <f t="shared" si="340"/>
        <v>43865</v>
      </c>
      <c r="B852" s="5">
        <f t="shared" si="329"/>
        <v>1109.87948523</v>
      </c>
      <c r="C852" s="5">
        <f t="shared" si="341"/>
        <v>1000</v>
      </c>
      <c r="D852" s="64">
        <f t="shared" si="342"/>
        <v>5320.25</v>
      </c>
      <c r="E852" s="11">
        <f>IF(K852=1,VLOOKUP(A852,[1]Plan1!$AY$80:$BA$314,3),E851)</f>
        <v>5331.42</v>
      </c>
      <c r="F852" s="72">
        <f t="shared" si="343"/>
        <v>43846</v>
      </c>
      <c r="G852" s="9">
        <f t="shared" si="330"/>
        <v>2.099525398242541E-3</v>
      </c>
      <c r="H852" s="72">
        <f t="shared" si="344"/>
        <v>43878</v>
      </c>
      <c r="I852" s="72">
        <f t="shared" si="331"/>
        <v>43878</v>
      </c>
      <c r="J852" s="1">
        <f t="shared" si="345"/>
        <v>23</v>
      </c>
      <c r="K852" s="1">
        <f t="shared" si="327"/>
        <v>14</v>
      </c>
      <c r="L852" s="5">
        <f t="shared" si="332"/>
        <v>1.00127744</v>
      </c>
      <c r="M852" s="12">
        <f t="shared" si="328"/>
        <v>1.01150052</v>
      </c>
      <c r="N852" s="12">
        <f t="shared" si="324"/>
        <v>1.0932044122693938</v>
      </c>
      <c r="O852" s="5">
        <f t="shared" si="326"/>
        <v>1.09460091</v>
      </c>
      <c r="P852" s="5">
        <f t="shared" si="333"/>
        <v>1094.6009100000001</v>
      </c>
      <c r="Q852" s="10">
        <f t="shared" si="334"/>
        <v>0</v>
      </c>
      <c r="R852" s="39">
        <f t="shared" si="335"/>
        <v>0</v>
      </c>
      <c r="S852" s="5">
        <f t="shared" si="336"/>
        <v>0</v>
      </c>
      <c r="T852" s="6">
        <f t="shared" si="346"/>
        <v>4.641E-2</v>
      </c>
      <c r="U852" s="10">
        <f t="shared" si="325"/>
        <v>77</v>
      </c>
      <c r="V852" s="10">
        <v>252</v>
      </c>
      <c r="W852" s="12">
        <f t="shared" si="337"/>
        <v>1.013958124</v>
      </c>
      <c r="X852" s="5">
        <f t="shared" si="338"/>
        <v>15.27857523</v>
      </c>
      <c r="Y852" s="11">
        <f t="shared" si="339"/>
        <v>0</v>
      </c>
      <c r="Z852" s="2" t="s">
        <v>68</v>
      </c>
      <c r="AA852" s="72">
        <f t="shared" si="347"/>
        <v>44119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30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4"/>
      <c r="BX852" s="1"/>
      <c r="BY852" s="1"/>
      <c r="BZ852" s="1"/>
      <c r="CA852" s="1"/>
      <c r="CB852" s="1"/>
      <c r="CC852" s="1"/>
      <c r="CD852" s="1"/>
      <c r="CE852" s="1"/>
      <c r="CF852" s="1"/>
      <c r="CG852" s="2"/>
      <c r="CH852" s="1"/>
      <c r="CI852" s="1"/>
      <c r="CJ852" s="1"/>
      <c r="CK852" s="1"/>
      <c r="CL852" s="1"/>
      <c r="CM852" s="1"/>
    </row>
    <row r="853" spans="1:91" x14ac:dyDescent="0.2">
      <c r="A853" s="105">
        <f t="shared" si="340"/>
        <v>43866</v>
      </c>
      <c r="B853" s="5">
        <f t="shared" si="329"/>
        <v>1110.1805361500001</v>
      </c>
      <c r="C853" s="5">
        <f t="shared" si="341"/>
        <v>1000</v>
      </c>
      <c r="D853" s="64">
        <f t="shared" si="342"/>
        <v>5320.25</v>
      </c>
      <c r="E853" s="11">
        <f>IF(K853=1,VLOOKUP(A853,[1]Plan1!$AY$80:$BA$314,3),E852)</f>
        <v>5331.42</v>
      </c>
      <c r="F853" s="72">
        <f t="shared" si="343"/>
        <v>43846</v>
      </c>
      <c r="G853" s="9">
        <f t="shared" si="330"/>
        <v>2.099525398242541E-3</v>
      </c>
      <c r="H853" s="72">
        <f t="shared" si="344"/>
        <v>43878</v>
      </c>
      <c r="I853" s="72">
        <f t="shared" si="331"/>
        <v>43878</v>
      </c>
      <c r="J853" s="1">
        <f t="shared" si="345"/>
        <v>23</v>
      </c>
      <c r="K853" s="1">
        <f t="shared" si="327"/>
        <v>15</v>
      </c>
      <c r="L853" s="5">
        <f t="shared" si="332"/>
        <v>1.0013687499999999</v>
      </c>
      <c r="M853" s="12">
        <f t="shared" si="328"/>
        <v>1.01150052</v>
      </c>
      <c r="N853" s="12">
        <f t="shared" si="324"/>
        <v>1.0932044122693938</v>
      </c>
      <c r="O853" s="5">
        <f t="shared" si="326"/>
        <v>1.09470073</v>
      </c>
      <c r="P853" s="5">
        <f t="shared" si="333"/>
        <v>1094.70073</v>
      </c>
      <c r="Q853" s="10">
        <f t="shared" si="334"/>
        <v>0</v>
      </c>
      <c r="R853" s="39">
        <f t="shared" si="335"/>
        <v>0</v>
      </c>
      <c r="S853" s="5">
        <f t="shared" si="336"/>
        <v>0</v>
      </c>
      <c r="T853" s="6">
        <f t="shared" si="346"/>
        <v>4.641E-2</v>
      </c>
      <c r="U853" s="10">
        <f t="shared" si="325"/>
        <v>78</v>
      </c>
      <c r="V853" s="10">
        <v>252</v>
      </c>
      <c r="W853" s="12">
        <f t="shared" si="337"/>
        <v>1.0141406740000001</v>
      </c>
      <c r="X853" s="5">
        <f t="shared" si="338"/>
        <v>15.47980615</v>
      </c>
      <c r="Y853" s="11">
        <f t="shared" si="339"/>
        <v>0</v>
      </c>
      <c r="Z853" s="2" t="s">
        <v>68</v>
      </c>
      <c r="AA853" s="72">
        <f t="shared" si="347"/>
        <v>44119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30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4"/>
      <c r="BX853" s="1"/>
      <c r="BY853" s="1"/>
      <c r="BZ853" s="1"/>
      <c r="CA853" s="1"/>
      <c r="CB853" s="1"/>
      <c r="CC853" s="1"/>
      <c r="CD853" s="1"/>
      <c r="CE853" s="1"/>
      <c r="CF853" s="1"/>
      <c r="CG853" s="2"/>
      <c r="CH853" s="1"/>
      <c r="CI853" s="1"/>
      <c r="CJ853" s="1"/>
      <c r="CK853" s="1"/>
      <c r="CL853" s="1"/>
      <c r="CM853" s="1"/>
    </row>
    <row r="854" spans="1:91" x14ac:dyDescent="0.2">
      <c r="A854" s="105">
        <f t="shared" si="340"/>
        <v>43867</v>
      </c>
      <c r="B854" s="5">
        <f t="shared" si="329"/>
        <v>1110.4816697799999</v>
      </c>
      <c r="C854" s="5">
        <f t="shared" si="341"/>
        <v>1000</v>
      </c>
      <c r="D854" s="64">
        <f t="shared" si="342"/>
        <v>5320.25</v>
      </c>
      <c r="E854" s="11">
        <f>IF(K854=1,VLOOKUP(A854,[1]Plan1!$AY$80:$BA$314,3),E853)</f>
        <v>5331.42</v>
      </c>
      <c r="F854" s="72">
        <f t="shared" si="343"/>
        <v>43846</v>
      </c>
      <c r="G854" s="9">
        <f t="shared" si="330"/>
        <v>2.099525398242541E-3</v>
      </c>
      <c r="H854" s="72">
        <f t="shared" si="344"/>
        <v>43878</v>
      </c>
      <c r="I854" s="72">
        <f t="shared" si="331"/>
        <v>43878</v>
      </c>
      <c r="J854" s="1">
        <f t="shared" si="345"/>
        <v>23</v>
      </c>
      <c r="K854" s="1">
        <f t="shared" si="327"/>
        <v>16</v>
      </c>
      <c r="L854" s="5">
        <f t="shared" si="332"/>
        <v>1.00146007</v>
      </c>
      <c r="M854" s="12">
        <f t="shared" si="328"/>
        <v>1.01150052</v>
      </c>
      <c r="N854" s="12">
        <f t="shared" si="324"/>
        <v>1.0932044122693938</v>
      </c>
      <c r="O854" s="5">
        <f t="shared" si="326"/>
        <v>1.0948005599999999</v>
      </c>
      <c r="P854" s="5">
        <f t="shared" si="333"/>
        <v>1094.8005599999999</v>
      </c>
      <c r="Q854" s="10">
        <f t="shared" si="334"/>
        <v>0</v>
      </c>
      <c r="R854" s="39">
        <f t="shared" si="335"/>
        <v>0</v>
      </c>
      <c r="S854" s="5">
        <f t="shared" si="336"/>
        <v>0</v>
      </c>
      <c r="T854" s="6">
        <f t="shared" si="346"/>
        <v>4.641E-2</v>
      </c>
      <c r="U854" s="10">
        <f t="shared" si="325"/>
        <v>79</v>
      </c>
      <c r="V854" s="10">
        <v>252</v>
      </c>
      <c r="W854" s="12">
        <f t="shared" si="337"/>
        <v>1.014323257</v>
      </c>
      <c r="X854" s="5">
        <f t="shared" si="338"/>
        <v>15.68110978</v>
      </c>
      <c r="Y854" s="11">
        <f t="shared" si="339"/>
        <v>0</v>
      </c>
      <c r="Z854" s="2" t="s">
        <v>68</v>
      </c>
      <c r="AA854" s="72">
        <f t="shared" si="347"/>
        <v>44119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30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4"/>
      <c r="BX854" s="1"/>
      <c r="BY854" s="1"/>
      <c r="BZ854" s="1"/>
      <c r="CA854" s="1"/>
      <c r="CB854" s="1"/>
      <c r="CC854" s="1"/>
      <c r="CD854" s="1"/>
      <c r="CE854" s="1"/>
      <c r="CF854" s="1"/>
      <c r="CG854" s="2"/>
      <c r="CH854" s="1"/>
      <c r="CI854" s="1"/>
      <c r="CJ854" s="1"/>
      <c r="CK854" s="1"/>
      <c r="CL854" s="1"/>
      <c r="CM854" s="1"/>
    </row>
    <row r="855" spans="1:91" x14ac:dyDescent="0.2">
      <c r="A855" s="105">
        <f t="shared" si="340"/>
        <v>43868</v>
      </c>
      <c r="B855" s="5">
        <f t="shared" si="329"/>
        <v>1110.782876</v>
      </c>
      <c r="C855" s="5">
        <f t="shared" si="341"/>
        <v>1000</v>
      </c>
      <c r="D855" s="64">
        <f t="shared" si="342"/>
        <v>5320.25</v>
      </c>
      <c r="E855" s="11">
        <f>IF(K855=1,VLOOKUP(A855,[1]Plan1!$AY$80:$BA$314,3),E854)</f>
        <v>5331.42</v>
      </c>
      <c r="F855" s="72">
        <f t="shared" si="343"/>
        <v>43846</v>
      </c>
      <c r="G855" s="9">
        <f t="shared" si="330"/>
        <v>2.099525398242541E-3</v>
      </c>
      <c r="H855" s="72">
        <f t="shared" si="344"/>
        <v>43878</v>
      </c>
      <c r="I855" s="72">
        <f t="shared" si="331"/>
        <v>43878</v>
      </c>
      <c r="J855" s="1">
        <f t="shared" si="345"/>
        <v>23</v>
      </c>
      <c r="K855" s="1">
        <f t="shared" si="327"/>
        <v>17</v>
      </c>
      <c r="L855" s="5">
        <f t="shared" si="332"/>
        <v>1.0015513899999999</v>
      </c>
      <c r="M855" s="12">
        <f t="shared" si="328"/>
        <v>1.01150052</v>
      </c>
      <c r="N855" s="12">
        <f t="shared" si="324"/>
        <v>1.0932044122693938</v>
      </c>
      <c r="O855" s="5">
        <f t="shared" si="326"/>
        <v>1.0949003900000001</v>
      </c>
      <c r="P855" s="5">
        <f t="shared" si="333"/>
        <v>1094.90039</v>
      </c>
      <c r="Q855" s="10">
        <f t="shared" si="334"/>
        <v>0</v>
      </c>
      <c r="R855" s="39">
        <f t="shared" si="335"/>
        <v>0</v>
      </c>
      <c r="S855" s="5">
        <f t="shared" si="336"/>
        <v>0</v>
      </c>
      <c r="T855" s="6">
        <f t="shared" si="346"/>
        <v>4.641E-2</v>
      </c>
      <c r="U855" s="10">
        <f t="shared" si="325"/>
        <v>80</v>
      </c>
      <c r="V855" s="10">
        <v>252</v>
      </c>
      <c r="W855" s="12">
        <f t="shared" si="337"/>
        <v>1.0145058730000001</v>
      </c>
      <c r="X855" s="5">
        <f t="shared" si="338"/>
        <v>15.882486</v>
      </c>
      <c r="Y855" s="11">
        <f t="shared" si="339"/>
        <v>0</v>
      </c>
      <c r="Z855" s="2" t="s">
        <v>68</v>
      </c>
      <c r="AA855" s="72">
        <f t="shared" si="347"/>
        <v>44119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30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4"/>
      <c r="BX855" s="1"/>
      <c r="BY855" s="1"/>
      <c r="BZ855" s="1"/>
      <c r="CA855" s="1"/>
      <c r="CB855" s="1"/>
      <c r="CC855" s="1"/>
      <c r="CD855" s="1"/>
      <c r="CE855" s="1"/>
      <c r="CF855" s="1"/>
      <c r="CG855" s="2"/>
      <c r="CH855" s="1"/>
      <c r="CI855" s="1"/>
      <c r="CJ855" s="1"/>
      <c r="CK855" s="1"/>
      <c r="CL855" s="1"/>
      <c r="CM855" s="1"/>
    </row>
    <row r="856" spans="1:91" x14ac:dyDescent="0.2">
      <c r="A856" s="105">
        <f t="shared" si="340"/>
        <v>43869</v>
      </c>
      <c r="B856" s="5">
        <f t="shared" si="329"/>
        <v>1111.0841852600001</v>
      </c>
      <c r="C856" s="5">
        <f t="shared" si="341"/>
        <v>1000</v>
      </c>
      <c r="D856" s="64">
        <f t="shared" si="342"/>
        <v>5320.25</v>
      </c>
      <c r="E856" s="11">
        <f>IF(K856=1,VLOOKUP(A856,[1]Plan1!$AY$80:$BA$314,3),E855)</f>
        <v>5331.42</v>
      </c>
      <c r="F856" s="72">
        <f t="shared" si="343"/>
        <v>43846</v>
      </c>
      <c r="G856" s="9">
        <f t="shared" si="330"/>
        <v>2.099525398242541E-3</v>
      </c>
      <c r="H856" s="72">
        <f t="shared" si="344"/>
        <v>43878</v>
      </c>
      <c r="I856" s="72">
        <f t="shared" si="331"/>
        <v>43878</v>
      </c>
      <c r="J856" s="1">
        <f t="shared" si="345"/>
        <v>23</v>
      </c>
      <c r="K856" s="1">
        <f t="shared" si="327"/>
        <v>18</v>
      </c>
      <c r="L856" s="5">
        <f t="shared" si="332"/>
        <v>1.0016427299999999</v>
      </c>
      <c r="M856" s="12">
        <f t="shared" si="328"/>
        <v>1.01150052</v>
      </c>
      <c r="N856" s="12">
        <f t="shared" si="324"/>
        <v>1.0932044122693938</v>
      </c>
      <c r="O856" s="5">
        <f t="shared" si="326"/>
        <v>1.09500025</v>
      </c>
      <c r="P856" s="5">
        <f t="shared" si="333"/>
        <v>1095.0002500000001</v>
      </c>
      <c r="Q856" s="10">
        <f t="shared" si="334"/>
        <v>0</v>
      </c>
      <c r="R856" s="39">
        <f t="shared" si="335"/>
        <v>0</v>
      </c>
      <c r="S856" s="5">
        <f t="shared" si="336"/>
        <v>0</v>
      </c>
      <c r="T856" s="6">
        <f t="shared" si="346"/>
        <v>4.641E-2</v>
      </c>
      <c r="U856" s="10">
        <f t="shared" si="325"/>
        <v>81</v>
      </c>
      <c r="V856" s="10">
        <v>252</v>
      </c>
      <c r="W856" s="12">
        <f t="shared" si="337"/>
        <v>1.0146885219999999</v>
      </c>
      <c r="X856" s="5">
        <f t="shared" si="338"/>
        <v>16.083935260000001</v>
      </c>
      <c r="Y856" s="11">
        <f t="shared" si="339"/>
        <v>0</v>
      </c>
      <c r="Z856" s="2" t="s">
        <v>68</v>
      </c>
      <c r="AA856" s="72">
        <f t="shared" si="347"/>
        <v>44119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30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4"/>
      <c r="BX856" s="1"/>
      <c r="BY856" s="1"/>
      <c r="BZ856" s="1"/>
      <c r="CA856" s="1"/>
      <c r="CB856" s="1"/>
      <c r="CC856" s="1"/>
      <c r="CD856" s="1"/>
      <c r="CE856" s="1"/>
      <c r="CF856" s="1"/>
      <c r="CG856" s="2"/>
      <c r="CH856" s="1"/>
      <c r="CI856" s="1"/>
      <c r="CJ856" s="1"/>
      <c r="CK856" s="1"/>
      <c r="CL856" s="1"/>
      <c r="CM856" s="1"/>
    </row>
    <row r="857" spans="1:91" x14ac:dyDescent="0.2">
      <c r="A857" s="105">
        <f t="shared" si="340"/>
        <v>43870</v>
      </c>
      <c r="B857" s="5">
        <f t="shared" si="329"/>
        <v>1111.0841852600001</v>
      </c>
      <c r="C857" s="5">
        <f t="shared" si="341"/>
        <v>1000</v>
      </c>
      <c r="D857" s="64">
        <f t="shared" si="342"/>
        <v>5320.25</v>
      </c>
      <c r="E857" s="11">
        <f>IF(K857=1,VLOOKUP(A857,[1]Plan1!$AY$80:$BA$314,3),E856)</f>
        <v>5331.42</v>
      </c>
      <c r="F857" s="72">
        <f t="shared" si="343"/>
        <v>43846</v>
      </c>
      <c r="G857" s="9">
        <f t="shared" si="330"/>
        <v>2.099525398242541E-3</v>
      </c>
      <c r="H857" s="72">
        <f t="shared" si="344"/>
        <v>43878</v>
      </c>
      <c r="I857" s="72">
        <f t="shared" si="331"/>
        <v>43878</v>
      </c>
      <c r="J857" s="1">
        <f t="shared" si="345"/>
        <v>23</v>
      </c>
      <c r="K857" s="1">
        <f t="shared" si="327"/>
        <v>18</v>
      </c>
      <c r="L857" s="5">
        <f t="shared" si="332"/>
        <v>1.0016427299999999</v>
      </c>
      <c r="M857" s="12">
        <f t="shared" si="328"/>
        <v>1.01150052</v>
      </c>
      <c r="N857" s="12">
        <f t="shared" si="324"/>
        <v>1.0932044122693938</v>
      </c>
      <c r="O857" s="5">
        <f t="shared" si="326"/>
        <v>1.09500025</v>
      </c>
      <c r="P857" s="5">
        <f t="shared" si="333"/>
        <v>1095.0002500000001</v>
      </c>
      <c r="Q857" s="10">
        <f t="shared" si="334"/>
        <v>0</v>
      </c>
      <c r="R857" s="39">
        <f t="shared" si="335"/>
        <v>0</v>
      </c>
      <c r="S857" s="5">
        <f t="shared" si="336"/>
        <v>0</v>
      </c>
      <c r="T857" s="6">
        <f t="shared" si="346"/>
        <v>4.641E-2</v>
      </c>
      <c r="U857" s="10">
        <f t="shared" si="325"/>
        <v>81</v>
      </c>
      <c r="V857" s="10">
        <v>252</v>
      </c>
      <c r="W857" s="12">
        <f t="shared" si="337"/>
        <v>1.0146885219999999</v>
      </c>
      <c r="X857" s="5">
        <f t="shared" si="338"/>
        <v>16.083935260000001</v>
      </c>
      <c r="Y857" s="11">
        <f t="shared" si="339"/>
        <v>0</v>
      </c>
      <c r="Z857" s="2" t="s">
        <v>68</v>
      </c>
      <c r="AA857" s="72">
        <f t="shared" si="347"/>
        <v>44119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30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4"/>
      <c r="BX857" s="1"/>
      <c r="BY857" s="1"/>
      <c r="BZ857" s="1"/>
      <c r="CA857" s="1"/>
      <c r="CB857" s="1"/>
      <c r="CC857" s="1"/>
      <c r="CD857" s="1"/>
      <c r="CE857" s="1"/>
      <c r="CF857" s="1"/>
      <c r="CG857" s="2"/>
      <c r="CH857" s="1"/>
      <c r="CI857" s="1"/>
      <c r="CJ857" s="1"/>
      <c r="CK857" s="1"/>
      <c r="CL857" s="1"/>
      <c r="CM857" s="1"/>
    </row>
    <row r="858" spans="1:91" x14ac:dyDescent="0.2">
      <c r="A858" s="105">
        <f t="shared" si="340"/>
        <v>43871</v>
      </c>
      <c r="B858" s="5">
        <f t="shared" si="329"/>
        <v>1111.0841852600001</v>
      </c>
      <c r="C858" s="5">
        <f t="shared" si="341"/>
        <v>1000</v>
      </c>
      <c r="D858" s="64">
        <f t="shared" si="342"/>
        <v>5320.25</v>
      </c>
      <c r="E858" s="11">
        <f>IF(K858=1,VLOOKUP(A858,[1]Plan1!$AY$80:$BA$314,3),E857)</f>
        <v>5331.42</v>
      </c>
      <c r="F858" s="72">
        <f t="shared" si="343"/>
        <v>43846</v>
      </c>
      <c r="G858" s="9">
        <f t="shared" si="330"/>
        <v>2.099525398242541E-3</v>
      </c>
      <c r="H858" s="72">
        <f t="shared" si="344"/>
        <v>43878</v>
      </c>
      <c r="I858" s="72">
        <f t="shared" si="331"/>
        <v>43878</v>
      </c>
      <c r="J858" s="1">
        <f t="shared" si="345"/>
        <v>23</v>
      </c>
      <c r="K858" s="1">
        <f t="shared" si="327"/>
        <v>18</v>
      </c>
      <c r="L858" s="5">
        <f t="shared" si="332"/>
        <v>1.0016427299999999</v>
      </c>
      <c r="M858" s="12">
        <f t="shared" si="328"/>
        <v>1.01150052</v>
      </c>
      <c r="N858" s="12">
        <f t="shared" si="324"/>
        <v>1.0932044122693938</v>
      </c>
      <c r="O858" s="5">
        <f t="shared" si="326"/>
        <v>1.09500025</v>
      </c>
      <c r="P858" s="5">
        <f t="shared" si="333"/>
        <v>1095.0002500000001</v>
      </c>
      <c r="Q858" s="10">
        <f t="shared" si="334"/>
        <v>0</v>
      </c>
      <c r="R858" s="39">
        <f t="shared" si="335"/>
        <v>0</v>
      </c>
      <c r="S858" s="5">
        <f t="shared" si="336"/>
        <v>0</v>
      </c>
      <c r="T858" s="6">
        <f t="shared" si="346"/>
        <v>4.641E-2</v>
      </c>
      <c r="U858" s="10">
        <f t="shared" si="325"/>
        <v>81</v>
      </c>
      <c r="V858" s="10">
        <v>252</v>
      </c>
      <c r="W858" s="12">
        <f t="shared" si="337"/>
        <v>1.0146885219999999</v>
      </c>
      <c r="X858" s="5">
        <f t="shared" si="338"/>
        <v>16.083935260000001</v>
      </c>
      <c r="Y858" s="11">
        <f t="shared" si="339"/>
        <v>0</v>
      </c>
      <c r="Z858" s="2" t="s">
        <v>68</v>
      </c>
      <c r="AA858" s="72">
        <f t="shared" si="347"/>
        <v>44119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30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4"/>
      <c r="BX858" s="1"/>
      <c r="BY858" s="1"/>
      <c r="BZ858" s="1"/>
      <c r="CA858" s="1"/>
      <c r="CB858" s="1"/>
      <c r="CC858" s="1"/>
      <c r="CD858" s="1"/>
      <c r="CE858" s="1"/>
      <c r="CF858" s="1"/>
      <c r="CG858" s="2"/>
      <c r="CH858" s="1"/>
      <c r="CI858" s="1"/>
      <c r="CJ858" s="1"/>
      <c r="CK858" s="1"/>
      <c r="CL858" s="1"/>
      <c r="CM858" s="1"/>
    </row>
    <row r="859" spans="1:91" x14ac:dyDescent="0.2">
      <c r="A859" s="105">
        <f t="shared" si="340"/>
        <v>43872</v>
      </c>
      <c r="B859" s="5">
        <f t="shared" si="329"/>
        <v>1111.3855558900002</v>
      </c>
      <c r="C859" s="5">
        <f t="shared" si="341"/>
        <v>1000</v>
      </c>
      <c r="D859" s="64">
        <f t="shared" si="342"/>
        <v>5320.25</v>
      </c>
      <c r="E859" s="11">
        <f>IF(K859=1,VLOOKUP(A859,[1]Plan1!$AY$80:$BA$314,3),E858)</f>
        <v>5331.42</v>
      </c>
      <c r="F859" s="72">
        <f t="shared" si="343"/>
        <v>43846</v>
      </c>
      <c r="G859" s="9">
        <f t="shared" si="330"/>
        <v>2.099525398242541E-3</v>
      </c>
      <c r="H859" s="72">
        <f t="shared" si="344"/>
        <v>43878</v>
      </c>
      <c r="I859" s="72">
        <f t="shared" si="331"/>
        <v>43878</v>
      </c>
      <c r="J859" s="1">
        <f t="shared" si="345"/>
        <v>23</v>
      </c>
      <c r="K859" s="1">
        <f t="shared" si="327"/>
        <v>19</v>
      </c>
      <c r="L859" s="5">
        <f t="shared" si="332"/>
        <v>1.0017340699999999</v>
      </c>
      <c r="M859" s="12">
        <f t="shared" si="328"/>
        <v>1.01150052</v>
      </c>
      <c r="N859" s="12">
        <f t="shared" si="324"/>
        <v>1.0932044122693938</v>
      </c>
      <c r="O859" s="5">
        <f t="shared" si="326"/>
        <v>1.0951001</v>
      </c>
      <c r="P859" s="5">
        <f t="shared" si="333"/>
        <v>1095.1001000000001</v>
      </c>
      <c r="Q859" s="10">
        <f t="shared" si="334"/>
        <v>0</v>
      </c>
      <c r="R859" s="39">
        <f t="shared" si="335"/>
        <v>0</v>
      </c>
      <c r="S859" s="5">
        <f t="shared" si="336"/>
        <v>0</v>
      </c>
      <c r="T859" s="6">
        <f t="shared" si="346"/>
        <v>4.641E-2</v>
      </c>
      <c r="U859" s="10">
        <f t="shared" si="325"/>
        <v>82</v>
      </c>
      <c r="V859" s="10">
        <v>252</v>
      </c>
      <c r="W859" s="12">
        <f t="shared" si="337"/>
        <v>1.014871203</v>
      </c>
      <c r="X859" s="5">
        <f t="shared" si="338"/>
        <v>16.285455890000001</v>
      </c>
      <c r="Y859" s="11">
        <f t="shared" si="339"/>
        <v>0</v>
      </c>
      <c r="Z859" s="2" t="s">
        <v>68</v>
      </c>
      <c r="AA859" s="72">
        <f t="shared" si="347"/>
        <v>44119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30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4"/>
      <c r="BX859" s="1"/>
      <c r="BY859" s="1"/>
      <c r="BZ859" s="1"/>
      <c r="CA859" s="1"/>
      <c r="CB859" s="1"/>
      <c r="CC859" s="1"/>
      <c r="CD859" s="1"/>
      <c r="CE859" s="1"/>
      <c r="CF859" s="1"/>
      <c r="CG859" s="2"/>
      <c r="CH859" s="1"/>
      <c r="CI859" s="1"/>
      <c r="CJ859" s="1"/>
      <c r="CK859" s="1"/>
      <c r="CL859" s="1"/>
      <c r="CM859" s="1"/>
    </row>
    <row r="860" spans="1:91" x14ac:dyDescent="0.2">
      <c r="A860" s="105">
        <f t="shared" si="340"/>
        <v>43873</v>
      </c>
      <c r="B860" s="5">
        <f t="shared" si="329"/>
        <v>1111.6870103899998</v>
      </c>
      <c r="C860" s="5">
        <f t="shared" si="341"/>
        <v>1000</v>
      </c>
      <c r="D860" s="64">
        <f t="shared" si="342"/>
        <v>5320.25</v>
      </c>
      <c r="E860" s="11">
        <f>IF(K860=1,VLOOKUP(A860,[1]Plan1!$AY$80:$BA$314,3),E859)</f>
        <v>5331.42</v>
      </c>
      <c r="F860" s="72">
        <f t="shared" si="343"/>
        <v>43846</v>
      </c>
      <c r="G860" s="9">
        <f t="shared" si="330"/>
        <v>2.099525398242541E-3</v>
      </c>
      <c r="H860" s="72">
        <f t="shared" si="344"/>
        <v>43878</v>
      </c>
      <c r="I860" s="72">
        <f t="shared" si="331"/>
        <v>43878</v>
      </c>
      <c r="J860" s="1">
        <f t="shared" si="345"/>
        <v>23</v>
      </c>
      <c r="K860" s="1">
        <f t="shared" si="327"/>
        <v>20</v>
      </c>
      <c r="L860" s="5">
        <f t="shared" si="332"/>
        <v>1.0018254200000001</v>
      </c>
      <c r="M860" s="12">
        <f t="shared" si="328"/>
        <v>1.01150052</v>
      </c>
      <c r="N860" s="12">
        <f t="shared" si="324"/>
        <v>1.0932044122693938</v>
      </c>
      <c r="O860" s="5">
        <f t="shared" si="326"/>
        <v>1.09519996</v>
      </c>
      <c r="P860" s="5">
        <f t="shared" si="333"/>
        <v>1095.1999599999999</v>
      </c>
      <c r="Q860" s="10">
        <f t="shared" si="334"/>
        <v>0</v>
      </c>
      <c r="R860" s="39">
        <f t="shared" si="335"/>
        <v>0</v>
      </c>
      <c r="S860" s="5">
        <f t="shared" si="336"/>
        <v>0</v>
      </c>
      <c r="T860" s="6">
        <f t="shared" si="346"/>
        <v>4.641E-2</v>
      </c>
      <c r="U860" s="10">
        <f t="shared" si="325"/>
        <v>83</v>
      </c>
      <c r="V860" s="10">
        <v>252</v>
      </c>
      <c r="W860" s="12">
        <f t="shared" si="337"/>
        <v>1.015053918</v>
      </c>
      <c r="X860" s="5">
        <f t="shared" si="338"/>
        <v>16.48705039</v>
      </c>
      <c r="Y860" s="11">
        <f t="shared" si="339"/>
        <v>0</v>
      </c>
      <c r="Z860" s="2" t="s">
        <v>68</v>
      </c>
      <c r="AA860" s="72">
        <f t="shared" si="347"/>
        <v>44119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30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4"/>
      <c r="BX860" s="1"/>
      <c r="BY860" s="1"/>
      <c r="BZ860" s="1"/>
      <c r="CA860" s="1"/>
      <c r="CB860" s="1"/>
      <c r="CC860" s="1"/>
      <c r="CD860" s="1"/>
      <c r="CE860" s="1"/>
      <c r="CF860" s="1"/>
      <c r="CG860" s="2"/>
      <c r="CH860" s="1"/>
      <c r="CI860" s="1"/>
      <c r="CJ860" s="1"/>
      <c r="CK860" s="1"/>
      <c r="CL860" s="1"/>
      <c r="CM860" s="1"/>
    </row>
    <row r="861" spans="1:91" x14ac:dyDescent="0.2">
      <c r="A861" s="105">
        <f t="shared" si="340"/>
        <v>43874</v>
      </c>
      <c r="B861" s="5">
        <f t="shared" si="329"/>
        <v>1111.9885567299998</v>
      </c>
      <c r="C861" s="5">
        <f t="shared" si="341"/>
        <v>1000</v>
      </c>
      <c r="D861" s="64">
        <f t="shared" si="342"/>
        <v>5320.25</v>
      </c>
      <c r="E861" s="11">
        <f>IF(K861=1,VLOOKUP(A861,[1]Plan1!$AY$80:$BA$314,3),E860)</f>
        <v>5331.42</v>
      </c>
      <c r="F861" s="72">
        <f t="shared" si="343"/>
        <v>43846</v>
      </c>
      <c r="G861" s="9">
        <f t="shared" si="330"/>
        <v>2.099525398242541E-3</v>
      </c>
      <c r="H861" s="72">
        <f t="shared" si="344"/>
        <v>43878</v>
      </c>
      <c r="I861" s="72">
        <f t="shared" si="331"/>
        <v>43878</v>
      </c>
      <c r="J861" s="1">
        <f t="shared" si="345"/>
        <v>23</v>
      </c>
      <c r="K861" s="1">
        <f t="shared" si="327"/>
        <v>21</v>
      </c>
      <c r="L861" s="5">
        <f t="shared" si="332"/>
        <v>1.00191678</v>
      </c>
      <c r="M861" s="12">
        <f t="shared" si="328"/>
        <v>1.01150052</v>
      </c>
      <c r="N861" s="12">
        <f t="shared" si="324"/>
        <v>1.0932044122693938</v>
      </c>
      <c r="O861" s="5">
        <f t="shared" si="326"/>
        <v>1.09529984</v>
      </c>
      <c r="P861" s="5">
        <f t="shared" si="333"/>
        <v>1095.2998399999999</v>
      </c>
      <c r="Q861" s="10">
        <f t="shared" si="334"/>
        <v>0</v>
      </c>
      <c r="R861" s="39">
        <f t="shared" si="335"/>
        <v>0</v>
      </c>
      <c r="S861" s="5">
        <f t="shared" si="336"/>
        <v>0</v>
      </c>
      <c r="T861" s="6">
        <f t="shared" si="346"/>
        <v>4.641E-2</v>
      </c>
      <c r="U861" s="10">
        <f t="shared" si="325"/>
        <v>84</v>
      </c>
      <c r="V861" s="10">
        <v>252</v>
      </c>
      <c r="W861" s="12">
        <f t="shared" si="337"/>
        <v>1.015236665</v>
      </c>
      <c r="X861" s="5">
        <f t="shared" si="338"/>
        <v>16.688716729999999</v>
      </c>
      <c r="Y861" s="11">
        <f t="shared" si="339"/>
        <v>0</v>
      </c>
      <c r="Z861" s="2" t="s">
        <v>68</v>
      </c>
      <c r="AA861" s="72">
        <f t="shared" si="347"/>
        <v>44119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30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4"/>
      <c r="BX861" s="1"/>
      <c r="BY861" s="1"/>
      <c r="BZ861" s="1"/>
      <c r="CA861" s="1"/>
      <c r="CB861" s="1"/>
      <c r="CC861" s="1"/>
      <c r="CD861" s="1"/>
      <c r="CE861" s="1"/>
      <c r="CF861" s="1"/>
      <c r="CG861" s="2"/>
      <c r="CH861" s="1"/>
      <c r="CI861" s="1"/>
      <c r="CJ861" s="1"/>
      <c r="CK861" s="1"/>
      <c r="CL861" s="1"/>
      <c r="CM861" s="1"/>
    </row>
    <row r="862" spans="1:91" x14ac:dyDescent="0.2">
      <c r="A862" s="105">
        <f t="shared" si="340"/>
        <v>43875</v>
      </c>
      <c r="B862" s="5">
        <f t="shared" si="329"/>
        <v>1112.2901858800001</v>
      </c>
      <c r="C862" s="5">
        <f t="shared" si="341"/>
        <v>1000</v>
      </c>
      <c r="D862" s="64">
        <f t="shared" si="342"/>
        <v>5320.25</v>
      </c>
      <c r="E862" s="11">
        <f>IF(K862=1,VLOOKUP(A862,[1]Plan1!$AY$80:$BA$314,3),E861)</f>
        <v>5331.42</v>
      </c>
      <c r="F862" s="72">
        <f t="shared" si="343"/>
        <v>43846</v>
      </c>
      <c r="G862" s="9">
        <f t="shared" si="330"/>
        <v>2.099525398242541E-3</v>
      </c>
      <c r="H862" s="72">
        <f t="shared" si="344"/>
        <v>43878</v>
      </c>
      <c r="I862" s="72">
        <f t="shared" si="331"/>
        <v>43878</v>
      </c>
      <c r="J862" s="1">
        <f t="shared" si="345"/>
        <v>23</v>
      </c>
      <c r="K862" s="1">
        <f t="shared" si="327"/>
        <v>22</v>
      </c>
      <c r="L862" s="5">
        <f t="shared" si="332"/>
        <v>1.00200815</v>
      </c>
      <c r="M862" s="12">
        <f t="shared" si="328"/>
        <v>1.01150052</v>
      </c>
      <c r="N862" s="12">
        <f t="shared" si="324"/>
        <v>1.0932044122693938</v>
      </c>
      <c r="O862" s="5">
        <f t="shared" si="326"/>
        <v>1.09539973</v>
      </c>
      <c r="P862" s="5">
        <f t="shared" si="333"/>
        <v>1095.3997300000001</v>
      </c>
      <c r="Q862" s="10">
        <f t="shared" si="334"/>
        <v>0</v>
      </c>
      <c r="R862" s="39">
        <f t="shared" si="335"/>
        <v>0</v>
      </c>
      <c r="S862" s="5">
        <f t="shared" si="336"/>
        <v>0</v>
      </c>
      <c r="T862" s="6">
        <f t="shared" si="346"/>
        <v>4.641E-2</v>
      </c>
      <c r="U862" s="10">
        <f t="shared" si="325"/>
        <v>85</v>
      </c>
      <c r="V862" s="10">
        <v>252</v>
      </c>
      <c r="W862" s="12">
        <f t="shared" si="337"/>
        <v>1.015419445</v>
      </c>
      <c r="X862" s="5">
        <f t="shared" si="338"/>
        <v>16.890455880000001</v>
      </c>
      <c r="Y862" s="11">
        <f t="shared" si="339"/>
        <v>0</v>
      </c>
      <c r="Z862" s="2" t="s">
        <v>68</v>
      </c>
      <c r="AA862" s="72">
        <f t="shared" si="347"/>
        <v>44119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30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4"/>
      <c r="BX862" s="1"/>
      <c r="BY862" s="1"/>
      <c r="BZ862" s="1"/>
      <c r="CA862" s="1"/>
      <c r="CB862" s="1"/>
      <c r="CC862" s="1"/>
      <c r="CD862" s="1"/>
      <c r="CE862" s="1"/>
      <c r="CF862" s="1"/>
      <c r="CG862" s="2"/>
      <c r="CH862" s="1"/>
      <c r="CI862" s="1"/>
      <c r="CJ862" s="1"/>
      <c r="CK862" s="1"/>
      <c r="CL862" s="1"/>
      <c r="CM862" s="1"/>
    </row>
    <row r="863" spans="1:91" x14ac:dyDescent="0.2">
      <c r="A863" s="105">
        <f t="shared" si="340"/>
        <v>43876</v>
      </c>
      <c r="B863" s="5">
        <f t="shared" si="329"/>
        <v>1112.5918775500002</v>
      </c>
      <c r="C863" s="5">
        <f t="shared" si="341"/>
        <v>1000</v>
      </c>
      <c r="D863" s="64">
        <f t="shared" si="342"/>
        <v>5320.25</v>
      </c>
      <c r="E863" s="11">
        <f>IF(K863=1,VLOOKUP(A863,[1]Plan1!$AY$80:$BA$314,3),E862)</f>
        <v>5331.42</v>
      </c>
      <c r="F863" s="72">
        <f t="shared" si="343"/>
        <v>43846</v>
      </c>
      <c r="G863" s="9">
        <f t="shared" si="330"/>
        <v>2.099525398242541E-3</v>
      </c>
      <c r="H863" s="72">
        <f t="shared" si="344"/>
        <v>43906</v>
      </c>
      <c r="I863" s="72">
        <f t="shared" si="331"/>
        <v>43878</v>
      </c>
      <c r="J863" s="1">
        <f t="shared" si="345"/>
        <v>23</v>
      </c>
      <c r="K863" s="1">
        <f t="shared" si="327"/>
        <v>23</v>
      </c>
      <c r="L863" s="5">
        <f t="shared" si="332"/>
        <v>1.00209952</v>
      </c>
      <c r="M863" s="12">
        <f t="shared" si="328"/>
        <v>1.01150052</v>
      </c>
      <c r="N863" s="12">
        <f t="shared" ref="N863:N926" si="348">IF(I863&gt;I862,N862*M863,N862)</f>
        <v>1.0932044122693938</v>
      </c>
      <c r="O863" s="5">
        <f t="shared" si="326"/>
        <v>1.0954996100000001</v>
      </c>
      <c r="P863" s="5">
        <f t="shared" si="333"/>
        <v>1095.4996100000001</v>
      </c>
      <c r="Q863" s="10">
        <f t="shared" si="334"/>
        <v>0</v>
      </c>
      <c r="R863" s="39">
        <f t="shared" si="335"/>
        <v>0</v>
      </c>
      <c r="S863" s="5">
        <f t="shared" si="336"/>
        <v>0</v>
      </c>
      <c r="T863" s="6">
        <f t="shared" si="346"/>
        <v>4.641E-2</v>
      </c>
      <c r="U863" s="10">
        <f t="shared" si="325"/>
        <v>86</v>
      </c>
      <c r="V863" s="10">
        <v>252</v>
      </c>
      <c r="W863" s="12">
        <f t="shared" si="337"/>
        <v>1.0156022579999999</v>
      </c>
      <c r="X863" s="5">
        <f t="shared" si="338"/>
        <v>17.092267549999999</v>
      </c>
      <c r="Y863" s="11">
        <f t="shared" si="339"/>
        <v>0</v>
      </c>
      <c r="Z863" s="2" t="s">
        <v>68</v>
      </c>
      <c r="AA863" s="72">
        <f t="shared" si="347"/>
        <v>44119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30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4"/>
      <c r="BX863" s="1"/>
      <c r="BY863" s="1"/>
      <c r="BZ863" s="1"/>
      <c r="CA863" s="1"/>
      <c r="CB863" s="1"/>
      <c r="CC863" s="1"/>
      <c r="CD863" s="1"/>
      <c r="CE863" s="1"/>
      <c r="CF863" s="1"/>
      <c r="CG863" s="2"/>
      <c r="CH863" s="1"/>
      <c r="CI863" s="1"/>
      <c r="CJ863" s="1"/>
      <c r="CK863" s="1"/>
      <c r="CL863" s="1"/>
      <c r="CM863" s="1"/>
    </row>
    <row r="864" spans="1:91" x14ac:dyDescent="0.2">
      <c r="A864" s="105">
        <f t="shared" si="340"/>
        <v>43877</v>
      </c>
      <c r="B864" s="5">
        <f t="shared" si="329"/>
        <v>1112.5918775500002</v>
      </c>
      <c r="C864" s="5">
        <f t="shared" si="341"/>
        <v>1000</v>
      </c>
      <c r="D864" s="64">
        <f t="shared" si="342"/>
        <v>5320.25</v>
      </c>
      <c r="E864" s="11">
        <f>IF(K864=1,VLOOKUP(A864,[1]Plan1!$AY$80:$BA$314,3),E863)</f>
        <v>5331.42</v>
      </c>
      <c r="F864" s="72">
        <f t="shared" si="343"/>
        <v>43846</v>
      </c>
      <c r="G864" s="9">
        <f t="shared" si="330"/>
        <v>2.099525398242541E-3</v>
      </c>
      <c r="H864" s="72">
        <f t="shared" si="344"/>
        <v>43906</v>
      </c>
      <c r="I864" s="72">
        <f t="shared" si="331"/>
        <v>43878</v>
      </c>
      <c r="J864" s="1">
        <f t="shared" si="345"/>
        <v>23</v>
      </c>
      <c r="K864" s="1">
        <f t="shared" si="327"/>
        <v>23</v>
      </c>
      <c r="L864" s="5">
        <f t="shared" si="332"/>
        <v>1.00209952</v>
      </c>
      <c r="M864" s="12">
        <f t="shared" si="328"/>
        <v>1.01150052</v>
      </c>
      <c r="N864" s="12">
        <f t="shared" si="348"/>
        <v>1.0932044122693938</v>
      </c>
      <c r="O864" s="5">
        <f t="shared" si="326"/>
        <v>1.0954996100000001</v>
      </c>
      <c r="P864" s="5">
        <f t="shared" si="333"/>
        <v>1095.4996100000001</v>
      </c>
      <c r="Q864" s="10">
        <f t="shared" si="334"/>
        <v>0</v>
      </c>
      <c r="R864" s="39">
        <f t="shared" si="335"/>
        <v>0</v>
      </c>
      <c r="S864" s="5">
        <f t="shared" si="336"/>
        <v>0</v>
      </c>
      <c r="T864" s="6">
        <f t="shared" si="346"/>
        <v>4.641E-2</v>
      </c>
      <c r="U864" s="10">
        <f t="shared" si="325"/>
        <v>86</v>
      </c>
      <c r="V864" s="10">
        <v>252</v>
      </c>
      <c r="W864" s="12">
        <f t="shared" si="337"/>
        <v>1.0156022579999999</v>
      </c>
      <c r="X864" s="5">
        <f t="shared" si="338"/>
        <v>17.092267549999999</v>
      </c>
      <c r="Y864" s="11">
        <f t="shared" si="339"/>
        <v>0</v>
      </c>
      <c r="Z864" s="2" t="s">
        <v>68</v>
      </c>
      <c r="AA864" s="72">
        <f t="shared" si="347"/>
        <v>44119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30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4"/>
      <c r="BX864" s="1"/>
      <c r="BY864" s="1"/>
      <c r="BZ864" s="1"/>
      <c r="CA864" s="1"/>
      <c r="CB864" s="1"/>
      <c r="CC864" s="1"/>
      <c r="CD864" s="1"/>
      <c r="CE864" s="1"/>
      <c r="CF864" s="1"/>
      <c r="CG864" s="2"/>
      <c r="CH864" s="1"/>
      <c r="CI864" s="1"/>
      <c r="CJ864" s="1"/>
      <c r="CK864" s="1"/>
      <c r="CL864" s="1"/>
      <c r="CM864" s="1"/>
    </row>
    <row r="865" spans="1:91" x14ac:dyDescent="0.2">
      <c r="A865" s="105">
        <f t="shared" si="340"/>
        <v>43878</v>
      </c>
      <c r="B865" s="5">
        <f t="shared" si="329"/>
        <v>1112.5918775500002</v>
      </c>
      <c r="C865" s="5">
        <f t="shared" si="341"/>
        <v>1000</v>
      </c>
      <c r="D865" s="64">
        <f t="shared" si="342"/>
        <v>5320.25</v>
      </c>
      <c r="E865" s="11">
        <f>IF(K865=1,VLOOKUP(A865,[1]Plan1!$AY$80:$BA$314,3),E864)</f>
        <v>5331.42</v>
      </c>
      <c r="F865" s="72">
        <f t="shared" si="343"/>
        <v>43846</v>
      </c>
      <c r="G865" s="9">
        <f t="shared" si="330"/>
        <v>2.099525398242541E-3</v>
      </c>
      <c r="H865" s="72">
        <f t="shared" si="344"/>
        <v>43906</v>
      </c>
      <c r="I865" s="72">
        <f t="shared" si="331"/>
        <v>43878</v>
      </c>
      <c r="J865" s="1">
        <f t="shared" si="345"/>
        <v>23</v>
      </c>
      <c r="K865" s="1">
        <f t="shared" si="327"/>
        <v>23</v>
      </c>
      <c r="L865" s="5">
        <f t="shared" si="332"/>
        <v>1.00209952</v>
      </c>
      <c r="M865" s="12">
        <f t="shared" si="328"/>
        <v>1.01150052</v>
      </c>
      <c r="N865" s="12">
        <f t="shared" si="348"/>
        <v>1.0932044122693938</v>
      </c>
      <c r="O865" s="5">
        <f t="shared" si="326"/>
        <v>1.0954996100000001</v>
      </c>
      <c r="P865" s="5">
        <f t="shared" si="333"/>
        <v>1095.4996100000001</v>
      </c>
      <c r="Q865" s="10">
        <f t="shared" si="334"/>
        <v>0</v>
      </c>
      <c r="R865" s="39">
        <f t="shared" si="335"/>
        <v>0</v>
      </c>
      <c r="S865" s="5">
        <f t="shared" si="336"/>
        <v>0</v>
      </c>
      <c r="T865" s="6">
        <f t="shared" si="346"/>
        <v>4.641E-2</v>
      </c>
      <c r="U865" s="10">
        <f t="shared" si="325"/>
        <v>86</v>
      </c>
      <c r="V865" s="10">
        <v>252</v>
      </c>
      <c r="W865" s="12">
        <f t="shared" si="337"/>
        <v>1.0156022579999999</v>
      </c>
      <c r="X865" s="5">
        <f t="shared" si="338"/>
        <v>17.092267549999999</v>
      </c>
      <c r="Y865" s="11">
        <f t="shared" si="339"/>
        <v>0</v>
      </c>
      <c r="Z865" s="2" t="s">
        <v>68</v>
      </c>
      <c r="AA865" s="72">
        <f t="shared" si="347"/>
        <v>44119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30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4"/>
      <c r="BX865" s="1"/>
      <c r="BY865" s="1"/>
      <c r="BZ865" s="1"/>
      <c r="CA865" s="1"/>
      <c r="CB865" s="1"/>
      <c r="CC865" s="1"/>
      <c r="CD865" s="1"/>
      <c r="CE865" s="1"/>
      <c r="CF865" s="1"/>
      <c r="CG865" s="2"/>
      <c r="CH865" s="1"/>
      <c r="CI865" s="1"/>
      <c r="CJ865" s="1"/>
      <c r="CK865" s="1"/>
      <c r="CL865" s="1"/>
      <c r="CM865" s="1"/>
    </row>
    <row r="866" spans="1:91" x14ac:dyDescent="0.2">
      <c r="A866" s="105">
        <f t="shared" si="340"/>
        <v>43879</v>
      </c>
      <c r="B866" s="5">
        <f t="shared" si="329"/>
        <v>1112.9465744499998</v>
      </c>
      <c r="C866" s="5">
        <f t="shared" si="341"/>
        <v>1000</v>
      </c>
      <c r="D866" s="64">
        <f t="shared" si="342"/>
        <v>5331.42</v>
      </c>
      <c r="E866" s="11">
        <f>IF(K866=1,VLOOKUP(A866,[1]Plan1!$AY$80:$BA$314,3),E865)</f>
        <v>5344.75</v>
      </c>
      <c r="F866" s="72">
        <f t="shared" si="343"/>
        <v>43879</v>
      </c>
      <c r="G866" s="9">
        <f t="shared" si="330"/>
        <v>2.5002719725701894E-3</v>
      </c>
      <c r="H866" s="72">
        <f t="shared" si="344"/>
        <v>43906</v>
      </c>
      <c r="I866" s="72">
        <f t="shared" si="331"/>
        <v>43906</v>
      </c>
      <c r="J866" s="1">
        <f t="shared" si="345"/>
        <v>18</v>
      </c>
      <c r="K866" s="1">
        <f t="shared" si="327"/>
        <v>1</v>
      </c>
      <c r="L866" s="5">
        <f t="shared" si="332"/>
        <v>1.0001387399999999</v>
      </c>
      <c r="M866" s="12">
        <f t="shared" si="328"/>
        <v>1.00209952</v>
      </c>
      <c r="N866" s="12">
        <f t="shared" si="348"/>
        <v>1.0954996167970417</v>
      </c>
      <c r="O866" s="5">
        <f t="shared" si="326"/>
        <v>1.0956516000000001</v>
      </c>
      <c r="P866" s="5">
        <f t="shared" si="333"/>
        <v>1095.6515999999999</v>
      </c>
      <c r="Q866" s="10">
        <f t="shared" si="334"/>
        <v>0</v>
      </c>
      <c r="R866" s="39">
        <f t="shared" si="335"/>
        <v>0</v>
      </c>
      <c r="S866" s="5">
        <f t="shared" si="336"/>
        <v>0</v>
      </c>
      <c r="T866" s="6">
        <f t="shared" si="346"/>
        <v>4.641E-2</v>
      </c>
      <c r="U866" s="10">
        <f t="shared" si="325"/>
        <v>87</v>
      </c>
      <c r="V866" s="10">
        <v>252</v>
      </c>
      <c r="W866" s="12">
        <f t="shared" si="337"/>
        <v>1.0157851040000001</v>
      </c>
      <c r="X866" s="5">
        <f t="shared" si="338"/>
        <v>17.294974450000002</v>
      </c>
      <c r="Y866" s="11">
        <f t="shared" si="339"/>
        <v>0</v>
      </c>
      <c r="Z866" s="2" t="s">
        <v>68</v>
      </c>
      <c r="AA866" s="72">
        <f t="shared" si="347"/>
        <v>44119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30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4"/>
      <c r="BX866" s="1"/>
      <c r="BY866" s="1"/>
      <c r="BZ866" s="1"/>
      <c r="CA866" s="1"/>
      <c r="CB866" s="1"/>
      <c r="CC866" s="1"/>
      <c r="CD866" s="1"/>
      <c r="CE866" s="1"/>
      <c r="CF866" s="1"/>
      <c r="CG866" s="2"/>
      <c r="CH866" s="1"/>
      <c r="CI866" s="1"/>
      <c r="CJ866" s="1"/>
      <c r="CK866" s="1"/>
      <c r="CL866" s="1"/>
      <c r="CM866" s="1"/>
    </row>
    <row r="867" spans="1:91" x14ac:dyDescent="0.2">
      <c r="A867" s="105">
        <f t="shared" si="340"/>
        <v>43880</v>
      </c>
      <c r="B867" s="5">
        <f t="shared" si="329"/>
        <v>1113.3013732499999</v>
      </c>
      <c r="C867" s="5">
        <f t="shared" si="341"/>
        <v>1000</v>
      </c>
      <c r="D867" s="64">
        <f t="shared" si="342"/>
        <v>5331.42</v>
      </c>
      <c r="E867" s="11">
        <f>IF(K867=1,VLOOKUP(A867,[1]Plan1!$AY$80:$BA$314,3),E866)</f>
        <v>5344.75</v>
      </c>
      <c r="F867" s="72">
        <f t="shared" si="343"/>
        <v>43879</v>
      </c>
      <c r="G867" s="9">
        <f t="shared" si="330"/>
        <v>2.5002719725701894E-3</v>
      </c>
      <c r="H867" s="72">
        <f t="shared" si="344"/>
        <v>43906</v>
      </c>
      <c r="I867" s="72">
        <f t="shared" si="331"/>
        <v>43906</v>
      </c>
      <c r="J867" s="1">
        <f t="shared" si="345"/>
        <v>18</v>
      </c>
      <c r="K867" s="1">
        <f t="shared" si="327"/>
        <v>2</v>
      </c>
      <c r="L867" s="5">
        <f t="shared" si="332"/>
        <v>1.00027749</v>
      </c>
      <c r="M867" s="12">
        <f t="shared" si="328"/>
        <v>1.00209952</v>
      </c>
      <c r="N867" s="12">
        <f t="shared" si="348"/>
        <v>1.0954996167970417</v>
      </c>
      <c r="O867" s="5">
        <f t="shared" si="326"/>
        <v>1.0958036</v>
      </c>
      <c r="P867" s="5">
        <f t="shared" si="333"/>
        <v>1095.8036</v>
      </c>
      <c r="Q867" s="10">
        <f t="shared" si="334"/>
        <v>0</v>
      </c>
      <c r="R867" s="39">
        <f t="shared" si="335"/>
        <v>0</v>
      </c>
      <c r="S867" s="5">
        <f t="shared" si="336"/>
        <v>0</v>
      </c>
      <c r="T867" s="6">
        <f t="shared" si="346"/>
        <v>4.641E-2</v>
      </c>
      <c r="U867" s="10">
        <f t="shared" si="325"/>
        <v>88</v>
      </c>
      <c r="V867" s="10">
        <v>252</v>
      </c>
      <c r="W867" s="12">
        <f t="shared" si="337"/>
        <v>1.0159679829999999</v>
      </c>
      <c r="X867" s="5">
        <f t="shared" si="338"/>
        <v>17.497773250000002</v>
      </c>
      <c r="Y867" s="11">
        <f t="shared" si="339"/>
        <v>0</v>
      </c>
      <c r="Z867" s="2" t="s">
        <v>68</v>
      </c>
      <c r="AA867" s="72">
        <f t="shared" si="347"/>
        <v>44119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30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4"/>
      <c r="BX867" s="1"/>
      <c r="BY867" s="1"/>
      <c r="BZ867" s="1"/>
      <c r="CA867" s="1"/>
      <c r="CB867" s="1"/>
      <c r="CC867" s="1"/>
      <c r="CD867" s="1"/>
      <c r="CE867" s="1"/>
      <c r="CF867" s="1"/>
      <c r="CG867" s="2"/>
      <c r="CH867" s="1"/>
      <c r="CI867" s="1"/>
      <c r="CJ867" s="1"/>
      <c r="CK867" s="1"/>
      <c r="CL867" s="1"/>
      <c r="CM867" s="1"/>
    </row>
    <row r="868" spans="1:91" x14ac:dyDescent="0.2">
      <c r="A868" s="105">
        <f t="shared" si="340"/>
        <v>43881</v>
      </c>
      <c r="B868" s="5">
        <f t="shared" si="329"/>
        <v>1113.65630446</v>
      </c>
      <c r="C868" s="5">
        <f t="shared" si="341"/>
        <v>1000</v>
      </c>
      <c r="D868" s="64">
        <f t="shared" si="342"/>
        <v>5331.42</v>
      </c>
      <c r="E868" s="11">
        <f>IF(K868=1,VLOOKUP(A868,[1]Plan1!$AY$80:$BA$314,3),E867)</f>
        <v>5344.75</v>
      </c>
      <c r="F868" s="72">
        <f t="shared" si="343"/>
        <v>43879</v>
      </c>
      <c r="G868" s="9">
        <f t="shared" si="330"/>
        <v>2.5002719725701894E-3</v>
      </c>
      <c r="H868" s="72">
        <f t="shared" si="344"/>
        <v>43906</v>
      </c>
      <c r="I868" s="72">
        <f t="shared" si="331"/>
        <v>43906</v>
      </c>
      <c r="J868" s="1">
        <f t="shared" si="345"/>
        <v>18</v>
      </c>
      <c r="K868" s="1">
        <f t="shared" si="327"/>
        <v>3</v>
      </c>
      <c r="L868" s="5">
        <f t="shared" si="332"/>
        <v>1.0004162700000001</v>
      </c>
      <c r="M868" s="12">
        <f t="shared" si="328"/>
        <v>1.00209952</v>
      </c>
      <c r="N868" s="12">
        <f t="shared" si="348"/>
        <v>1.0954996167970417</v>
      </c>
      <c r="O868" s="5">
        <f t="shared" si="326"/>
        <v>1.0959556399999999</v>
      </c>
      <c r="P868" s="5">
        <f t="shared" si="333"/>
        <v>1095.9556399999999</v>
      </c>
      <c r="Q868" s="10">
        <f t="shared" si="334"/>
        <v>0</v>
      </c>
      <c r="R868" s="39">
        <f t="shared" si="335"/>
        <v>0</v>
      </c>
      <c r="S868" s="5">
        <f t="shared" si="336"/>
        <v>0</v>
      </c>
      <c r="T868" s="6">
        <f t="shared" si="346"/>
        <v>4.641E-2</v>
      </c>
      <c r="U868" s="10">
        <f t="shared" si="325"/>
        <v>89</v>
      </c>
      <c r="V868" s="10">
        <v>252</v>
      </c>
      <c r="W868" s="12">
        <f t="shared" si="337"/>
        <v>1.016150895</v>
      </c>
      <c r="X868" s="5">
        <f t="shared" si="338"/>
        <v>17.700664459999999</v>
      </c>
      <c r="Y868" s="11">
        <f t="shared" si="339"/>
        <v>0</v>
      </c>
      <c r="Z868" s="2" t="s">
        <v>68</v>
      </c>
      <c r="AA868" s="72">
        <f t="shared" si="347"/>
        <v>44119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30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4"/>
      <c r="BX868" s="1"/>
      <c r="BY868" s="1"/>
      <c r="BZ868" s="1"/>
      <c r="CA868" s="1"/>
      <c r="CB868" s="1"/>
      <c r="CC868" s="1"/>
      <c r="CD868" s="1"/>
      <c r="CE868" s="1"/>
      <c r="CF868" s="1"/>
      <c r="CG868" s="2"/>
      <c r="CH868" s="1"/>
      <c r="CI868" s="1"/>
      <c r="CJ868" s="1"/>
      <c r="CK868" s="1"/>
      <c r="CL868" s="1"/>
      <c r="CM868" s="1"/>
    </row>
    <row r="869" spans="1:91" x14ac:dyDescent="0.2">
      <c r="A869" s="105">
        <f t="shared" si="340"/>
        <v>43882</v>
      </c>
      <c r="B869" s="5">
        <f t="shared" si="329"/>
        <v>1114.0113376300001</v>
      </c>
      <c r="C869" s="5">
        <f t="shared" si="341"/>
        <v>1000</v>
      </c>
      <c r="D869" s="64">
        <f t="shared" si="342"/>
        <v>5331.42</v>
      </c>
      <c r="E869" s="11">
        <f>IF(K869=1,VLOOKUP(A869,[1]Plan1!$AY$80:$BA$314,3),E868)</f>
        <v>5344.75</v>
      </c>
      <c r="F869" s="72">
        <f t="shared" si="343"/>
        <v>43879</v>
      </c>
      <c r="G869" s="9">
        <f t="shared" si="330"/>
        <v>2.5002719725701894E-3</v>
      </c>
      <c r="H869" s="72">
        <f t="shared" si="344"/>
        <v>43906</v>
      </c>
      <c r="I869" s="72">
        <f t="shared" si="331"/>
        <v>43906</v>
      </c>
      <c r="J869" s="1">
        <f t="shared" si="345"/>
        <v>18</v>
      </c>
      <c r="K869" s="1">
        <f t="shared" si="327"/>
        <v>4</v>
      </c>
      <c r="L869" s="5">
        <f t="shared" si="332"/>
        <v>1.0005550700000001</v>
      </c>
      <c r="M869" s="12">
        <f t="shared" si="328"/>
        <v>1.00209952</v>
      </c>
      <c r="N869" s="12">
        <f t="shared" si="348"/>
        <v>1.0954996167970417</v>
      </c>
      <c r="O869" s="5">
        <f t="shared" si="326"/>
        <v>1.09610769</v>
      </c>
      <c r="P869" s="5">
        <f t="shared" si="333"/>
        <v>1096.10769</v>
      </c>
      <c r="Q869" s="10">
        <f t="shared" si="334"/>
        <v>0</v>
      </c>
      <c r="R869" s="39">
        <f t="shared" si="335"/>
        <v>0</v>
      </c>
      <c r="S869" s="5">
        <f t="shared" si="336"/>
        <v>0</v>
      </c>
      <c r="T869" s="6">
        <f t="shared" si="346"/>
        <v>4.641E-2</v>
      </c>
      <c r="U869" s="10">
        <f t="shared" ref="U869:U932" si="349">IF(Q868&gt;0,1,IF(K869=K868,U868,U868+1))</f>
        <v>90</v>
      </c>
      <c r="V869" s="10">
        <v>252</v>
      </c>
      <c r="W869" s="12">
        <f t="shared" si="337"/>
        <v>1.0163338399999999</v>
      </c>
      <c r="X869" s="5">
        <f t="shared" si="338"/>
        <v>17.903647629999998</v>
      </c>
      <c r="Y869" s="11">
        <f t="shared" si="339"/>
        <v>0</v>
      </c>
      <c r="Z869" s="2" t="s">
        <v>68</v>
      </c>
      <c r="AA869" s="72">
        <f t="shared" si="347"/>
        <v>44119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30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4"/>
      <c r="BX869" s="1"/>
      <c r="BY869" s="1"/>
      <c r="BZ869" s="1"/>
      <c r="CA869" s="1"/>
      <c r="CB869" s="1"/>
      <c r="CC869" s="1"/>
      <c r="CD869" s="1"/>
      <c r="CE869" s="1"/>
      <c r="CF869" s="1"/>
      <c r="CG869" s="2"/>
      <c r="CH869" s="1"/>
      <c r="CI869" s="1"/>
      <c r="CJ869" s="1"/>
      <c r="CK869" s="1"/>
      <c r="CL869" s="1"/>
      <c r="CM869" s="1"/>
    </row>
    <row r="870" spans="1:91" x14ac:dyDescent="0.2">
      <c r="A870" s="105">
        <f t="shared" si="340"/>
        <v>43883</v>
      </c>
      <c r="B870" s="5">
        <f t="shared" si="329"/>
        <v>1114.3664930999998</v>
      </c>
      <c r="C870" s="5">
        <f t="shared" si="341"/>
        <v>1000</v>
      </c>
      <c r="D870" s="64">
        <f t="shared" si="342"/>
        <v>5331.42</v>
      </c>
      <c r="E870" s="11">
        <f>IF(K870=1,VLOOKUP(A870,[1]Plan1!$AY$80:$BA$314,3),E869)</f>
        <v>5344.75</v>
      </c>
      <c r="F870" s="72">
        <f t="shared" si="343"/>
        <v>43879</v>
      </c>
      <c r="G870" s="9">
        <f t="shared" si="330"/>
        <v>2.5002719725701894E-3</v>
      </c>
      <c r="H870" s="72">
        <f t="shared" si="344"/>
        <v>43906</v>
      </c>
      <c r="I870" s="72">
        <f t="shared" si="331"/>
        <v>43906</v>
      </c>
      <c r="J870" s="1">
        <f t="shared" si="345"/>
        <v>18</v>
      </c>
      <c r="K870" s="1">
        <f t="shared" si="327"/>
        <v>5</v>
      </c>
      <c r="L870" s="5">
        <f t="shared" si="332"/>
        <v>1.00069389</v>
      </c>
      <c r="M870" s="12">
        <f t="shared" si="328"/>
        <v>1.00209952</v>
      </c>
      <c r="N870" s="12">
        <f t="shared" si="348"/>
        <v>1.0954996167970417</v>
      </c>
      <c r="O870" s="5">
        <f t="shared" si="326"/>
        <v>1.0962597700000001</v>
      </c>
      <c r="P870" s="5">
        <f t="shared" si="333"/>
        <v>1096.2597699999999</v>
      </c>
      <c r="Q870" s="10">
        <f t="shared" si="334"/>
        <v>0</v>
      </c>
      <c r="R870" s="39">
        <f t="shared" si="335"/>
        <v>0</v>
      </c>
      <c r="S870" s="5">
        <f t="shared" si="336"/>
        <v>0</v>
      </c>
      <c r="T870" s="6">
        <f t="shared" si="346"/>
        <v>4.641E-2</v>
      </c>
      <c r="U870" s="10">
        <f t="shared" si="349"/>
        <v>91</v>
      </c>
      <c r="V870" s="10">
        <v>252</v>
      </c>
      <c r="W870" s="12">
        <f t="shared" si="337"/>
        <v>1.0165168179999999</v>
      </c>
      <c r="X870" s="5">
        <f t="shared" si="338"/>
        <v>18.1067231</v>
      </c>
      <c r="Y870" s="11">
        <f t="shared" si="339"/>
        <v>0</v>
      </c>
      <c r="Z870" s="2" t="s">
        <v>68</v>
      </c>
      <c r="AA870" s="72">
        <f t="shared" si="347"/>
        <v>44119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30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4"/>
      <c r="BX870" s="1"/>
      <c r="BY870" s="1"/>
      <c r="BZ870" s="1"/>
      <c r="CA870" s="1"/>
      <c r="CB870" s="1"/>
      <c r="CC870" s="1"/>
      <c r="CD870" s="1"/>
      <c r="CE870" s="1"/>
      <c r="CF870" s="1"/>
      <c r="CG870" s="2"/>
      <c r="CH870" s="1"/>
      <c r="CI870" s="1"/>
      <c r="CJ870" s="1"/>
      <c r="CK870" s="1"/>
      <c r="CL870" s="1"/>
      <c r="CM870" s="1"/>
    </row>
    <row r="871" spans="1:91" x14ac:dyDescent="0.2">
      <c r="A871" s="105">
        <f t="shared" si="340"/>
        <v>43884</v>
      </c>
      <c r="B871" s="5">
        <f t="shared" si="329"/>
        <v>1114.3664930999998</v>
      </c>
      <c r="C871" s="5">
        <f t="shared" si="341"/>
        <v>1000</v>
      </c>
      <c r="D871" s="64">
        <f t="shared" si="342"/>
        <v>5331.42</v>
      </c>
      <c r="E871" s="11">
        <f>IF(K871=1,VLOOKUP(A871,[1]Plan1!$AY$80:$BA$314,3),E870)</f>
        <v>5344.75</v>
      </c>
      <c r="F871" s="72">
        <f t="shared" si="343"/>
        <v>43879</v>
      </c>
      <c r="G871" s="9">
        <f t="shared" si="330"/>
        <v>2.5002719725701894E-3</v>
      </c>
      <c r="H871" s="72">
        <f t="shared" si="344"/>
        <v>43906</v>
      </c>
      <c r="I871" s="72">
        <f t="shared" si="331"/>
        <v>43906</v>
      </c>
      <c r="J871" s="1">
        <f t="shared" si="345"/>
        <v>18</v>
      </c>
      <c r="K871" s="1">
        <f t="shared" si="327"/>
        <v>5</v>
      </c>
      <c r="L871" s="5">
        <f t="shared" si="332"/>
        <v>1.00069389</v>
      </c>
      <c r="M871" s="12">
        <f t="shared" si="328"/>
        <v>1.00209952</v>
      </c>
      <c r="N871" s="12">
        <f t="shared" si="348"/>
        <v>1.0954996167970417</v>
      </c>
      <c r="O871" s="5">
        <f t="shared" si="326"/>
        <v>1.0962597700000001</v>
      </c>
      <c r="P871" s="5">
        <f t="shared" si="333"/>
        <v>1096.2597699999999</v>
      </c>
      <c r="Q871" s="10">
        <f t="shared" si="334"/>
        <v>0</v>
      </c>
      <c r="R871" s="39">
        <f t="shared" si="335"/>
        <v>0</v>
      </c>
      <c r="S871" s="5">
        <f t="shared" si="336"/>
        <v>0</v>
      </c>
      <c r="T871" s="6">
        <f t="shared" si="346"/>
        <v>4.641E-2</v>
      </c>
      <c r="U871" s="10">
        <f t="shared" si="349"/>
        <v>91</v>
      </c>
      <c r="V871" s="10">
        <v>252</v>
      </c>
      <c r="W871" s="12">
        <f t="shared" si="337"/>
        <v>1.0165168179999999</v>
      </c>
      <c r="X871" s="5">
        <f t="shared" si="338"/>
        <v>18.1067231</v>
      </c>
      <c r="Y871" s="11">
        <f t="shared" si="339"/>
        <v>0</v>
      </c>
      <c r="Z871" s="2" t="s">
        <v>68</v>
      </c>
      <c r="AA871" s="72">
        <f t="shared" si="347"/>
        <v>44119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30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4"/>
      <c r="BX871" s="1"/>
      <c r="BY871" s="1"/>
      <c r="BZ871" s="1"/>
      <c r="CA871" s="1"/>
      <c r="CB871" s="1"/>
      <c r="CC871" s="1"/>
      <c r="CD871" s="1"/>
      <c r="CE871" s="1"/>
      <c r="CF871" s="1"/>
      <c r="CG871" s="2"/>
      <c r="CH871" s="1"/>
      <c r="CI871" s="1"/>
      <c r="CJ871" s="1"/>
      <c r="CK871" s="1"/>
      <c r="CL871" s="1"/>
      <c r="CM871" s="1"/>
    </row>
    <row r="872" spans="1:91" x14ac:dyDescent="0.2">
      <c r="A872" s="105">
        <f t="shared" si="340"/>
        <v>43885</v>
      </c>
      <c r="B872" s="5">
        <f t="shared" si="329"/>
        <v>1114.3664930999998</v>
      </c>
      <c r="C872" s="5">
        <f t="shared" si="341"/>
        <v>1000</v>
      </c>
      <c r="D872" s="64">
        <f t="shared" si="342"/>
        <v>5331.42</v>
      </c>
      <c r="E872" s="11">
        <f>IF(K872=1,VLOOKUP(A872,[1]Plan1!$AY$80:$BA$314,3),E871)</f>
        <v>5344.75</v>
      </c>
      <c r="F872" s="72">
        <f t="shared" si="343"/>
        <v>43879</v>
      </c>
      <c r="G872" s="9">
        <f t="shared" si="330"/>
        <v>2.5002719725701894E-3</v>
      </c>
      <c r="H872" s="72">
        <f t="shared" si="344"/>
        <v>43906</v>
      </c>
      <c r="I872" s="72">
        <f t="shared" si="331"/>
        <v>43906</v>
      </c>
      <c r="J872" s="1">
        <f t="shared" si="345"/>
        <v>18</v>
      </c>
      <c r="K872" s="1">
        <f t="shared" si="327"/>
        <v>5</v>
      </c>
      <c r="L872" s="5">
        <f t="shared" si="332"/>
        <v>1.00069389</v>
      </c>
      <c r="M872" s="12">
        <f t="shared" si="328"/>
        <v>1.00209952</v>
      </c>
      <c r="N872" s="12">
        <f t="shared" si="348"/>
        <v>1.0954996167970417</v>
      </c>
      <c r="O872" s="5">
        <f t="shared" si="326"/>
        <v>1.0962597700000001</v>
      </c>
      <c r="P872" s="5">
        <f t="shared" si="333"/>
        <v>1096.2597699999999</v>
      </c>
      <c r="Q872" s="10">
        <f t="shared" si="334"/>
        <v>0</v>
      </c>
      <c r="R872" s="39">
        <f t="shared" si="335"/>
        <v>0</v>
      </c>
      <c r="S872" s="5">
        <f t="shared" si="336"/>
        <v>0</v>
      </c>
      <c r="T872" s="6">
        <f t="shared" si="346"/>
        <v>4.641E-2</v>
      </c>
      <c r="U872" s="10">
        <f t="shared" si="349"/>
        <v>91</v>
      </c>
      <c r="V872" s="10">
        <v>252</v>
      </c>
      <c r="W872" s="12">
        <f t="shared" si="337"/>
        <v>1.0165168179999999</v>
      </c>
      <c r="X872" s="5">
        <f t="shared" si="338"/>
        <v>18.1067231</v>
      </c>
      <c r="Y872" s="11">
        <f t="shared" si="339"/>
        <v>0</v>
      </c>
      <c r="Z872" s="2" t="s">
        <v>68</v>
      </c>
      <c r="AA872" s="72">
        <f t="shared" si="347"/>
        <v>44119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30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4"/>
      <c r="BX872" s="1"/>
      <c r="BY872" s="1"/>
      <c r="BZ872" s="1"/>
      <c r="CA872" s="1"/>
      <c r="CB872" s="1"/>
      <c r="CC872" s="1"/>
      <c r="CD872" s="1"/>
      <c r="CE872" s="1"/>
      <c r="CF872" s="1"/>
      <c r="CG872" s="2"/>
      <c r="CH872" s="1"/>
      <c r="CI872" s="1"/>
      <c r="CJ872" s="1"/>
      <c r="CK872" s="1"/>
      <c r="CL872" s="1"/>
      <c r="CM872" s="1"/>
    </row>
    <row r="873" spans="1:91" x14ac:dyDescent="0.2">
      <c r="A873" s="105">
        <f t="shared" si="340"/>
        <v>43886</v>
      </c>
      <c r="B873" s="5">
        <f t="shared" si="329"/>
        <v>1114.3664930999998</v>
      </c>
      <c r="C873" s="5">
        <f t="shared" si="341"/>
        <v>1000</v>
      </c>
      <c r="D873" s="64">
        <f t="shared" si="342"/>
        <v>5331.42</v>
      </c>
      <c r="E873" s="11">
        <f>IF(K873=1,VLOOKUP(A873,[1]Plan1!$AY$80:$BA$314,3),E872)</f>
        <v>5344.75</v>
      </c>
      <c r="F873" s="72">
        <f t="shared" si="343"/>
        <v>43879</v>
      </c>
      <c r="G873" s="9">
        <f t="shared" si="330"/>
        <v>2.5002719725701894E-3</v>
      </c>
      <c r="H873" s="72">
        <f t="shared" si="344"/>
        <v>43906</v>
      </c>
      <c r="I873" s="72">
        <f t="shared" si="331"/>
        <v>43906</v>
      </c>
      <c r="J873" s="1">
        <f t="shared" si="345"/>
        <v>18</v>
      </c>
      <c r="K873" s="1">
        <f t="shared" si="327"/>
        <v>5</v>
      </c>
      <c r="L873" s="5">
        <f t="shared" si="332"/>
        <v>1.00069389</v>
      </c>
      <c r="M873" s="12">
        <f t="shared" si="328"/>
        <v>1.00209952</v>
      </c>
      <c r="N873" s="12">
        <f t="shared" si="348"/>
        <v>1.0954996167970417</v>
      </c>
      <c r="O873" s="5">
        <f t="shared" ref="O873:O936" si="350">TRUNC(TRUNC((L873*N873),15),8)</f>
        <v>1.0962597700000001</v>
      </c>
      <c r="P873" s="5">
        <f t="shared" si="333"/>
        <v>1096.2597699999999</v>
      </c>
      <c r="Q873" s="10">
        <f t="shared" si="334"/>
        <v>0</v>
      </c>
      <c r="R873" s="39">
        <f t="shared" si="335"/>
        <v>0</v>
      </c>
      <c r="S873" s="5">
        <f t="shared" si="336"/>
        <v>0</v>
      </c>
      <c r="T873" s="6">
        <f t="shared" si="346"/>
        <v>4.641E-2</v>
      </c>
      <c r="U873" s="10">
        <f t="shared" si="349"/>
        <v>91</v>
      </c>
      <c r="V873" s="10">
        <v>252</v>
      </c>
      <c r="W873" s="12">
        <f t="shared" si="337"/>
        <v>1.0165168179999999</v>
      </c>
      <c r="X873" s="5">
        <f t="shared" si="338"/>
        <v>18.1067231</v>
      </c>
      <c r="Y873" s="11">
        <f t="shared" si="339"/>
        <v>0</v>
      </c>
      <c r="Z873" s="2" t="s">
        <v>68</v>
      </c>
      <c r="AA873" s="72">
        <f t="shared" si="347"/>
        <v>44119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30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4"/>
      <c r="BX873" s="1"/>
      <c r="BY873" s="1"/>
      <c r="BZ873" s="1"/>
      <c r="CA873" s="1"/>
      <c r="CB873" s="1"/>
      <c r="CC873" s="1"/>
      <c r="CD873" s="1"/>
      <c r="CE873" s="1"/>
      <c r="CF873" s="1"/>
      <c r="CG873" s="2"/>
      <c r="CH873" s="1"/>
      <c r="CI873" s="1"/>
      <c r="CJ873" s="1"/>
      <c r="CK873" s="1"/>
      <c r="CL873" s="1"/>
      <c r="CM873" s="1"/>
    </row>
    <row r="874" spans="1:91" x14ac:dyDescent="0.2">
      <c r="A874" s="105">
        <f t="shared" si="340"/>
        <v>43887</v>
      </c>
      <c r="B874" s="5">
        <f t="shared" si="329"/>
        <v>1114.3664930999998</v>
      </c>
      <c r="C874" s="5">
        <f t="shared" si="341"/>
        <v>1000</v>
      </c>
      <c r="D874" s="64">
        <f t="shared" si="342"/>
        <v>5331.42</v>
      </c>
      <c r="E874" s="11">
        <f>IF(K874=1,VLOOKUP(A874,[1]Plan1!$AY$80:$BA$314,3),E873)</f>
        <v>5344.75</v>
      </c>
      <c r="F874" s="72">
        <f t="shared" si="343"/>
        <v>43879</v>
      </c>
      <c r="G874" s="9">
        <f t="shared" si="330"/>
        <v>2.5002719725701894E-3</v>
      </c>
      <c r="H874" s="72">
        <f t="shared" si="344"/>
        <v>43906</v>
      </c>
      <c r="I874" s="72">
        <f t="shared" si="331"/>
        <v>43906</v>
      </c>
      <c r="J874" s="1">
        <f t="shared" si="345"/>
        <v>18</v>
      </c>
      <c r="K874" s="1">
        <f t="shared" ref="K874:K937" si="351">(J874-(NETWORKDAYS(A874,I874,AD$118:AD$502)-1))</f>
        <v>5</v>
      </c>
      <c r="L874" s="5">
        <f t="shared" si="332"/>
        <v>1.00069389</v>
      </c>
      <c r="M874" s="12">
        <f t="shared" ref="M874:M937" si="352">IF(I874&gt;I873,L873,M873)</f>
        <v>1.00209952</v>
      </c>
      <c r="N874" s="12">
        <f t="shared" si="348"/>
        <v>1.0954996167970417</v>
      </c>
      <c r="O874" s="5">
        <f t="shared" si="350"/>
        <v>1.0962597700000001</v>
      </c>
      <c r="P874" s="5">
        <f t="shared" si="333"/>
        <v>1096.2597699999999</v>
      </c>
      <c r="Q874" s="10">
        <f t="shared" si="334"/>
        <v>0</v>
      </c>
      <c r="R874" s="39">
        <f t="shared" si="335"/>
        <v>0</v>
      </c>
      <c r="S874" s="5">
        <f t="shared" si="336"/>
        <v>0</v>
      </c>
      <c r="T874" s="6">
        <f t="shared" si="346"/>
        <v>4.641E-2</v>
      </c>
      <c r="U874" s="10">
        <f t="shared" si="349"/>
        <v>91</v>
      </c>
      <c r="V874" s="10">
        <v>252</v>
      </c>
      <c r="W874" s="12">
        <f t="shared" si="337"/>
        <v>1.0165168179999999</v>
      </c>
      <c r="X874" s="5">
        <f t="shared" si="338"/>
        <v>18.1067231</v>
      </c>
      <c r="Y874" s="11">
        <f t="shared" si="339"/>
        <v>0</v>
      </c>
      <c r="Z874" s="2" t="s">
        <v>68</v>
      </c>
      <c r="AA874" s="72">
        <f t="shared" si="347"/>
        <v>44119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30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4"/>
      <c r="BX874" s="1"/>
      <c r="BY874" s="1"/>
      <c r="BZ874" s="1"/>
      <c r="CA874" s="1"/>
      <c r="CB874" s="1"/>
      <c r="CC874" s="1"/>
      <c r="CD874" s="1"/>
      <c r="CE874" s="1"/>
      <c r="CF874" s="1"/>
      <c r="CG874" s="2"/>
      <c r="CH874" s="1"/>
      <c r="CI874" s="1"/>
      <c r="CJ874" s="1"/>
      <c r="CK874" s="1"/>
      <c r="CL874" s="1"/>
      <c r="CM874" s="1"/>
    </row>
    <row r="875" spans="1:91" x14ac:dyDescent="0.2">
      <c r="A875" s="105">
        <f t="shared" si="340"/>
        <v>43888</v>
      </c>
      <c r="B875" s="5">
        <f t="shared" si="329"/>
        <v>1114.7217607399998</v>
      </c>
      <c r="C875" s="5">
        <f t="shared" si="341"/>
        <v>1000</v>
      </c>
      <c r="D875" s="64">
        <f t="shared" si="342"/>
        <v>5331.42</v>
      </c>
      <c r="E875" s="11">
        <f>IF(K875=1,VLOOKUP(A875,[1]Plan1!$AY$80:$BA$314,3),E874)</f>
        <v>5344.75</v>
      </c>
      <c r="F875" s="72">
        <f t="shared" si="343"/>
        <v>43879</v>
      </c>
      <c r="G875" s="9">
        <f t="shared" si="330"/>
        <v>2.5002719725701894E-3</v>
      </c>
      <c r="H875" s="72">
        <f t="shared" si="344"/>
        <v>43906</v>
      </c>
      <c r="I875" s="72">
        <f t="shared" si="331"/>
        <v>43906</v>
      </c>
      <c r="J875" s="1">
        <f t="shared" si="345"/>
        <v>18</v>
      </c>
      <c r="K875" s="1">
        <f t="shared" si="351"/>
        <v>6</v>
      </c>
      <c r="L875" s="5">
        <f t="shared" si="332"/>
        <v>1.0008327299999999</v>
      </c>
      <c r="M875" s="12">
        <f t="shared" si="352"/>
        <v>1.00209952</v>
      </c>
      <c r="N875" s="12">
        <f t="shared" si="348"/>
        <v>1.0954996167970417</v>
      </c>
      <c r="O875" s="5">
        <f t="shared" si="350"/>
        <v>1.0964118700000001</v>
      </c>
      <c r="P875" s="5">
        <f t="shared" si="333"/>
        <v>1096.4118699999999</v>
      </c>
      <c r="Q875" s="10">
        <f t="shared" si="334"/>
        <v>0</v>
      </c>
      <c r="R875" s="39">
        <f t="shared" si="335"/>
        <v>0</v>
      </c>
      <c r="S875" s="5">
        <f t="shared" si="336"/>
        <v>0</v>
      </c>
      <c r="T875" s="6">
        <f t="shared" si="346"/>
        <v>4.641E-2</v>
      </c>
      <c r="U875" s="10">
        <f t="shared" si="349"/>
        <v>92</v>
      </c>
      <c r="V875" s="10">
        <v>252</v>
      </c>
      <c r="W875" s="12">
        <f t="shared" si="337"/>
        <v>1.016699829</v>
      </c>
      <c r="X875" s="5">
        <f t="shared" si="338"/>
        <v>18.30989074</v>
      </c>
      <c r="Y875" s="11">
        <f t="shared" si="339"/>
        <v>0</v>
      </c>
      <c r="Z875" s="2" t="s">
        <v>68</v>
      </c>
      <c r="AA875" s="72">
        <f t="shared" si="347"/>
        <v>44119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30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4"/>
      <c r="BX875" s="1"/>
      <c r="BY875" s="1"/>
      <c r="BZ875" s="1"/>
      <c r="CA875" s="1"/>
      <c r="CB875" s="1"/>
      <c r="CC875" s="1"/>
      <c r="CD875" s="1"/>
      <c r="CE875" s="1"/>
      <c r="CF875" s="1"/>
      <c r="CG875" s="2"/>
      <c r="CH875" s="1"/>
      <c r="CI875" s="1"/>
      <c r="CJ875" s="1"/>
      <c r="CK875" s="1"/>
      <c r="CL875" s="1"/>
      <c r="CM875" s="1"/>
    </row>
    <row r="876" spans="1:91" x14ac:dyDescent="0.2">
      <c r="A876" s="105">
        <f t="shared" si="340"/>
        <v>43889</v>
      </c>
      <c r="B876" s="5">
        <f t="shared" si="329"/>
        <v>1115.0771293099999</v>
      </c>
      <c r="C876" s="5">
        <f t="shared" si="341"/>
        <v>1000</v>
      </c>
      <c r="D876" s="64">
        <f t="shared" si="342"/>
        <v>5331.42</v>
      </c>
      <c r="E876" s="11">
        <f>IF(K876=1,VLOOKUP(A876,[1]Plan1!$AY$80:$BA$314,3),E875)</f>
        <v>5344.75</v>
      </c>
      <c r="F876" s="72">
        <f t="shared" si="343"/>
        <v>43879</v>
      </c>
      <c r="G876" s="9">
        <f t="shared" si="330"/>
        <v>2.5002719725701894E-3</v>
      </c>
      <c r="H876" s="72">
        <f t="shared" si="344"/>
        <v>43906</v>
      </c>
      <c r="I876" s="72">
        <f t="shared" si="331"/>
        <v>43906</v>
      </c>
      <c r="J876" s="1">
        <f t="shared" si="345"/>
        <v>18</v>
      </c>
      <c r="K876" s="1">
        <f t="shared" si="351"/>
        <v>7</v>
      </c>
      <c r="L876" s="5">
        <f t="shared" si="332"/>
        <v>1.0009715800000001</v>
      </c>
      <c r="M876" s="12">
        <f t="shared" si="352"/>
        <v>1.00209952</v>
      </c>
      <c r="N876" s="12">
        <f t="shared" si="348"/>
        <v>1.0954996167970417</v>
      </c>
      <c r="O876" s="5">
        <f t="shared" si="350"/>
        <v>1.09656398</v>
      </c>
      <c r="P876" s="5">
        <f t="shared" si="333"/>
        <v>1096.5639799999999</v>
      </c>
      <c r="Q876" s="10">
        <f t="shared" si="334"/>
        <v>0</v>
      </c>
      <c r="R876" s="39">
        <f t="shared" si="335"/>
        <v>0</v>
      </c>
      <c r="S876" s="5">
        <f t="shared" si="336"/>
        <v>0</v>
      </c>
      <c r="T876" s="6">
        <f t="shared" si="346"/>
        <v>4.641E-2</v>
      </c>
      <c r="U876" s="10">
        <f t="shared" si="349"/>
        <v>93</v>
      </c>
      <c r="V876" s="10">
        <v>252</v>
      </c>
      <c r="W876" s="12">
        <f t="shared" si="337"/>
        <v>1.016882872</v>
      </c>
      <c r="X876" s="5">
        <f t="shared" si="338"/>
        <v>18.513149309999999</v>
      </c>
      <c r="Y876" s="11">
        <f t="shared" si="339"/>
        <v>0</v>
      </c>
      <c r="Z876" s="2" t="s">
        <v>68</v>
      </c>
      <c r="AA876" s="72">
        <f t="shared" si="347"/>
        <v>44119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30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4"/>
      <c r="BX876" s="1"/>
      <c r="BY876" s="1"/>
      <c r="BZ876" s="1"/>
      <c r="CA876" s="1"/>
      <c r="CB876" s="1"/>
      <c r="CC876" s="1"/>
      <c r="CD876" s="1"/>
      <c r="CE876" s="1"/>
      <c r="CF876" s="1"/>
      <c r="CG876" s="2"/>
      <c r="CH876" s="1"/>
      <c r="CI876" s="1"/>
      <c r="CJ876" s="1"/>
      <c r="CK876" s="1"/>
      <c r="CL876" s="1"/>
      <c r="CM876" s="1"/>
    </row>
    <row r="877" spans="1:91" x14ac:dyDescent="0.2">
      <c r="A877" s="105">
        <f t="shared" si="340"/>
        <v>43890</v>
      </c>
      <c r="B877" s="5">
        <f t="shared" si="329"/>
        <v>1115.4326213700001</v>
      </c>
      <c r="C877" s="5">
        <f t="shared" si="341"/>
        <v>1000</v>
      </c>
      <c r="D877" s="64">
        <f t="shared" si="342"/>
        <v>5331.42</v>
      </c>
      <c r="E877" s="11">
        <f>IF(K877=1,VLOOKUP(A877,[1]Plan1!$AY$80:$BA$314,3),E876)</f>
        <v>5344.75</v>
      </c>
      <c r="F877" s="72">
        <f t="shared" si="343"/>
        <v>43879</v>
      </c>
      <c r="G877" s="9">
        <f t="shared" si="330"/>
        <v>2.5002719725701894E-3</v>
      </c>
      <c r="H877" s="72">
        <f t="shared" si="344"/>
        <v>43906</v>
      </c>
      <c r="I877" s="72">
        <f t="shared" si="331"/>
        <v>43906</v>
      </c>
      <c r="J877" s="1">
        <f t="shared" si="345"/>
        <v>18</v>
      </c>
      <c r="K877" s="1">
        <f t="shared" si="351"/>
        <v>8</v>
      </c>
      <c r="L877" s="5">
        <f t="shared" si="332"/>
        <v>1.00111046</v>
      </c>
      <c r="M877" s="12">
        <f t="shared" si="352"/>
        <v>1.00209952</v>
      </c>
      <c r="N877" s="12">
        <f t="shared" si="348"/>
        <v>1.0954996167970417</v>
      </c>
      <c r="O877" s="5">
        <f t="shared" si="350"/>
        <v>1.09671612</v>
      </c>
      <c r="P877" s="5">
        <f t="shared" si="333"/>
        <v>1096.71612</v>
      </c>
      <c r="Q877" s="10">
        <f t="shared" si="334"/>
        <v>0</v>
      </c>
      <c r="R877" s="39">
        <f t="shared" si="335"/>
        <v>0</v>
      </c>
      <c r="S877" s="5">
        <f t="shared" si="336"/>
        <v>0</v>
      </c>
      <c r="T877" s="6">
        <f t="shared" si="346"/>
        <v>4.641E-2</v>
      </c>
      <c r="U877" s="10">
        <f t="shared" si="349"/>
        <v>94</v>
      </c>
      <c r="V877" s="10">
        <v>252</v>
      </c>
      <c r="W877" s="12">
        <f t="shared" si="337"/>
        <v>1.017065949</v>
      </c>
      <c r="X877" s="5">
        <f t="shared" si="338"/>
        <v>18.71650137</v>
      </c>
      <c r="Y877" s="11">
        <f t="shared" si="339"/>
        <v>0</v>
      </c>
      <c r="Z877" s="2" t="s">
        <v>68</v>
      </c>
      <c r="AA877" s="72">
        <f t="shared" si="347"/>
        <v>44119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30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4"/>
      <c r="BX877" s="1"/>
      <c r="BY877" s="1"/>
      <c r="BZ877" s="1"/>
      <c r="CA877" s="1"/>
      <c r="CB877" s="1"/>
      <c r="CC877" s="1"/>
      <c r="CD877" s="1"/>
      <c r="CE877" s="1"/>
      <c r="CF877" s="1"/>
      <c r="CG877" s="2"/>
      <c r="CH877" s="1"/>
      <c r="CI877" s="1"/>
      <c r="CJ877" s="1"/>
      <c r="CK877" s="1"/>
      <c r="CL877" s="1"/>
      <c r="CM877" s="1"/>
    </row>
    <row r="878" spans="1:91" x14ac:dyDescent="0.2">
      <c r="A878" s="105">
        <f t="shared" si="340"/>
        <v>43891</v>
      </c>
      <c r="B878" s="5">
        <f t="shared" si="329"/>
        <v>1115.4326213700001</v>
      </c>
      <c r="C878" s="5">
        <f t="shared" si="341"/>
        <v>1000</v>
      </c>
      <c r="D878" s="64">
        <f t="shared" si="342"/>
        <v>5331.42</v>
      </c>
      <c r="E878" s="11">
        <f>IF(K878=1,VLOOKUP(A878,[1]Plan1!$AY$80:$BA$314,3),E877)</f>
        <v>5344.75</v>
      </c>
      <c r="F878" s="72">
        <f t="shared" si="343"/>
        <v>43879</v>
      </c>
      <c r="G878" s="9">
        <f t="shared" si="330"/>
        <v>2.5002719725701894E-3</v>
      </c>
      <c r="H878" s="72">
        <f t="shared" si="344"/>
        <v>43906</v>
      </c>
      <c r="I878" s="72">
        <f t="shared" si="331"/>
        <v>43906</v>
      </c>
      <c r="J878" s="1">
        <f t="shared" si="345"/>
        <v>18</v>
      </c>
      <c r="K878" s="1">
        <f t="shared" si="351"/>
        <v>8</v>
      </c>
      <c r="L878" s="5">
        <f t="shared" si="332"/>
        <v>1.00111046</v>
      </c>
      <c r="M878" s="12">
        <f t="shared" si="352"/>
        <v>1.00209952</v>
      </c>
      <c r="N878" s="12">
        <f t="shared" si="348"/>
        <v>1.0954996167970417</v>
      </c>
      <c r="O878" s="5">
        <f t="shared" si="350"/>
        <v>1.09671612</v>
      </c>
      <c r="P878" s="5">
        <f t="shared" si="333"/>
        <v>1096.71612</v>
      </c>
      <c r="Q878" s="10">
        <f t="shared" si="334"/>
        <v>0</v>
      </c>
      <c r="R878" s="39">
        <f t="shared" si="335"/>
        <v>0</v>
      </c>
      <c r="S878" s="5">
        <f t="shared" si="336"/>
        <v>0</v>
      </c>
      <c r="T878" s="6">
        <f t="shared" si="346"/>
        <v>4.641E-2</v>
      </c>
      <c r="U878" s="10">
        <f t="shared" si="349"/>
        <v>94</v>
      </c>
      <c r="V878" s="10">
        <v>252</v>
      </c>
      <c r="W878" s="12">
        <f t="shared" si="337"/>
        <v>1.017065949</v>
      </c>
      <c r="X878" s="5">
        <f t="shared" si="338"/>
        <v>18.71650137</v>
      </c>
      <c r="Y878" s="11">
        <f t="shared" si="339"/>
        <v>0</v>
      </c>
      <c r="Z878" s="2" t="s">
        <v>68</v>
      </c>
      <c r="AA878" s="72">
        <f t="shared" si="347"/>
        <v>44119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30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4"/>
      <c r="BX878" s="1"/>
      <c r="BY878" s="1"/>
      <c r="BZ878" s="1"/>
      <c r="CA878" s="1"/>
      <c r="CB878" s="1"/>
      <c r="CC878" s="1"/>
      <c r="CD878" s="1"/>
      <c r="CE878" s="1"/>
      <c r="CF878" s="1"/>
      <c r="CG878" s="2"/>
      <c r="CH878" s="1"/>
      <c r="CI878" s="1"/>
      <c r="CJ878" s="1"/>
      <c r="CK878" s="1"/>
      <c r="CL878" s="1"/>
      <c r="CM878" s="1"/>
    </row>
    <row r="879" spans="1:91" x14ac:dyDescent="0.2">
      <c r="A879" s="105">
        <f t="shared" si="340"/>
        <v>43892</v>
      </c>
      <c r="B879" s="5">
        <f t="shared" si="329"/>
        <v>1115.4326213700001</v>
      </c>
      <c r="C879" s="5">
        <f t="shared" si="341"/>
        <v>1000</v>
      </c>
      <c r="D879" s="64">
        <f t="shared" si="342"/>
        <v>5331.42</v>
      </c>
      <c r="E879" s="11">
        <f>IF(K879=1,VLOOKUP(A879,[1]Plan1!$AY$80:$BA$314,3),E878)</f>
        <v>5344.75</v>
      </c>
      <c r="F879" s="72">
        <f t="shared" si="343"/>
        <v>43879</v>
      </c>
      <c r="G879" s="9">
        <f t="shared" si="330"/>
        <v>2.5002719725701894E-3</v>
      </c>
      <c r="H879" s="72">
        <f t="shared" si="344"/>
        <v>43906</v>
      </c>
      <c r="I879" s="72">
        <f t="shared" si="331"/>
        <v>43906</v>
      </c>
      <c r="J879" s="1">
        <f t="shared" si="345"/>
        <v>18</v>
      </c>
      <c r="K879" s="1">
        <f t="shared" si="351"/>
        <v>8</v>
      </c>
      <c r="L879" s="5">
        <f t="shared" si="332"/>
        <v>1.00111046</v>
      </c>
      <c r="M879" s="12">
        <f t="shared" si="352"/>
        <v>1.00209952</v>
      </c>
      <c r="N879" s="12">
        <f t="shared" si="348"/>
        <v>1.0954996167970417</v>
      </c>
      <c r="O879" s="5">
        <f t="shared" si="350"/>
        <v>1.09671612</v>
      </c>
      <c r="P879" s="5">
        <f t="shared" si="333"/>
        <v>1096.71612</v>
      </c>
      <c r="Q879" s="10">
        <f t="shared" si="334"/>
        <v>0</v>
      </c>
      <c r="R879" s="39">
        <f t="shared" si="335"/>
        <v>0</v>
      </c>
      <c r="S879" s="5">
        <f t="shared" si="336"/>
        <v>0</v>
      </c>
      <c r="T879" s="6">
        <f t="shared" si="346"/>
        <v>4.641E-2</v>
      </c>
      <c r="U879" s="10">
        <f t="shared" si="349"/>
        <v>94</v>
      </c>
      <c r="V879" s="10">
        <v>252</v>
      </c>
      <c r="W879" s="12">
        <f t="shared" si="337"/>
        <v>1.017065949</v>
      </c>
      <c r="X879" s="5">
        <f t="shared" si="338"/>
        <v>18.71650137</v>
      </c>
      <c r="Y879" s="11">
        <f t="shared" si="339"/>
        <v>0</v>
      </c>
      <c r="Z879" s="2" t="s">
        <v>68</v>
      </c>
      <c r="AA879" s="72">
        <f t="shared" si="347"/>
        <v>44119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30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4"/>
      <c r="BX879" s="1"/>
      <c r="BY879" s="1"/>
      <c r="BZ879" s="1"/>
      <c r="CA879" s="1"/>
      <c r="CB879" s="1"/>
      <c r="CC879" s="1"/>
      <c r="CD879" s="1"/>
      <c r="CE879" s="1"/>
      <c r="CF879" s="1"/>
      <c r="CG879" s="2"/>
      <c r="CH879" s="1"/>
      <c r="CI879" s="1"/>
      <c r="CJ879" s="1"/>
      <c r="CK879" s="1"/>
      <c r="CL879" s="1"/>
      <c r="CM879" s="1"/>
    </row>
    <row r="880" spans="1:91" x14ac:dyDescent="0.2">
      <c r="A880" s="105">
        <f t="shared" si="340"/>
        <v>43893</v>
      </c>
      <c r="B880" s="5">
        <f t="shared" si="329"/>
        <v>1115.7882144</v>
      </c>
      <c r="C880" s="5">
        <f t="shared" si="341"/>
        <v>1000</v>
      </c>
      <c r="D880" s="64">
        <f t="shared" si="342"/>
        <v>5331.42</v>
      </c>
      <c r="E880" s="11">
        <f>IF(K880=1,VLOOKUP(A880,[1]Plan1!$AY$80:$BA$314,3),E879)</f>
        <v>5344.75</v>
      </c>
      <c r="F880" s="72">
        <f t="shared" si="343"/>
        <v>43879</v>
      </c>
      <c r="G880" s="9">
        <f t="shared" si="330"/>
        <v>2.5002719725701894E-3</v>
      </c>
      <c r="H880" s="72">
        <f t="shared" si="344"/>
        <v>43906</v>
      </c>
      <c r="I880" s="72">
        <f t="shared" si="331"/>
        <v>43906</v>
      </c>
      <c r="J880" s="1">
        <f t="shared" si="345"/>
        <v>18</v>
      </c>
      <c r="K880" s="1">
        <f t="shared" si="351"/>
        <v>9</v>
      </c>
      <c r="L880" s="5">
        <f t="shared" si="332"/>
        <v>1.0012493499999999</v>
      </c>
      <c r="M880" s="12">
        <f t="shared" si="352"/>
        <v>1.00209952</v>
      </c>
      <c r="N880" s="12">
        <f t="shared" si="348"/>
        <v>1.0954996167970417</v>
      </c>
      <c r="O880" s="5">
        <f t="shared" si="350"/>
        <v>1.0968682700000001</v>
      </c>
      <c r="P880" s="5">
        <f t="shared" si="333"/>
        <v>1096.8682699999999</v>
      </c>
      <c r="Q880" s="10">
        <f t="shared" si="334"/>
        <v>0</v>
      </c>
      <c r="R880" s="39">
        <f t="shared" si="335"/>
        <v>0</v>
      </c>
      <c r="S880" s="5">
        <f t="shared" si="336"/>
        <v>0</v>
      </c>
      <c r="T880" s="6">
        <f t="shared" si="346"/>
        <v>4.641E-2</v>
      </c>
      <c r="U880" s="10">
        <f t="shared" si="349"/>
        <v>95</v>
      </c>
      <c r="V880" s="10">
        <v>252</v>
      </c>
      <c r="W880" s="12">
        <f t="shared" si="337"/>
        <v>1.017249058</v>
      </c>
      <c r="X880" s="5">
        <f t="shared" si="338"/>
        <v>18.919944399999999</v>
      </c>
      <c r="Y880" s="11">
        <f t="shared" si="339"/>
        <v>0</v>
      </c>
      <c r="Z880" s="2" t="s">
        <v>68</v>
      </c>
      <c r="AA880" s="72">
        <f t="shared" si="347"/>
        <v>44119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30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4"/>
      <c r="BX880" s="1"/>
      <c r="BY880" s="1"/>
      <c r="BZ880" s="1"/>
      <c r="CA880" s="1"/>
      <c r="CB880" s="1"/>
      <c r="CC880" s="1"/>
      <c r="CD880" s="1"/>
      <c r="CE880" s="1"/>
      <c r="CF880" s="1"/>
      <c r="CG880" s="2"/>
      <c r="CH880" s="1"/>
      <c r="CI880" s="1"/>
      <c r="CJ880" s="1"/>
      <c r="CK880" s="1"/>
      <c r="CL880" s="1"/>
      <c r="CM880" s="1"/>
    </row>
    <row r="881" spans="1:91" x14ac:dyDescent="0.2">
      <c r="A881" s="105">
        <f t="shared" si="340"/>
        <v>43894</v>
      </c>
      <c r="B881" s="5">
        <f t="shared" si="329"/>
        <v>1116.1439309800001</v>
      </c>
      <c r="C881" s="5">
        <f t="shared" si="341"/>
        <v>1000</v>
      </c>
      <c r="D881" s="64">
        <f t="shared" si="342"/>
        <v>5331.42</v>
      </c>
      <c r="E881" s="11">
        <f>IF(K881=1,VLOOKUP(A881,[1]Plan1!$AY$80:$BA$314,3),E880)</f>
        <v>5344.75</v>
      </c>
      <c r="F881" s="72">
        <f t="shared" si="343"/>
        <v>43879</v>
      </c>
      <c r="G881" s="9">
        <f t="shared" si="330"/>
        <v>2.5002719725701894E-3</v>
      </c>
      <c r="H881" s="72">
        <f t="shared" si="344"/>
        <v>43906</v>
      </c>
      <c r="I881" s="72">
        <f t="shared" si="331"/>
        <v>43906</v>
      </c>
      <c r="J881" s="1">
        <f t="shared" si="345"/>
        <v>18</v>
      </c>
      <c r="K881" s="1">
        <f t="shared" si="351"/>
        <v>10</v>
      </c>
      <c r="L881" s="5">
        <f t="shared" si="332"/>
        <v>1.0013882599999999</v>
      </c>
      <c r="M881" s="12">
        <f t="shared" si="352"/>
        <v>1.00209952</v>
      </c>
      <c r="N881" s="12">
        <f t="shared" si="348"/>
        <v>1.0954996167970417</v>
      </c>
      <c r="O881" s="5">
        <f t="shared" si="350"/>
        <v>1.09702045</v>
      </c>
      <c r="P881" s="5">
        <f t="shared" si="333"/>
        <v>1097.02045</v>
      </c>
      <c r="Q881" s="10">
        <f t="shared" si="334"/>
        <v>0</v>
      </c>
      <c r="R881" s="39">
        <f t="shared" si="335"/>
        <v>0</v>
      </c>
      <c r="S881" s="5">
        <f t="shared" si="336"/>
        <v>0</v>
      </c>
      <c r="T881" s="6">
        <f t="shared" si="346"/>
        <v>4.641E-2</v>
      </c>
      <c r="U881" s="10">
        <f t="shared" si="349"/>
        <v>96</v>
      </c>
      <c r="V881" s="10">
        <v>252</v>
      </c>
      <c r="W881" s="12">
        <f t="shared" si="337"/>
        <v>1.0174322010000001</v>
      </c>
      <c r="X881" s="5">
        <f t="shared" si="338"/>
        <v>19.12348098</v>
      </c>
      <c r="Y881" s="11">
        <f t="shared" si="339"/>
        <v>0</v>
      </c>
      <c r="Z881" s="2" t="s">
        <v>68</v>
      </c>
      <c r="AA881" s="72">
        <f t="shared" si="347"/>
        <v>44119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30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4"/>
      <c r="BX881" s="1"/>
      <c r="BY881" s="1"/>
      <c r="BZ881" s="1"/>
      <c r="CA881" s="1"/>
      <c r="CB881" s="1"/>
      <c r="CC881" s="1"/>
      <c r="CD881" s="1"/>
      <c r="CE881" s="1"/>
      <c r="CF881" s="1"/>
      <c r="CG881" s="2"/>
      <c r="CH881" s="1"/>
      <c r="CI881" s="1"/>
      <c r="CJ881" s="1"/>
      <c r="CK881" s="1"/>
      <c r="CL881" s="1"/>
      <c r="CM881" s="1"/>
    </row>
    <row r="882" spans="1:91" x14ac:dyDescent="0.2">
      <c r="A882" s="105">
        <f t="shared" si="340"/>
        <v>43895</v>
      </c>
      <c r="B882" s="5">
        <f t="shared" si="329"/>
        <v>1116.49976894</v>
      </c>
      <c r="C882" s="5">
        <f t="shared" si="341"/>
        <v>1000</v>
      </c>
      <c r="D882" s="64">
        <f t="shared" si="342"/>
        <v>5331.42</v>
      </c>
      <c r="E882" s="11">
        <f>IF(K882=1,VLOOKUP(A882,[1]Plan1!$AY$80:$BA$314,3),E881)</f>
        <v>5344.75</v>
      </c>
      <c r="F882" s="72">
        <f t="shared" si="343"/>
        <v>43879</v>
      </c>
      <c r="G882" s="9">
        <f t="shared" si="330"/>
        <v>2.5002719725701894E-3</v>
      </c>
      <c r="H882" s="72">
        <f t="shared" si="344"/>
        <v>43906</v>
      </c>
      <c r="I882" s="72">
        <f t="shared" si="331"/>
        <v>43906</v>
      </c>
      <c r="J882" s="1">
        <f t="shared" si="345"/>
        <v>18</v>
      </c>
      <c r="K882" s="1">
        <f t="shared" si="351"/>
        <v>11</v>
      </c>
      <c r="L882" s="5">
        <f t="shared" si="332"/>
        <v>1.0015272</v>
      </c>
      <c r="M882" s="12">
        <f t="shared" si="352"/>
        <v>1.00209952</v>
      </c>
      <c r="N882" s="12">
        <f t="shared" si="348"/>
        <v>1.0954996167970417</v>
      </c>
      <c r="O882" s="5">
        <f t="shared" si="350"/>
        <v>1.09717266</v>
      </c>
      <c r="P882" s="5">
        <f t="shared" si="333"/>
        <v>1097.17266</v>
      </c>
      <c r="Q882" s="10">
        <f t="shared" si="334"/>
        <v>0</v>
      </c>
      <c r="R882" s="39">
        <f t="shared" si="335"/>
        <v>0</v>
      </c>
      <c r="S882" s="5">
        <f t="shared" si="336"/>
        <v>0</v>
      </c>
      <c r="T882" s="6">
        <f t="shared" si="346"/>
        <v>4.641E-2</v>
      </c>
      <c r="U882" s="10">
        <f t="shared" si="349"/>
        <v>97</v>
      </c>
      <c r="V882" s="10">
        <v>252</v>
      </c>
      <c r="W882" s="12">
        <f t="shared" si="337"/>
        <v>1.017615376</v>
      </c>
      <c r="X882" s="5">
        <f t="shared" si="338"/>
        <v>19.327108939999999</v>
      </c>
      <c r="Y882" s="11">
        <f t="shared" si="339"/>
        <v>0</v>
      </c>
      <c r="Z882" s="2" t="s">
        <v>68</v>
      </c>
      <c r="AA882" s="72">
        <f t="shared" si="347"/>
        <v>44119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30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4"/>
      <c r="BX882" s="1"/>
      <c r="BY882" s="1"/>
      <c r="BZ882" s="1"/>
      <c r="CA882" s="1"/>
      <c r="CB882" s="1"/>
      <c r="CC882" s="1"/>
      <c r="CD882" s="1"/>
      <c r="CE882" s="1"/>
      <c r="CF882" s="1"/>
      <c r="CG882" s="2"/>
      <c r="CH882" s="1"/>
      <c r="CI882" s="1"/>
      <c r="CJ882" s="1"/>
      <c r="CK882" s="1"/>
      <c r="CL882" s="1"/>
      <c r="CM882" s="1"/>
    </row>
    <row r="883" spans="1:91" x14ac:dyDescent="0.2">
      <c r="A883" s="105">
        <f t="shared" si="340"/>
        <v>43896</v>
      </c>
      <c r="B883" s="5">
        <f t="shared" si="329"/>
        <v>1116.8557101399999</v>
      </c>
      <c r="C883" s="5">
        <f t="shared" si="341"/>
        <v>1000</v>
      </c>
      <c r="D883" s="64">
        <f t="shared" si="342"/>
        <v>5331.42</v>
      </c>
      <c r="E883" s="11">
        <f>IF(K883=1,VLOOKUP(A883,[1]Plan1!$AY$80:$BA$314,3),E882)</f>
        <v>5344.75</v>
      </c>
      <c r="F883" s="72">
        <f t="shared" si="343"/>
        <v>43879</v>
      </c>
      <c r="G883" s="9">
        <f t="shared" si="330"/>
        <v>2.5002719725701894E-3</v>
      </c>
      <c r="H883" s="72">
        <f t="shared" si="344"/>
        <v>43906</v>
      </c>
      <c r="I883" s="72">
        <f t="shared" si="331"/>
        <v>43906</v>
      </c>
      <c r="J883" s="1">
        <f t="shared" si="345"/>
        <v>18</v>
      </c>
      <c r="K883" s="1">
        <f t="shared" si="351"/>
        <v>12</v>
      </c>
      <c r="L883" s="5">
        <f t="shared" si="332"/>
        <v>1.0016661499999999</v>
      </c>
      <c r="M883" s="12">
        <f t="shared" si="352"/>
        <v>1.00209952</v>
      </c>
      <c r="N883" s="12">
        <f t="shared" si="348"/>
        <v>1.0954996167970417</v>
      </c>
      <c r="O883" s="5">
        <f t="shared" si="350"/>
        <v>1.0973248799999999</v>
      </c>
      <c r="P883" s="5">
        <f t="shared" si="333"/>
        <v>1097.3248799999999</v>
      </c>
      <c r="Q883" s="10">
        <f t="shared" si="334"/>
        <v>0</v>
      </c>
      <c r="R883" s="39">
        <f t="shared" si="335"/>
        <v>0</v>
      </c>
      <c r="S883" s="5">
        <f t="shared" si="336"/>
        <v>0</v>
      </c>
      <c r="T883" s="6">
        <f t="shared" si="346"/>
        <v>4.641E-2</v>
      </c>
      <c r="U883" s="10">
        <f t="shared" si="349"/>
        <v>98</v>
      </c>
      <c r="V883" s="10">
        <v>252</v>
      </c>
      <c r="W883" s="12">
        <f t="shared" si="337"/>
        <v>1.017798585</v>
      </c>
      <c r="X883" s="5">
        <f t="shared" si="338"/>
        <v>19.530830139999999</v>
      </c>
      <c r="Y883" s="11">
        <f t="shared" si="339"/>
        <v>0</v>
      </c>
      <c r="Z883" s="2" t="s">
        <v>68</v>
      </c>
      <c r="AA883" s="72">
        <f t="shared" si="347"/>
        <v>44119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30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4"/>
      <c r="BX883" s="1"/>
      <c r="BY883" s="1"/>
      <c r="BZ883" s="1"/>
      <c r="CA883" s="1"/>
      <c r="CB883" s="1"/>
      <c r="CC883" s="1"/>
      <c r="CD883" s="1"/>
      <c r="CE883" s="1"/>
      <c r="CF883" s="1"/>
      <c r="CG883" s="2"/>
      <c r="CH883" s="1"/>
      <c r="CI883" s="1"/>
      <c r="CJ883" s="1"/>
      <c r="CK883" s="1"/>
      <c r="CL883" s="1"/>
      <c r="CM883" s="1"/>
    </row>
    <row r="884" spans="1:91" x14ac:dyDescent="0.2">
      <c r="A884" s="105">
        <f t="shared" si="340"/>
        <v>43897</v>
      </c>
      <c r="B884" s="5">
        <f t="shared" si="329"/>
        <v>1117.2117626100001</v>
      </c>
      <c r="C884" s="5">
        <f t="shared" si="341"/>
        <v>1000</v>
      </c>
      <c r="D884" s="64">
        <f t="shared" si="342"/>
        <v>5331.42</v>
      </c>
      <c r="E884" s="11">
        <f>IF(K884=1,VLOOKUP(A884,[1]Plan1!$AY$80:$BA$314,3),E883)</f>
        <v>5344.75</v>
      </c>
      <c r="F884" s="72">
        <f t="shared" si="343"/>
        <v>43879</v>
      </c>
      <c r="G884" s="9">
        <f t="shared" si="330"/>
        <v>2.5002719725701894E-3</v>
      </c>
      <c r="H884" s="72">
        <f t="shared" si="344"/>
        <v>43906</v>
      </c>
      <c r="I884" s="72">
        <f t="shared" si="331"/>
        <v>43906</v>
      </c>
      <c r="J884" s="1">
        <f t="shared" si="345"/>
        <v>18</v>
      </c>
      <c r="K884" s="1">
        <f t="shared" si="351"/>
        <v>13</v>
      </c>
      <c r="L884" s="5">
        <f t="shared" si="332"/>
        <v>1.00180512</v>
      </c>
      <c r="M884" s="12">
        <f t="shared" si="352"/>
        <v>1.00209952</v>
      </c>
      <c r="N884" s="12">
        <f t="shared" si="348"/>
        <v>1.0954996167970417</v>
      </c>
      <c r="O884" s="5">
        <f t="shared" si="350"/>
        <v>1.09747712</v>
      </c>
      <c r="P884" s="5">
        <f t="shared" si="333"/>
        <v>1097.47712</v>
      </c>
      <c r="Q884" s="10">
        <f t="shared" si="334"/>
        <v>0</v>
      </c>
      <c r="R884" s="39">
        <f t="shared" si="335"/>
        <v>0</v>
      </c>
      <c r="S884" s="5">
        <f t="shared" si="336"/>
        <v>0</v>
      </c>
      <c r="T884" s="6">
        <f t="shared" si="346"/>
        <v>4.641E-2</v>
      </c>
      <c r="U884" s="10">
        <f t="shared" si="349"/>
        <v>99</v>
      </c>
      <c r="V884" s="10">
        <v>252</v>
      </c>
      <c r="W884" s="12">
        <f t="shared" si="337"/>
        <v>1.017981826</v>
      </c>
      <c r="X884" s="5">
        <f t="shared" si="338"/>
        <v>19.734642610000002</v>
      </c>
      <c r="Y884" s="11">
        <f t="shared" si="339"/>
        <v>0</v>
      </c>
      <c r="Z884" s="2" t="s">
        <v>68</v>
      </c>
      <c r="AA884" s="72">
        <f t="shared" si="347"/>
        <v>44119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30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4"/>
      <c r="BX884" s="1"/>
      <c r="BY884" s="1"/>
      <c r="BZ884" s="1"/>
      <c r="CA884" s="1"/>
      <c r="CB884" s="1"/>
      <c r="CC884" s="1"/>
      <c r="CD884" s="1"/>
      <c r="CE884" s="1"/>
      <c r="CF884" s="1"/>
      <c r="CG884" s="2"/>
      <c r="CH884" s="1"/>
      <c r="CI884" s="1"/>
      <c r="CJ884" s="1"/>
      <c r="CK884" s="1"/>
      <c r="CL884" s="1"/>
      <c r="CM884" s="1"/>
    </row>
    <row r="885" spans="1:91" x14ac:dyDescent="0.2">
      <c r="A885" s="105">
        <f t="shared" si="340"/>
        <v>43898</v>
      </c>
      <c r="B885" s="5">
        <f t="shared" si="329"/>
        <v>1117.2117626100001</v>
      </c>
      <c r="C885" s="5">
        <f t="shared" si="341"/>
        <v>1000</v>
      </c>
      <c r="D885" s="64">
        <f t="shared" si="342"/>
        <v>5331.42</v>
      </c>
      <c r="E885" s="11">
        <f>IF(K885=1,VLOOKUP(A885,[1]Plan1!$AY$80:$BA$314,3),E884)</f>
        <v>5344.75</v>
      </c>
      <c r="F885" s="72">
        <f t="shared" si="343"/>
        <v>43879</v>
      </c>
      <c r="G885" s="9">
        <f t="shared" si="330"/>
        <v>2.5002719725701894E-3</v>
      </c>
      <c r="H885" s="72">
        <f t="shared" si="344"/>
        <v>43906</v>
      </c>
      <c r="I885" s="72">
        <f t="shared" si="331"/>
        <v>43906</v>
      </c>
      <c r="J885" s="1">
        <f t="shared" si="345"/>
        <v>18</v>
      </c>
      <c r="K885" s="1">
        <f t="shared" si="351"/>
        <v>13</v>
      </c>
      <c r="L885" s="5">
        <f t="shared" si="332"/>
        <v>1.00180512</v>
      </c>
      <c r="M885" s="12">
        <f t="shared" si="352"/>
        <v>1.00209952</v>
      </c>
      <c r="N885" s="12">
        <f t="shared" si="348"/>
        <v>1.0954996167970417</v>
      </c>
      <c r="O885" s="5">
        <f t="shared" si="350"/>
        <v>1.09747712</v>
      </c>
      <c r="P885" s="5">
        <f t="shared" si="333"/>
        <v>1097.47712</v>
      </c>
      <c r="Q885" s="10">
        <f t="shared" si="334"/>
        <v>0</v>
      </c>
      <c r="R885" s="39">
        <f t="shared" si="335"/>
        <v>0</v>
      </c>
      <c r="S885" s="5">
        <f t="shared" si="336"/>
        <v>0</v>
      </c>
      <c r="T885" s="6">
        <f t="shared" si="346"/>
        <v>4.641E-2</v>
      </c>
      <c r="U885" s="10">
        <f t="shared" si="349"/>
        <v>99</v>
      </c>
      <c r="V885" s="10">
        <v>252</v>
      </c>
      <c r="W885" s="12">
        <f t="shared" si="337"/>
        <v>1.017981826</v>
      </c>
      <c r="X885" s="5">
        <f t="shared" si="338"/>
        <v>19.734642610000002</v>
      </c>
      <c r="Y885" s="11">
        <f t="shared" si="339"/>
        <v>0</v>
      </c>
      <c r="Z885" s="2" t="s">
        <v>68</v>
      </c>
      <c r="AA885" s="72">
        <f t="shared" si="347"/>
        <v>44119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30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4"/>
      <c r="BX885" s="1"/>
      <c r="BY885" s="1"/>
      <c r="BZ885" s="1"/>
      <c r="CA885" s="1"/>
      <c r="CB885" s="1"/>
      <c r="CC885" s="1"/>
      <c r="CD885" s="1"/>
      <c r="CE885" s="1"/>
      <c r="CF885" s="1"/>
      <c r="CG885" s="2"/>
      <c r="CH885" s="1"/>
      <c r="CI885" s="1"/>
      <c r="CJ885" s="1"/>
      <c r="CK885" s="1"/>
      <c r="CL885" s="1"/>
      <c r="CM885" s="1"/>
    </row>
    <row r="886" spans="1:91" x14ac:dyDescent="0.2">
      <c r="A886" s="105">
        <f t="shared" si="340"/>
        <v>43899</v>
      </c>
      <c r="B886" s="5">
        <f t="shared" si="329"/>
        <v>1117.2117626100001</v>
      </c>
      <c r="C886" s="5">
        <f t="shared" si="341"/>
        <v>1000</v>
      </c>
      <c r="D886" s="64">
        <f t="shared" si="342"/>
        <v>5331.42</v>
      </c>
      <c r="E886" s="11">
        <f>IF(K886=1,VLOOKUP(A886,[1]Plan1!$AY$80:$BA$314,3),E885)</f>
        <v>5344.75</v>
      </c>
      <c r="F886" s="72">
        <f t="shared" si="343"/>
        <v>43879</v>
      </c>
      <c r="G886" s="9">
        <f t="shared" si="330"/>
        <v>2.5002719725701894E-3</v>
      </c>
      <c r="H886" s="72">
        <f t="shared" si="344"/>
        <v>43906</v>
      </c>
      <c r="I886" s="72">
        <f t="shared" si="331"/>
        <v>43906</v>
      </c>
      <c r="J886" s="1">
        <f t="shared" si="345"/>
        <v>18</v>
      </c>
      <c r="K886" s="1">
        <f t="shared" si="351"/>
        <v>13</v>
      </c>
      <c r="L886" s="5">
        <f t="shared" si="332"/>
        <v>1.00180512</v>
      </c>
      <c r="M886" s="12">
        <f t="shared" si="352"/>
        <v>1.00209952</v>
      </c>
      <c r="N886" s="12">
        <f t="shared" si="348"/>
        <v>1.0954996167970417</v>
      </c>
      <c r="O886" s="5">
        <f t="shared" si="350"/>
        <v>1.09747712</v>
      </c>
      <c r="P886" s="5">
        <f t="shared" si="333"/>
        <v>1097.47712</v>
      </c>
      <c r="Q886" s="10">
        <f t="shared" si="334"/>
        <v>0</v>
      </c>
      <c r="R886" s="39">
        <f t="shared" si="335"/>
        <v>0</v>
      </c>
      <c r="S886" s="5">
        <f t="shared" si="336"/>
        <v>0</v>
      </c>
      <c r="T886" s="6">
        <f t="shared" si="346"/>
        <v>4.641E-2</v>
      </c>
      <c r="U886" s="10">
        <f t="shared" si="349"/>
        <v>99</v>
      </c>
      <c r="V886" s="10">
        <v>252</v>
      </c>
      <c r="W886" s="12">
        <f t="shared" si="337"/>
        <v>1.017981826</v>
      </c>
      <c r="X886" s="5">
        <f t="shared" si="338"/>
        <v>19.734642610000002</v>
      </c>
      <c r="Y886" s="11">
        <f t="shared" si="339"/>
        <v>0</v>
      </c>
      <c r="Z886" s="2" t="s">
        <v>68</v>
      </c>
      <c r="AA886" s="72">
        <f t="shared" si="347"/>
        <v>44119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30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4"/>
      <c r="BX886" s="1"/>
      <c r="BY886" s="1"/>
      <c r="BZ886" s="1"/>
      <c r="CA886" s="1"/>
      <c r="CB886" s="1"/>
      <c r="CC886" s="1"/>
      <c r="CD886" s="1"/>
      <c r="CE886" s="1"/>
      <c r="CF886" s="1"/>
      <c r="CG886" s="2"/>
      <c r="CH886" s="1"/>
      <c r="CI886" s="1"/>
      <c r="CJ886" s="1"/>
      <c r="CK886" s="1"/>
      <c r="CL886" s="1"/>
      <c r="CM886" s="1"/>
    </row>
    <row r="887" spans="1:91" x14ac:dyDescent="0.2">
      <c r="A887" s="105">
        <f t="shared" si="340"/>
        <v>43900</v>
      </c>
      <c r="B887" s="5">
        <f t="shared" si="329"/>
        <v>1117.5679285400001</v>
      </c>
      <c r="C887" s="5">
        <f t="shared" si="341"/>
        <v>1000</v>
      </c>
      <c r="D887" s="64">
        <f t="shared" si="342"/>
        <v>5331.42</v>
      </c>
      <c r="E887" s="11">
        <f>IF(K887=1,VLOOKUP(A887,[1]Plan1!$AY$80:$BA$314,3),E886)</f>
        <v>5344.75</v>
      </c>
      <c r="F887" s="72">
        <f t="shared" si="343"/>
        <v>43879</v>
      </c>
      <c r="G887" s="9">
        <f t="shared" si="330"/>
        <v>2.5002719725701894E-3</v>
      </c>
      <c r="H887" s="72">
        <f t="shared" si="344"/>
        <v>43906</v>
      </c>
      <c r="I887" s="72">
        <f t="shared" si="331"/>
        <v>43906</v>
      </c>
      <c r="J887" s="1">
        <f t="shared" si="345"/>
        <v>18</v>
      </c>
      <c r="K887" s="1">
        <f t="shared" si="351"/>
        <v>14</v>
      </c>
      <c r="L887" s="5">
        <f t="shared" si="332"/>
        <v>1.0019441099999999</v>
      </c>
      <c r="M887" s="12">
        <f t="shared" si="352"/>
        <v>1.00209952</v>
      </c>
      <c r="N887" s="12">
        <f t="shared" si="348"/>
        <v>1.0954996167970417</v>
      </c>
      <c r="O887" s="5">
        <f t="shared" si="350"/>
        <v>1.0976293800000001</v>
      </c>
      <c r="P887" s="5">
        <f t="shared" si="333"/>
        <v>1097.6293800000001</v>
      </c>
      <c r="Q887" s="10">
        <f t="shared" si="334"/>
        <v>0</v>
      </c>
      <c r="R887" s="39">
        <f t="shared" si="335"/>
        <v>0</v>
      </c>
      <c r="S887" s="5">
        <f t="shared" si="336"/>
        <v>0</v>
      </c>
      <c r="T887" s="6">
        <f t="shared" si="346"/>
        <v>4.641E-2</v>
      </c>
      <c r="U887" s="10">
        <f t="shared" si="349"/>
        <v>100</v>
      </c>
      <c r="V887" s="10">
        <v>252</v>
      </c>
      <c r="W887" s="12">
        <f t="shared" si="337"/>
        <v>1.0181651009999999</v>
      </c>
      <c r="X887" s="5">
        <f t="shared" si="338"/>
        <v>19.938548539999999</v>
      </c>
      <c r="Y887" s="11">
        <f t="shared" si="339"/>
        <v>0</v>
      </c>
      <c r="Z887" s="2" t="s">
        <v>68</v>
      </c>
      <c r="AA887" s="72">
        <f t="shared" si="347"/>
        <v>44119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30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4"/>
      <c r="BX887" s="1"/>
      <c r="BY887" s="1"/>
      <c r="BZ887" s="1"/>
      <c r="CA887" s="1"/>
      <c r="CB887" s="1"/>
      <c r="CC887" s="1"/>
      <c r="CD887" s="1"/>
      <c r="CE887" s="1"/>
      <c r="CF887" s="1"/>
      <c r="CG887" s="2"/>
      <c r="CH887" s="1"/>
      <c r="CI887" s="1"/>
      <c r="CJ887" s="1"/>
      <c r="CK887" s="1"/>
      <c r="CL887" s="1"/>
      <c r="CM887" s="1"/>
    </row>
    <row r="888" spans="1:91" x14ac:dyDescent="0.2">
      <c r="A888" s="105">
        <f t="shared" si="340"/>
        <v>43901</v>
      </c>
      <c r="B888" s="5">
        <f t="shared" si="329"/>
        <v>1117.92421597</v>
      </c>
      <c r="C888" s="5">
        <f t="shared" si="341"/>
        <v>1000</v>
      </c>
      <c r="D888" s="64">
        <f t="shared" si="342"/>
        <v>5331.42</v>
      </c>
      <c r="E888" s="11">
        <f>IF(K888=1,VLOOKUP(A888,[1]Plan1!$AY$80:$BA$314,3),E887)</f>
        <v>5344.75</v>
      </c>
      <c r="F888" s="72">
        <f t="shared" si="343"/>
        <v>43879</v>
      </c>
      <c r="G888" s="9">
        <f t="shared" si="330"/>
        <v>2.5002719725701894E-3</v>
      </c>
      <c r="H888" s="72">
        <f t="shared" si="344"/>
        <v>43906</v>
      </c>
      <c r="I888" s="72">
        <f t="shared" si="331"/>
        <v>43906</v>
      </c>
      <c r="J888" s="1">
        <f t="shared" si="345"/>
        <v>18</v>
      </c>
      <c r="K888" s="1">
        <f t="shared" si="351"/>
        <v>15</v>
      </c>
      <c r="L888" s="5">
        <f t="shared" si="332"/>
        <v>1.00208312</v>
      </c>
      <c r="M888" s="12">
        <f t="shared" si="352"/>
        <v>1.00209952</v>
      </c>
      <c r="N888" s="12">
        <f t="shared" si="348"/>
        <v>1.0954996167970417</v>
      </c>
      <c r="O888" s="5">
        <f t="shared" si="350"/>
        <v>1.09778167</v>
      </c>
      <c r="P888" s="5">
        <f t="shared" si="333"/>
        <v>1097.7816700000001</v>
      </c>
      <c r="Q888" s="10">
        <f t="shared" si="334"/>
        <v>0</v>
      </c>
      <c r="R888" s="39">
        <f t="shared" si="335"/>
        <v>0</v>
      </c>
      <c r="S888" s="5">
        <f t="shared" si="336"/>
        <v>0</v>
      </c>
      <c r="T888" s="6">
        <f t="shared" si="346"/>
        <v>4.641E-2</v>
      </c>
      <c r="U888" s="10">
        <f t="shared" si="349"/>
        <v>101</v>
      </c>
      <c r="V888" s="10">
        <v>252</v>
      </c>
      <c r="W888" s="12">
        <f t="shared" si="337"/>
        <v>1.018348408</v>
      </c>
      <c r="X888" s="5">
        <f t="shared" si="338"/>
        <v>20.14254597</v>
      </c>
      <c r="Y888" s="11">
        <f t="shared" si="339"/>
        <v>0</v>
      </c>
      <c r="Z888" s="2" t="s">
        <v>68</v>
      </c>
      <c r="AA888" s="72">
        <f t="shared" si="347"/>
        <v>44119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30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4"/>
      <c r="BX888" s="1"/>
      <c r="BY888" s="1"/>
      <c r="BZ888" s="1"/>
      <c r="CA888" s="1"/>
      <c r="CB888" s="1"/>
      <c r="CC888" s="1"/>
      <c r="CD888" s="1"/>
      <c r="CE888" s="1"/>
      <c r="CF888" s="1"/>
      <c r="CG888" s="2"/>
      <c r="CH888" s="1"/>
      <c r="CI888" s="1"/>
      <c r="CJ888" s="1"/>
      <c r="CK888" s="1"/>
      <c r="CL888" s="1"/>
      <c r="CM888" s="1"/>
    </row>
    <row r="889" spans="1:91" x14ac:dyDescent="0.2">
      <c r="A889" s="105">
        <f t="shared" si="340"/>
        <v>43902</v>
      </c>
      <c r="B889" s="5">
        <f t="shared" si="329"/>
        <v>1118.28061693</v>
      </c>
      <c r="C889" s="5">
        <f t="shared" si="341"/>
        <v>1000</v>
      </c>
      <c r="D889" s="64">
        <f t="shared" si="342"/>
        <v>5331.42</v>
      </c>
      <c r="E889" s="11">
        <f>IF(K889=1,VLOOKUP(A889,[1]Plan1!$AY$80:$BA$314,3),E888)</f>
        <v>5344.75</v>
      </c>
      <c r="F889" s="72">
        <f t="shared" si="343"/>
        <v>43879</v>
      </c>
      <c r="G889" s="9">
        <f t="shared" si="330"/>
        <v>2.5002719725701894E-3</v>
      </c>
      <c r="H889" s="72">
        <f t="shared" si="344"/>
        <v>43906</v>
      </c>
      <c r="I889" s="72">
        <f t="shared" si="331"/>
        <v>43906</v>
      </c>
      <c r="J889" s="1">
        <f t="shared" si="345"/>
        <v>18</v>
      </c>
      <c r="K889" s="1">
        <f t="shared" si="351"/>
        <v>16</v>
      </c>
      <c r="L889" s="5">
        <f t="shared" si="332"/>
        <v>1.0022221499999999</v>
      </c>
      <c r="M889" s="12">
        <f t="shared" si="352"/>
        <v>1.00209952</v>
      </c>
      <c r="N889" s="12">
        <f t="shared" si="348"/>
        <v>1.0954996167970417</v>
      </c>
      <c r="O889" s="5">
        <f t="shared" si="350"/>
        <v>1.0979339800000001</v>
      </c>
      <c r="P889" s="5">
        <f t="shared" si="333"/>
        <v>1097.93398</v>
      </c>
      <c r="Q889" s="10">
        <f t="shared" si="334"/>
        <v>0</v>
      </c>
      <c r="R889" s="39">
        <f t="shared" si="335"/>
        <v>0</v>
      </c>
      <c r="S889" s="5">
        <f t="shared" si="336"/>
        <v>0</v>
      </c>
      <c r="T889" s="6">
        <f t="shared" si="346"/>
        <v>4.641E-2</v>
      </c>
      <c r="U889" s="10">
        <f t="shared" si="349"/>
        <v>102</v>
      </c>
      <c r="V889" s="10">
        <v>252</v>
      </c>
      <c r="W889" s="12">
        <f t="shared" si="337"/>
        <v>1.0185317490000001</v>
      </c>
      <c r="X889" s="5">
        <f t="shared" si="338"/>
        <v>20.346636929999999</v>
      </c>
      <c r="Y889" s="11">
        <f t="shared" si="339"/>
        <v>0</v>
      </c>
      <c r="Z889" s="2" t="s">
        <v>68</v>
      </c>
      <c r="AA889" s="72">
        <f t="shared" si="347"/>
        <v>44119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30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4"/>
      <c r="BX889" s="1"/>
      <c r="BY889" s="1"/>
      <c r="BZ889" s="1"/>
      <c r="CA889" s="1"/>
      <c r="CB889" s="1"/>
      <c r="CC889" s="1"/>
      <c r="CD889" s="1"/>
      <c r="CE889" s="1"/>
      <c r="CF889" s="1"/>
      <c r="CG889" s="2"/>
      <c r="CH889" s="1"/>
      <c r="CI889" s="1"/>
      <c r="CJ889" s="1"/>
      <c r="CK889" s="1"/>
      <c r="CL889" s="1"/>
      <c r="CM889" s="1"/>
    </row>
    <row r="890" spans="1:91" x14ac:dyDescent="0.2">
      <c r="A890" s="105">
        <f t="shared" si="340"/>
        <v>43903</v>
      </c>
      <c r="B890" s="5">
        <f t="shared" si="329"/>
        <v>1118.6371292499998</v>
      </c>
      <c r="C890" s="5">
        <f t="shared" si="341"/>
        <v>1000</v>
      </c>
      <c r="D890" s="64">
        <f t="shared" si="342"/>
        <v>5331.42</v>
      </c>
      <c r="E890" s="11">
        <f>IF(K890=1,VLOOKUP(A890,[1]Plan1!$AY$80:$BA$314,3),E889)</f>
        <v>5344.75</v>
      </c>
      <c r="F890" s="72">
        <f t="shared" si="343"/>
        <v>43879</v>
      </c>
      <c r="G890" s="9">
        <f t="shared" si="330"/>
        <v>2.5002719725701894E-3</v>
      </c>
      <c r="H890" s="72">
        <f t="shared" si="344"/>
        <v>43906</v>
      </c>
      <c r="I890" s="72">
        <f t="shared" si="331"/>
        <v>43906</v>
      </c>
      <c r="J890" s="1">
        <f t="shared" si="345"/>
        <v>18</v>
      </c>
      <c r="K890" s="1">
        <f t="shared" si="351"/>
        <v>17</v>
      </c>
      <c r="L890" s="5">
        <f t="shared" si="332"/>
        <v>1.0023612</v>
      </c>
      <c r="M890" s="12">
        <f t="shared" si="352"/>
        <v>1.00209952</v>
      </c>
      <c r="N890" s="12">
        <f t="shared" si="348"/>
        <v>1.0954996167970417</v>
      </c>
      <c r="O890" s="5">
        <f t="shared" si="350"/>
        <v>1.09808631</v>
      </c>
      <c r="P890" s="5">
        <f t="shared" si="333"/>
        <v>1098.0863099999999</v>
      </c>
      <c r="Q890" s="10">
        <f t="shared" si="334"/>
        <v>0</v>
      </c>
      <c r="R890" s="39">
        <f t="shared" si="335"/>
        <v>0</v>
      </c>
      <c r="S890" s="5">
        <f t="shared" si="336"/>
        <v>0</v>
      </c>
      <c r="T890" s="6">
        <f t="shared" si="346"/>
        <v>4.641E-2</v>
      </c>
      <c r="U890" s="10">
        <f t="shared" si="349"/>
        <v>103</v>
      </c>
      <c r="V890" s="10">
        <v>252</v>
      </c>
      <c r="W890" s="12">
        <f t="shared" si="337"/>
        <v>1.0187151219999999</v>
      </c>
      <c r="X890" s="5">
        <f t="shared" si="338"/>
        <v>20.55081925</v>
      </c>
      <c r="Y890" s="11">
        <f t="shared" si="339"/>
        <v>0</v>
      </c>
      <c r="Z890" s="2" t="s">
        <v>68</v>
      </c>
      <c r="AA890" s="72">
        <f t="shared" si="347"/>
        <v>44119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30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4"/>
      <c r="BX890" s="1"/>
      <c r="BY890" s="1"/>
      <c r="BZ890" s="1"/>
      <c r="CA890" s="1"/>
      <c r="CB890" s="1"/>
      <c r="CC890" s="1"/>
      <c r="CD890" s="1"/>
      <c r="CE890" s="1"/>
      <c r="CF890" s="1"/>
      <c r="CG890" s="2"/>
      <c r="CH890" s="1"/>
      <c r="CI890" s="1"/>
      <c r="CJ890" s="1"/>
      <c r="CK890" s="1"/>
      <c r="CL890" s="1"/>
      <c r="CM890" s="1"/>
    </row>
    <row r="891" spans="1:91" x14ac:dyDescent="0.2">
      <c r="A891" s="105">
        <f t="shared" si="340"/>
        <v>43904</v>
      </c>
      <c r="B891" s="5">
        <f t="shared" si="329"/>
        <v>1118.9937551600001</v>
      </c>
      <c r="C891" s="5">
        <f t="shared" si="341"/>
        <v>1000</v>
      </c>
      <c r="D891" s="64">
        <f t="shared" si="342"/>
        <v>5331.42</v>
      </c>
      <c r="E891" s="11">
        <f>IF(K891=1,VLOOKUP(A891,[1]Plan1!$AY$80:$BA$314,3),E890)</f>
        <v>5344.75</v>
      </c>
      <c r="F891" s="72">
        <f t="shared" si="343"/>
        <v>43879</v>
      </c>
      <c r="G891" s="9">
        <f t="shared" si="330"/>
        <v>2.5002719725701894E-3</v>
      </c>
      <c r="H891" s="72">
        <f t="shared" si="344"/>
        <v>43906</v>
      </c>
      <c r="I891" s="72">
        <f t="shared" si="331"/>
        <v>43906</v>
      </c>
      <c r="J891" s="1">
        <f t="shared" si="345"/>
        <v>18</v>
      </c>
      <c r="K891" s="1">
        <f t="shared" si="351"/>
        <v>18</v>
      </c>
      <c r="L891" s="5">
        <f t="shared" si="332"/>
        <v>1.0025002700000001</v>
      </c>
      <c r="M891" s="12">
        <f t="shared" si="352"/>
        <v>1.00209952</v>
      </c>
      <c r="N891" s="12">
        <f t="shared" si="348"/>
        <v>1.0954996167970417</v>
      </c>
      <c r="O891" s="5">
        <f t="shared" si="350"/>
        <v>1.09823866</v>
      </c>
      <c r="P891" s="5">
        <f t="shared" si="333"/>
        <v>1098.23866</v>
      </c>
      <c r="Q891" s="10">
        <f t="shared" si="334"/>
        <v>0</v>
      </c>
      <c r="R891" s="39">
        <f t="shared" si="335"/>
        <v>0</v>
      </c>
      <c r="S891" s="5">
        <f t="shared" si="336"/>
        <v>0</v>
      </c>
      <c r="T891" s="6">
        <f t="shared" si="346"/>
        <v>4.641E-2</v>
      </c>
      <c r="U891" s="10">
        <f t="shared" si="349"/>
        <v>104</v>
      </c>
      <c r="V891" s="10">
        <v>252</v>
      </c>
      <c r="W891" s="12">
        <f t="shared" si="337"/>
        <v>1.0188985290000001</v>
      </c>
      <c r="X891" s="5">
        <f t="shared" si="338"/>
        <v>20.75509516</v>
      </c>
      <c r="Y891" s="11">
        <f t="shared" si="339"/>
        <v>0</v>
      </c>
      <c r="Z891" s="2" t="s">
        <v>68</v>
      </c>
      <c r="AA891" s="72">
        <f t="shared" si="347"/>
        <v>44119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30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4"/>
      <c r="BX891" s="1"/>
      <c r="BY891" s="1"/>
      <c r="BZ891" s="1"/>
      <c r="CA891" s="1"/>
      <c r="CB891" s="1"/>
      <c r="CC891" s="1"/>
      <c r="CD891" s="1"/>
      <c r="CE891" s="1"/>
      <c r="CF891" s="1"/>
      <c r="CG891" s="2"/>
      <c r="CH891" s="1"/>
      <c r="CI891" s="1"/>
      <c r="CJ891" s="1"/>
      <c r="CK891" s="1"/>
      <c r="CL891" s="1"/>
      <c r="CM891" s="1"/>
    </row>
    <row r="892" spans="1:91" x14ac:dyDescent="0.2">
      <c r="A892" s="105">
        <f t="shared" si="340"/>
        <v>43905</v>
      </c>
      <c r="B892" s="5">
        <f t="shared" si="329"/>
        <v>1118.9937551600001</v>
      </c>
      <c r="C892" s="5">
        <f t="shared" si="341"/>
        <v>1000</v>
      </c>
      <c r="D892" s="64">
        <f t="shared" si="342"/>
        <v>5331.42</v>
      </c>
      <c r="E892" s="11">
        <f>IF(K892=1,VLOOKUP(A892,[1]Plan1!$AY$80:$BA$314,3),E891)</f>
        <v>5344.75</v>
      </c>
      <c r="F892" s="72">
        <f t="shared" si="343"/>
        <v>43879</v>
      </c>
      <c r="G892" s="9">
        <f t="shared" si="330"/>
        <v>2.5002719725701894E-3</v>
      </c>
      <c r="H892" s="72">
        <f t="shared" si="344"/>
        <v>43936</v>
      </c>
      <c r="I892" s="72">
        <f t="shared" si="331"/>
        <v>43906</v>
      </c>
      <c r="J892" s="1">
        <f t="shared" si="345"/>
        <v>18</v>
      </c>
      <c r="K892" s="1">
        <f t="shared" si="351"/>
        <v>18</v>
      </c>
      <c r="L892" s="5">
        <f t="shared" si="332"/>
        <v>1.0025002700000001</v>
      </c>
      <c r="M892" s="12">
        <f t="shared" si="352"/>
        <v>1.00209952</v>
      </c>
      <c r="N892" s="12">
        <f t="shared" si="348"/>
        <v>1.0954996167970417</v>
      </c>
      <c r="O892" s="5">
        <f t="shared" si="350"/>
        <v>1.09823866</v>
      </c>
      <c r="P892" s="5">
        <f t="shared" si="333"/>
        <v>1098.23866</v>
      </c>
      <c r="Q892" s="10">
        <f t="shared" si="334"/>
        <v>0</v>
      </c>
      <c r="R892" s="39">
        <f t="shared" si="335"/>
        <v>0</v>
      </c>
      <c r="S892" s="5">
        <f t="shared" si="336"/>
        <v>0</v>
      </c>
      <c r="T892" s="6">
        <f t="shared" si="346"/>
        <v>4.641E-2</v>
      </c>
      <c r="U892" s="10">
        <f t="shared" si="349"/>
        <v>104</v>
      </c>
      <c r="V892" s="10">
        <v>252</v>
      </c>
      <c r="W892" s="12">
        <f t="shared" si="337"/>
        <v>1.0188985290000001</v>
      </c>
      <c r="X892" s="5">
        <f t="shared" si="338"/>
        <v>20.75509516</v>
      </c>
      <c r="Y892" s="11">
        <f t="shared" si="339"/>
        <v>0</v>
      </c>
      <c r="Z892" s="2" t="s">
        <v>68</v>
      </c>
      <c r="AA892" s="72">
        <f t="shared" si="347"/>
        <v>44119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30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4"/>
      <c r="BX892" s="1"/>
      <c r="BY892" s="1"/>
      <c r="BZ892" s="1"/>
      <c r="CA892" s="1"/>
      <c r="CB892" s="1"/>
      <c r="CC892" s="1"/>
      <c r="CD892" s="1"/>
      <c r="CE892" s="1"/>
      <c r="CF892" s="1"/>
      <c r="CG892" s="2"/>
      <c r="CH892" s="1"/>
      <c r="CI892" s="1"/>
      <c r="CJ892" s="1"/>
      <c r="CK892" s="1"/>
      <c r="CL892" s="1"/>
      <c r="CM892" s="1"/>
    </row>
    <row r="893" spans="1:91" x14ac:dyDescent="0.2">
      <c r="A893" s="105">
        <f t="shared" si="340"/>
        <v>43906</v>
      </c>
      <c r="B893" s="5">
        <f t="shared" si="329"/>
        <v>1118.9937551600001</v>
      </c>
      <c r="C893" s="5">
        <f t="shared" si="341"/>
        <v>1000</v>
      </c>
      <c r="D893" s="64">
        <f t="shared" si="342"/>
        <v>5331.42</v>
      </c>
      <c r="E893" s="11">
        <f>IF(K893=1,VLOOKUP(A893,[1]Plan1!$AY$80:$BA$314,3),E892)</f>
        <v>5344.75</v>
      </c>
      <c r="F893" s="72">
        <f t="shared" si="343"/>
        <v>43879</v>
      </c>
      <c r="G893" s="9">
        <f t="shared" si="330"/>
        <v>2.5002719725701894E-3</v>
      </c>
      <c r="H893" s="72">
        <f t="shared" si="344"/>
        <v>43936</v>
      </c>
      <c r="I893" s="72">
        <f t="shared" si="331"/>
        <v>43906</v>
      </c>
      <c r="J893" s="1">
        <f t="shared" si="345"/>
        <v>18</v>
      </c>
      <c r="K893" s="1">
        <f t="shared" si="351"/>
        <v>18</v>
      </c>
      <c r="L893" s="5">
        <f t="shared" si="332"/>
        <v>1.0025002700000001</v>
      </c>
      <c r="M893" s="12">
        <f t="shared" si="352"/>
        <v>1.00209952</v>
      </c>
      <c r="N893" s="12">
        <f t="shared" si="348"/>
        <v>1.0954996167970417</v>
      </c>
      <c r="O893" s="5">
        <f t="shared" si="350"/>
        <v>1.09823866</v>
      </c>
      <c r="P893" s="5">
        <f t="shared" si="333"/>
        <v>1098.23866</v>
      </c>
      <c r="Q893" s="10">
        <f t="shared" si="334"/>
        <v>0</v>
      </c>
      <c r="R893" s="39">
        <f t="shared" si="335"/>
        <v>0</v>
      </c>
      <c r="S893" s="5">
        <f t="shared" si="336"/>
        <v>0</v>
      </c>
      <c r="T893" s="6">
        <f t="shared" si="346"/>
        <v>4.641E-2</v>
      </c>
      <c r="U893" s="10">
        <f t="shared" si="349"/>
        <v>104</v>
      </c>
      <c r="V893" s="10">
        <v>252</v>
      </c>
      <c r="W893" s="12">
        <f t="shared" si="337"/>
        <v>1.0188985290000001</v>
      </c>
      <c r="X893" s="5">
        <f t="shared" si="338"/>
        <v>20.75509516</v>
      </c>
      <c r="Y893" s="11">
        <f t="shared" si="339"/>
        <v>0</v>
      </c>
      <c r="Z893" s="2" t="s">
        <v>68</v>
      </c>
      <c r="AA893" s="72">
        <f t="shared" si="347"/>
        <v>44119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30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4"/>
      <c r="BX893" s="1"/>
      <c r="BY893" s="1"/>
      <c r="BZ893" s="1"/>
      <c r="CA893" s="1"/>
      <c r="CB893" s="1"/>
      <c r="CC893" s="1"/>
      <c r="CD893" s="1"/>
      <c r="CE893" s="1"/>
      <c r="CF893" s="1"/>
      <c r="CG893" s="2"/>
      <c r="CH893" s="1"/>
      <c r="CI893" s="1"/>
      <c r="CJ893" s="1"/>
      <c r="CK893" s="1"/>
      <c r="CL893" s="1"/>
      <c r="CM893" s="1"/>
    </row>
    <row r="894" spans="1:91" x14ac:dyDescent="0.2">
      <c r="A894" s="105">
        <f t="shared" si="340"/>
        <v>43907</v>
      </c>
      <c r="B894" s="5">
        <f t="shared" si="329"/>
        <v>1119.23249298</v>
      </c>
      <c r="C894" s="5">
        <f t="shared" si="341"/>
        <v>1000</v>
      </c>
      <c r="D894" s="64">
        <f t="shared" si="342"/>
        <v>5344.75</v>
      </c>
      <c r="E894" s="11">
        <f>IF(K894=1,VLOOKUP(A894,[1]Plan1!$AY$80:$BA$314,3),E893)</f>
        <v>5348.49</v>
      </c>
      <c r="F894" s="72">
        <f t="shared" si="343"/>
        <v>43907</v>
      </c>
      <c r="G894" s="9">
        <f t="shared" si="330"/>
        <v>6.9975209317552078E-4</v>
      </c>
      <c r="H894" s="72">
        <f t="shared" si="344"/>
        <v>43936</v>
      </c>
      <c r="I894" s="72">
        <f t="shared" si="331"/>
        <v>43936</v>
      </c>
      <c r="J894" s="1">
        <f t="shared" si="345"/>
        <v>21</v>
      </c>
      <c r="K894" s="1">
        <f t="shared" si="351"/>
        <v>1</v>
      </c>
      <c r="L894" s="5">
        <f t="shared" si="332"/>
        <v>1.0000333100000001</v>
      </c>
      <c r="M894" s="12">
        <f t="shared" si="352"/>
        <v>1.0025002700000001</v>
      </c>
      <c r="N894" s="12">
        <f t="shared" si="348"/>
        <v>1.0982386616239308</v>
      </c>
      <c r="O894" s="5">
        <f t="shared" si="350"/>
        <v>1.09827524</v>
      </c>
      <c r="P894" s="5">
        <f t="shared" si="333"/>
        <v>1098.2752399999999</v>
      </c>
      <c r="Q894" s="10">
        <f t="shared" si="334"/>
        <v>0</v>
      </c>
      <c r="R894" s="39">
        <f t="shared" si="335"/>
        <v>0</v>
      </c>
      <c r="S894" s="5">
        <f t="shared" si="336"/>
        <v>0</v>
      </c>
      <c r="T894" s="6">
        <f t="shared" si="346"/>
        <v>4.641E-2</v>
      </c>
      <c r="U894" s="10">
        <f t="shared" si="349"/>
        <v>105</v>
      </c>
      <c r="V894" s="10">
        <v>252</v>
      </c>
      <c r="W894" s="12">
        <f t="shared" si="337"/>
        <v>1.0190819680000001</v>
      </c>
      <c r="X894" s="5">
        <f t="shared" si="338"/>
        <v>20.95725298</v>
      </c>
      <c r="Y894" s="11">
        <f t="shared" si="339"/>
        <v>0</v>
      </c>
      <c r="Z894" s="2" t="s">
        <v>68</v>
      </c>
      <c r="AA894" s="72">
        <f t="shared" si="347"/>
        <v>44119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30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4"/>
      <c r="BX894" s="1"/>
      <c r="BY894" s="1"/>
      <c r="BZ894" s="1"/>
      <c r="CA894" s="1"/>
      <c r="CB894" s="1"/>
      <c r="CC894" s="1"/>
      <c r="CD894" s="1"/>
      <c r="CE894" s="1"/>
      <c r="CF894" s="1"/>
      <c r="CG894" s="2"/>
      <c r="CH894" s="1"/>
      <c r="CI894" s="1"/>
      <c r="CJ894" s="1"/>
      <c r="CK894" s="1"/>
      <c r="CL894" s="1"/>
      <c r="CM894" s="1"/>
    </row>
    <row r="895" spans="1:91" x14ac:dyDescent="0.2">
      <c r="A895" s="105">
        <f t="shared" si="340"/>
        <v>43908</v>
      </c>
      <c r="B895" s="5">
        <f t="shared" si="329"/>
        <v>1119.4712815599999</v>
      </c>
      <c r="C895" s="5">
        <f t="shared" si="341"/>
        <v>1000</v>
      </c>
      <c r="D895" s="64">
        <f t="shared" si="342"/>
        <v>5344.75</v>
      </c>
      <c r="E895" s="11">
        <f>IF(K895=1,VLOOKUP(A895,[1]Plan1!$AY$80:$BA$314,3),E894)</f>
        <v>5348.49</v>
      </c>
      <c r="F895" s="72">
        <f t="shared" si="343"/>
        <v>43907</v>
      </c>
      <c r="G895" s="9">
        <f t="shared" si="330"/>
        <v>6.9975209317552078E-4</v>
      </c>
      <c r="H895" s="72">
        <f t="shared" si="344"/>
        <v>43936</v>
      </c>
      <c r="I895" s="72">
        <f t="shared" si="331"/>
        <v>43936</v>
      </c>
      <c r="J895" s="1">
        <f t="shared" si="345"/>
        <v>21</v>
      </c>
      <c r="K895" s="1">
        <f t="shared" si="351"/>
        <v>2</v>
      </c>
      <c r="L895" s="5">
        <f t="shared" si="332"/>
        <v>1.0000666199999999</v>
      </c>
      <c r="M895" s="12">
        <f t="shared" si="352"/>
        <v>1.0025002700000001</v>
      </c>
      <c r="N895" s="12">
        <f t="shared" si="348"/>
        <v>1.0982386616239308</v>
      </c>
      <c r="O895" s="5">
        <f t="shared" si="350"/>
        <v>1.0983118199999999</v>
      </c>
      <c r="P895" s="5">
        <f t="shared" si="333"/>
        <v>1098.3118199999999</v>
      </c>
      <c r="Q895" s="10">
        <f t="shared" si="334"/>
        <v>0</v>
      </c>
      <c r="R895" s="39">
        <f t="shared" si="335"/>
        <v>0</v>
      </c>
      <c r="S895" s="5">
        <f t="shared" si="336"/>
        <v>0</v>
      </c>
      <c r="T895" s="6">
        <f t="shared" si="346"/>
        <v>4.641E-2</v>
      </c>
      <c r="U895" s="10">
        <f t="shared" si="349"/>
        <v>106</v>
      </c>
      <c r="V895" s="10">
        <v>252</v>
      </c>
      <c r="W895" s="12">
        <f t="shared" si="337"/>
        <v>1.0192654409999999</v>
      </c>
      <c r="X895" s="5">
        <f t="shared" si="338"/>
        <v>21.15946156</v>
      </c>
      <c r="Y895" s="11">
        <f t="shared" si="339"/>
        <v>0</v>
      </c>
      <c r="Z895" s="2" t="s">
        <v>68</v>
      </c>
      <c r="AA895" s="72">
        <f t="shared" si="347"/>
        <v>44119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30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4"/>
      <c r="BX895" s="1"/>
      <c r="BY895" s="1"/>
      <c r="BZ895" s="1"/>
      <c r="CA895" s="1"/>
      <c r="CB895" s="1"/>
      <c r="CC895" s="1"/>
      <c r="CD895" s="1"/>
      <c r="CE895" s="1"/>
      <c r="CF895" s="1"/>
      <c r="CG895" s="2"/>
      <c r="CH895" s="1"/>
      <c r="CI895" s="1"/>
      <c r="CJ895" s="1"/>
      <c r="CK895" s="1"/>
      <c r="CL895" s="1"/>
      <c r="CM895" s="1"/>
    </row>
    <row r="896" spans="1:91" x14ac:dyDescent="0.2">
      <c r="A896" s="105">
        <f t="shared" si="340"/>
        <v>43909</v>
      </c>
      <c r="B896" s="5">
        <f t="shared" si="329"/>
        <v>1119.7101187200001</v>
      </c>
      <c r="C896" s="5">
        <f t="shared" si="341"/>
        <v>1000</v>
      </c>
      <c r="D896" s="64">
        <f t="shared" si="342"/>
        <v>5344.75</v>
      </c>
      <c r="E896" s="11">
        <f>IF(K896=1,VLOOKUP(A896,[1]Plan1!$AY$80:$BA$314,3),E895)</f>
        <v>5348.49</v>
      </c>
      <c r="F896" s="72">
        <f t="shared" si="343"/>
        <v>43907</v>
      </c>
      <c r="G896" s="9">
        <f t="shared" si="330"/>
        <v>6.9975209317552078E-4</v>
      </c>
      <c r="H896" s="72">
        <f t="shared" si="344"/>
        <v>43936</v>
      </c>
      <c r="I896" s="72">
        <f t="shared" si="331"/>
        <v>43936</v>
      </c>
      <c r="J896" s="1">
        <f t="shared" si="345"/>
        <v>21</v>
      </c>
      <c r="K896" s="1">
        <f t="shared" si="351"/>
        <v>3</v>
      </c>
      <c r="L896" s="5">
        <f t="shared" si="332"/>
        <v>1.00009993</v>
      </c>
      <c r="M896" s="12">
        <f t="shared" si="352"/>
        <v>1.0025002700000001</v>
      </c>
      <c r="N896" s="12">
        <f t="shared" si="348"/>
        <v>1.0982386616239308</v>
      </c>
      <c r="O896" s="5">
        <f t="shared" si="350"/>
        <v>1.0983483999999999</v>
      </c>
      <c r="P896" s="5">
        <f t="shared" si="333"/>
        <v>1098.3484000000001</v>
      </c>
      <c r="Q896" s="10">
        <f t="shared" si="334"/>
        <v>0</v>
      </c>
      <c r="R896" s="39">
        <f t="shared" si="335"/>
        <v>0</v>
      </c>
      <c r="S896" s="5">
        <f t="shared" si="336"/>
        <v>0</v>
      </c>
      <c r="T896" s="6">
        <f t="shared" si="346"/>
        <v>4.641E-2</v>
      </c>
      <c r="U896" s="10">
        <f t="shared" si="349"/>
        <v>107</v>
      </c>
      <c r="V896" s="10">
        <v>252</v>
      </c>
      <c r="W896" s="12">
        <f t="shared" si="337"/>
        <v>1.019448946</v>
      </c>
      <c r="X896" s="5">
        <f t="shared" si="338"/>
        <v>21.361718719999999</v>
      </c>
      <c r="Y896" s="11">
        <f t="shared" si="339"/>
        <v>0</v>
      </c>
      <c r="Z896" s="2" t="s">
        <v>68</v>
      </c>
      <c r="AA896" s="72">
        <f t="shared" si="347"/>
        <v>44119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30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4"/>
      <c r="BX896" s="1"/>
      <c r="BY896" s="1"/>
      <c r="BZ896" s="1"/>
      <c r="CA896" s="1"/>
      <c r="CB896" s="1"/>
      <c r="CC896" s="1"/>
      <c r="CD896" s="1"/>
      <c r="CE896" s="1"/>
      <c r="CF896" s="1"/>
      <c r="CG896" s="2"/>
      <c r="CH896" s="1"/>
      <c r="CI896" s="1"/>
      <c r="CJ896" s="1"/>
      <c r="CK896" s="1"/>
      <c r="CL896" s="1"/>
      <c r="CM896" s="1"/>
    </row>
    <row r="897" spans="1:91" x14ac:dyDescent="0.2">
      <c r="A897" s="105">
        <f t="shared" si="340"/>
        <v>43910</v>
      </c>
      <c r="B897" s="5">
        <f t="shared" si="329"/>
        <v>1119.94901684</v>
      </c>
      <c r="C897" s="5">
        <f t="shared" si="341"/>
        <v>1000</v>
      </c>
      <c r="D897" s="64">
        <f t="shared" si="342"/>
        <v>5344.75</v>
      </c>
      <c r="E897" s="11">
        <f>IF(K897=1,VLOOKUP(A897,[1]Plan1!$AY$80:$BA$314,3),E896)</f>
        <v>5348.49</v>
      </c>
      <c r="F897" s="72">
        <f t="shared" si="343"/>
        <v>43907</v>
      </c>
      <c r="G897" s="9">
        <f t="shared" si="330"/>
        <v>6.9975209317552078E-4</v>
      </c>
      <c r="H897" s="72">
        <f t="shared" si="344"/>
        <v>43936</v>
      </c>
      <c r="I897" s="72">
        <f t="shared" si="331"/>
        <v>43936</v>
      </c>
      <c r="J897" s="1">
        <f t="shared" si="345"/>
        <v>21</v>
      </c>
      <c r="K897" s="1">
        <f t="shared" si="351"/>
        <v>4</v>
      </c>
      <c r="L897" s="5">
        <f t="shared" si="332"/>
        <v>1.00013324</v>
      </c>
      <c r="M897" s="12">
        <f t="shared" si="352"/>
        <v>1.0025002700000001</v>
      </c>
      <c r="N897" s="12">
        <f t="shared" si="348"/>
        <v>1.0982386616239308</v>
      </c>
      <c r="O897" s="5">
        <f t="shared" si="350"/>
        <v>1.09838499</v>
      </c>
      <c r="P897" s="5">
        <f t="shared" si="333"/>
        <v>1098.38499</v>
      </c>
      <c r="Q897" s="10">
        <f t="shared" si="334"/>
        <v>0</v>
      </c>
      <c r="R897" s="39">
        <f t="shared" si="335"/>
        <v>0</v>
      </c>
      <c r="S897" s="5">
        <f t="shared" si="336"/>
        <v>0</v>
      </c>
      <c r="T897" s="6">
        <f t="shared" si="346"/>
        <v>4.641E-2</v>
      </c>
      <c r="U897" s="10">
        <f t="shared" si="349"/>
        <v>108</v>
      </c>
      <c r="V897" s="10">
        <v>252</v>
      </c>
      <c r="W897" s="12">
        <f t="shared" si="337"/>
        <v>1.019632485</v>
      </c>
      <c r="X897" s="5">
        <f t="shared" si="338"/>
        <v>21.56402684</v>
      </c>
      <c r="Y897" s="11">
        <f t="shared" si="339"/>
        <v>0</v>
      </c>
      <c r="Z897" s="2" t="s">
        <v>68</v>
      </c>
      <c r="AA897" s="72">
        <f t="shared" si="347"/>
        <v>44119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30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4"/>
      <c r="BX897" s="1"/>
      <c r="BY897" s="1"/>
      <c r="BZ897" s="1"/>
      <c r="CA897" s="1"/>
      <c r="CB897" s="1"/>
      <c r="CC897" s="1"/>
      <c r="CD897" s="1"/>
      <c r="CE897" s="1"/>
      <c r="CF897" s="1"/>
      <c r="CG897" s="2"/>
      <c r="CH897" s="1"/>
      <c r="CI897" s="1"/>
      <c r="CJ897" s="1"/>
      <c r="CK897" s="1"/>
      <c r="CL897" s="1"/>
      <c r="CM897" s="1"/>
    </row>
    <row r="898" spans="1:91" x14ac:dyDescent="0.2">
      <c r="A898" s="105">
        <f t="shared" si="340"/>
        <v>43911</v>
      </c>
      <c r="B898" s="5">
        <f t="shared" si="329"/>
        <v>1120.1879646299999</v>
      </c>
      <c r="C898" s="5">
        <f t="shared" si="341"/>
        <v>1000</v>
      </c>
      <c r="D898" s="64">
        <f t="shared" si="342"/>
        <v>5344.75</v>
      </c>
      <c r="E898" s="11">
        <f>IF(K898=1,VLOOKUP(A898,[1]Plan1!$AY$80:$BA$314,3),E897)</f>
        <v>5348.49</v>
      </c>
      <c r="F898" s="72">
        <f t="shared" si="343"/>
        <v>43907</v>
      </c>
      <c r="G898" s="9">
        <f t="shared" si="330"/>
        <v>6.9975209317552078E-4</v>
      </c>
      <c r="H898" s="72">
        <f t="shared" si="344"/>
        <v>43936</v>
      </c>
      <c r="I898" s="72">
        <f t="shared" si="331"/>
        <v>43936</v>
      </c>
      <c r="J898" s="1">
        <f t="shared" si="345"/>
        <v>21</v>
      </c>
      <c r="K898" s="1">
        <f t="shared" si="351"/>
        <v>5</v>
      </c>
      <c r="L898" s="5">
        <f t="shared" si="332"/>
        <v>1.00016656</v>
      </c>
      <c r="M898" s="12">
        <f t="shared" si="352"/>
        <v>1.0025002700000001</v>
      </c>
      <c r="N898" s="12">
        <f t="shared" si="348"/>
        <v>1.0982386616239308</v>
      </c>
      <c r="O898" s="5">
        <f t="shared" si="350"/>
        <v>1.0984215799999999</v>
      </c>
      <c r="P898" s="5">
        <f t="shared" si="333"/>
        <v>1098.4215799999999</v>
      </c>
      <c r="Q898" s="10">
        <f t="shared" si="334"/>
        <v>0</v>
      </c>
      <c r="R898" s="39">
        <f t="shared" si="335"/>
        <v>0</v>
      </c>
      <c r="S898" s="5">
        <f t="shared" si="336"/>
        <v>0</v>
      </c>
      <c r="T898" s="6">
        <f t="shared" si="346"/>
        <v>4.641E-2</v>
      </c>
      <c r="U898" s="10">
        <f t="shared" si="349"/>
        <v>109</v>
      </c>
      <c r="V898" s="10">
        <v>252</v>
      </c>
      <c r="W898" s="12">
        <f t="shared" si="337"/>
        <v>1.0198160570000001</v>
      </c>
      <c r="X898" s="5">
        <f t="shared" si="338"/>
        <v>21.766384630000001</v>
      </c>
      <c r="Y898" s="11">
        <f t="shared" si="339"/>
        <v>0</v>
      </c>
      <c r="Z898" s="2" t="s">
        <v>68</v>
      </c>
      <c r="AA898" s="72">
        <f t="shared" si="347"/>
        <v>44119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30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4"/>
      <c r="BX898" s="1"/>
      <c r="BY898" s="1"/>
      <c r="BZ898" s="1"/>
      <c r="CA898" s="1"/>
      <c r="CB898" s="1"/>
      <c r="CC898" s="1"/>
      <c r="CD898" s="1"/>
      <c r="CE898" s="1"/>
      <c r="CF898" s="1"/>
      <c r="CG898" s="2"/>
      <c r="CH898" s="1"/>
      <c r="CI898" s="1"/>
      <c r="CJ898" s="1"/>
      <c r="CK898" s="1"/>
      <c r="CL898" s="1"/>
      <c r="CM898" s="1"/>
    </row>
    <row r="899" spans="1:91" x14ac:dyDescent="0.2">
      <c r="A899" s="105">
        <f t="shared" si="340"/>
        <v>43912</v>
      </c>
      <c r="B899" s="5">
        <f t="shared" si="329"/>
        <v>1120.1879646299999</v>
      </c>
      <c r="C899" s="5">
        <f t="shared" si="341"/>
        <v>1000</v>
      </c>
      <c r="D899" s="64">
        <f t="shared" si="342"/>
        <v>5344.75</v>
      </c>
      <c r="E899" s="11">
        <f>IF(K899=1,VLOOKUP(A899,[1]Plan1!$AY$80:$BA$314,3),E898)</f>
        <v>5348.49</v>
      </c>
      <c r="F899" s="72">
        <f t="shared" si="343"/>
        <v>43907</v>
      </c>
      <c r="G899" s="9">
        <f t="shared" si="330"/>
        <v>6.9975209317552078E-4</v>
      </c>
      <c r="H899" s="72">
        <f t="shared" si="344"/>
        <v>43936</v>
      </c>
      <c r="I899" s="72">
        <f t="shared" si="331"/>
        <v>43936</v>
      </c>
      <c r="J899" s="1">
        <f t="shared" si="345"/>
        <v>21</v>
      </c>
      <c r="K899" s="1">
        <f t="shared" si="351"/>
        <v>5</v>
      </c>
      <c r="L899" s="5">
        <f t="shared" si="332"/>
        <v>1.00016656</v>
      </c>
      <c r="M899" s="12">
        <f t="shared" si="352"/>
        <v>1.0025002700000001</v>
      </c>
      <c r="N899" s="12">
        <f t="shared" si="348"/>
        <v>1.0982386616239308</v>
      </c>
      <c r="O899" s="5">
        <f t="shared" si="350"/>
        <v>1.0984215799999999</v>
      </c>
      <c r="P899" s="5">
        <f t="shared" si="333"/>
        <v>1098.4215799999999</v>
      </c>
      <c r="Q899" s="10">
        <f t="shared" si="334"/>
        <v>0</v>
      </c>
      <c r="R899" s="39">
        <f t="shared" si="335"/>
        <v>0</v>
      </c>
      <c r="S899" s="5">
        <f t="shared" si="336"/>
        <v>0</v>
      </c>
      <c r="T899" s="6">
        <f t="shared" si="346"/>
        <v>4.641E-2</v>
      </c>
      <c r="U899" s="10">
        <f t="shared" si="349"/>
        <v>109</v>
      </c>
      <c r="V899" s="10">
        <v>252</v>
      </c>
      <c r="W899" s="12">
        <f t="shared" si="337"/>
        <v>1.0198160570000001</v>
      </c>
      <c r="X899" s="5">
        <f t="shared" si="338"/>
        <v>21.766384630000001</v>
      </c>
      <c r="Y899" s="11">
        <f t="shared" si="339"/>
        <v>0</v>
      </c>
      <c r="Z899" s="2" t="s">
        <v>68</v>
      </c>
      <c r="AA899" s="72">
        <f t="shared" si="347"/>
        <v>44119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30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4"/>
      <c r="BX899" s="1"/>
      <c r="BY899" s="1"/>
      <c r="BZ899" s="1"/>
      <c r="CA899" s="1"/>
      <c r="CB899" s="1"/>
      <c r="CC899" s="1"/>
      <c r="CD899" s="1"/>
      <c r="CE899" s="1"/>
      <c r="CF899" s="1"/>
      <c r="CG899" s="2"/>
      <c r="CH899" s="1"/>
      <c r="CI899" s="1"/>
      <c r="CJ899" s="1"/>
      <c r="CK899" s="1"/>
      <c r="CL899" s="1"/>
      <c r="CM899" s="1"/>
    </row>
    <row r="900" spans="1:91" x14ac:dyDescent="0.2">
      <c r="A900" s="105">
        <f t="shared" si="340"/>
        <v>43913</v>
      </c>
      <c r="B900" s="5">
        <f t="shared" si="329"/>
        <v>1120.1879646299999</v>
      </c>
      <c r="C900" s="5">
        <f t="shared" si="341"/>
        <v>1000</v>
      </c>
      <c r="D900" s="64">
        <f t="shared" si="342"/>
        <v>5344.75</v>
      </c>
      <c r="E900" s="11">
        <f>IF(K900=1,VLOOKUP(A900,[1]Plan1!$AY$80:$BA$314,3),E899)</f>
        <v>5348.49</v>
      </c>
      <c r="F900" s="72">
        <f t="shared" si="343"/>
        <v>43907</v>
      </c>
      <c r="G900" s="9">
        <f t="shared" si="330"/>
        <v>6.9975209317552078E-4</v>
      </c>
      <c r="H900" s="72">
        <f t="shared" si="344"/>
        <v>43936</v>
      </c>
      <c r="I900" s="72">
        <f t="shared" si="331"/>
        <v>43936</v>
      </c>
      <c r="J900" s="1">
        <f t="shared" si="345"/>
        <v>21</v>
      </c>
      <c r="K900" s="1">
        <f t="shared" si="351"/>
        <v>5</v>
      </c>
      <c r="L900" s="5">
        <f t="shared" si="332"/>
        <v>1.00016656</v>
      </c>
      <c r="M900" s="12">
        <f t="shared" si="352"/>
        <v>1.0025002700000001</v>
      </c>
      <c r="N900" s="12">
        <f t="shared" si="348"/>
        <v>1.0982386616239308</v>
      </c>
      <c r="O900" s="5">
        <f t="shared" si="350"/>
        <v>1.0984215799999999</v>
      </c>
      <c r="P900" s="5">
        <f t="shared" si="333"/>
        <v>1098.4215799999999</v>
      </c>
      <c r="Q900" s="10">
        <f t="shared" si="334"/>
        <v>0</v>
      </c>
      <c r="R900" s="39">
        <f t="shared" si="335"/>
        <v>0</v>
      </c>
      <c r="S900" s="5">
        <f t="shared" si="336"/>
        <v>0</v>
      </c>
      <c r="T900" s="6">
        <f t="shared" si="346"/>
        <v>4.641E-2</v>
      </c>
      <c r="U900" s="10">
        <f t="shared" si="349"/>
        <v>109</v>
      </c>
      <c r="V900" s="10">
        <v>252</v>
      </c>
      <c r="W900" s="12">
        <f t="shared" si="337"/>
        <v>1.0198160570000001</v>
      </c>
      <c r="X900" s="5">
        <f t="shared" si="338"/>
        <v>21.766384630000001</v>
      </c>
      <c r="Y900" s="11">
        <f t="shared" si="339"/>
        <v>0</v>
      </c>
      <c r="Z900" s="2" t="s">
        <v>68</v>
      </c>
      <c r="AA900" s="72">
        <f t="shared" si="347"/>
        <v>44119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30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4"/>
      <c r="BX900" s="1"/>
      <c r="BY900" s="1"/>
      <c r="BZ900" s="1"/>
      <c r="CA900" s="1"/>
      <c r="CB900" s="1"/>
      <c r="CC900" s="1"/>
      <c r="CD900" s="1"/>
      <c r="CE900" s="1"/>
      <c r="CF900" s="1"/>
      <c r="CG900" s="2"/>
      <c r="CH900" s="1"/>
      <c r="CI900" s="1"/>
      <c r="CJ900" s="1"/>
      <c r="CK900" s="1"/>
      <c r="CL900" s="1"/>
      <c r="CM900" s="1"/>
    </row>
    <row r="901" spans="1:91" x14ac:dyDescent="0.2">
      <c r="A901" s="105">
        <f t="shared" si="340"/>
        <v>43914</v>
      </c>
      <c r="B901" s="5">
        <f t="shared" si="329"/>
        <v>1120.42695082</v>
      </c>
      <c r="C901" s="5">
        <f t="shared" si="341"/>
        <v>1000</v>
      </c>
      <c r="D901" s="64">
        <f t="shared" si="342"/>
        <v>5344.75</v>
      </c>
      <c r="E901" s="11">
        <f>IF(K901=1,VLOOKUP(A901,[1]Plan1!$AY$80:$BA$314,3),E900)</f>
        <v>5348.49</v>
      </c>
      <c r="F901" s="72">
        <f t="shared" si="343"/>
        <v>43907</v>
      </c>
      <c r="G901" s="9">
        <f t="shared" si="330"/>
        <v>6.9975209317552078E-4</v>
      </c>
      <c r="H901" s="72">
        <f t="shared" si="344"/>
        <v>43936</v>
      </c>
      <c r="I901" s="72">
        <f t="shared" si="331"/>
        <v>43936</v>
      </c>
      <c r="J901" s="1">
        <f t="shared" si="345"/>
        <v>21</v>
      </c>
      <c r="K901" s="1">
        <f t="shared" si="351"/>
        <v>6</v>
      </c>
      <c r="L901" s="5">
        <f t="shared" si="332"/>
        <v>1.0001998700000001</v>
      </c>
      <c r="M901" s="12">
        <f t="shared" si="352"/>
        <v>1.0025002700000001</v>
      </c>
      <c r="N901" s="12">
        <f t="shared" si="348"/>
        <v>1.0982386616239308</v>
      </c>
      <c r="O901" s="5">
        <f t="shared" si="350"/>
        <v>1.0984581600000001</v>
      </c>
      <c r="P901" s="5">
        <f t="shared" si="333"/>
        <v>1098.4581599999999</v>
      </c>
      <c r="Q901" s="10">
        <f t="shared" si="334"/>
        <v>0</v>
      </c>
      <c r="R901" s="39">
        <f t="shared" si="335"/>
        <v>0</v>
      </c>
      <c r="S901" s="5">
        <f t="shared" si="336"/>
        <v>0</v>
      </c>
      <c r="T901" s="6">
        <f t="shared" si="346"/>
        <v>4.641E-2</v>
      </c>
      <c r="U901" s="10">
        <f t="shared" si="349"/>
        <v>110</v>
      </c>
      <c r="V901" s="10">
        <v>252</v>
      </c>
      <c r="W901" s="12">
        <f t="shared" si="337"/>
        <v>1.0199996609999999</v>
      </c>
      <c r="X901" s="5">
        <f t="shared" si="338"/>
        <v>21.968790819999999</v>
      </c>
      <c r="Y901" s="11">
        <f t="shared" si="339"/>
        <v>0</v>
      </c>
      <c r="Z901" s="2" t="s">
        <v>68</v>
      </c>
      <c r="AA901" s="72">
        <f t="shared" si="347"/>
        <v>44119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30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4"/>
      <c r="BX901" s="1"/>
      <c r="BY901" s="1"/>
      <c r="BZ901" s="1"/>
      <c r="CA901" s="1"/>
      <c r="CB901" s="1"/>
      <c r="CC901" s="1"/>
      <c r="CD901" s="1"/>
      <c r="CE901" s="1"/>
      <c r="CF901" s="1"/>
      <c r="CG901" s="2"/>
      <c r="CH901" s="1"/>
      <c r="CI901" s="1"/>
      <c r="CJ901" s="1"/>
      <c r="CK901" s="1"/>
      <c r="CL901" s="1"/>
      <c r="CM901" s="1"/>
    </row>
    <row r="902" spans="1:91" x14ac:dyDescent="0.2">
      <c r="A902" s="105">
        <f t="shared" si="340"/>
        <v>43915</v>
      </c>
      <c r="B902" s="5">
        <f t="shared" si="329"/>
        <v>1120.6659979800002</v>
      </c>
      <c r="C902" s="5">
        <f t="shared" si="341"/>
        <v>1000</v>
      </c>
      <c r="D902" s="64">
        <f t="shared" si="342"/>
        <v>5344.75</v>
      </c>
      <c r="E902" s="11">
        <f>IF(K902=1,VLOOKUP(A902,[1]Plan1!$AY$80:$BA$314,3),E901)</f>
        <v>5348.49</v>
      </c>
      <c r="F902" s="72">
        <f t="shared" si="343"/>
        <v>43907</v>
      </c>
      <c r="G902" s="9">
        <f t="shared" si="330"/>
        <v>6.9975209317552078E-4</v>
      </c>
      <c r="H902" s="72">
        <f t="shared" si="344"/>
        <v>43936</v>
      </c>
      <c r="I902" s="72">
        <f t="shared" si="331"/>
        <v>43936</v>
      </c>
      <c r="J902" s="1">
        <f t="shared" si="345"/>
        <v>21</v>
      </c>
      <c r="K902" s="1">
        <f t="shared" si="351"/>
        <v>7</v>
      </c>
      <c r="L902" s="5">
        <f t="shared" si="332"/>
        <v>1.0002331900000001</v>
      </c>
      <c r="M902" s="12">
        <f t="shared" si="352"/>
        <v>1.0025002700000001</v>
      </c>
      <c r="N902" s="12">
        <f t="shared" si="348"/>
        <v>1.0982386616239308</v>
      </c>
      <c r="O902" s="5">
        <f t="shared" si="350"/>
        <v>1.09849475</v>
      </c>
      <c r="P902" s="5">
        <f t="shared" si="333"/>
        <v>1098.4947500000001</v>
      </c>
      <c r="Q902" s="10">
        <f t="shared" si="334"/>
        <v>0</v>
      </c>
      <c r="R902" s="39">
        <f t="shared" si="335"/>
        <v>0</v>
      </c>
      <c r="S902" s="5">
        <f t="shared" si="336"/>
        <v>0</v>
      </c>
      <c r="T902" s="6">
        <f t="shared" si="346"/>
        <v>4.641E-2</v>
      </c>
      <c r="U902" s="10">
        <f t="shared" si="349"/>
        <v>111</v>
      </c>
      <c r="V902" s="10">
        <v>252</v>
      </c>
      <c r="W902" s="12">
        <f t="shared" si="337"/>
        <v>1.0201832989999999</v>
      </c>
      <c r="X902" s="5">
        <f t="shared" si="338"/>
        <v>22.17124798</v>
      </c>
      <c r="Y902" s="11">
        <f t="shared" si="339"/>
        <v>0</v>
      </c>
      <c r="Z902" s="2" t="s">
        <v>68</v>
      </c>
      <c r="AA902" s="72">
        <f t="shared" si="347"/>
        <v>44119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30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4"/>
      <c r="BX902" s="1"/>
      <c r="BY902" s="1"/>
      <c r="BZ902" s="1"/>
      <c r="CA902" s="1"/>
      <c r="CB902" s="1"/>
      <c r="CC902" s="1"/>
      <c r="CD902" s="1"/>
      <c r="CE902" s="1"/>
      <c r="CF902" s="1"/>
      <c r="CG902" s="2"/>
      <c r="CH902" s="1"/>
      <c r="CI902" s="1"/>
      <c r="CJ902" s="1"/>
      <c r="CK902" s="1"/>
      <c r="CL902" s="1"/>
      <c r="CM902" s="1"/>
    </row>
    <row r="903" spans="1:91" x14ac:dyDescent="0.2">
      <c r="A903" s="105">
        <f t="shared" si="340"/>
        <v>43916</v>
      </c>
      <c r="B903" s="5">
        <f t="shared" si="329"/>
        <v>1120.9051050400001</v>
      </c>
      <c r="C903" s="5">
        <f t="shared" si="341"/>
        <v>1000</v>
      </c>
      <c r="D903" s="64">
        <f t="shared" si="342"/>
        <v>5344.75</v>
      </c>
      <c r="E903" s="11">
        <f>IF(K903=1,VLOOKUP(A903,[1]Plan1!$AY$80:$BA$314,3),E902)</f>
        <v>5348.49</v>
      </c>
      <c r="F903" s="72">
        <f t="shared" si="343"/>
        <v>43907</v>
      </c>
      <c r="G903" s="9">
        <f t="shared" si="330"/>
        <v>6.9975209317552078E-4</v>
      </c>
      <c r="H903" s="72">
        <f t="shared" si="344"/>
        <v>43936</v>
      </c>
      <c r="I903" s="72">
        <f t="shared" si="331"/>
        <v>43936</v>
      </c>
      <c r="J903" s="1">
        <f t="shared" si="345"/>
        <v>21</v>
      </c>
      <c r="K903" s="1">
        <f t="shared" si="351"/>
        <v>8</v>
      </c>
      <c r="L903" s="5">
        <f t="shared" si="332"/>
        <v>1.0002665100000001</v>
      </c>
      <c r="M903" s="12">
        <f t="shared" si="352"/>
        <v>1.0025002700000001</v>
      </c>
      <c r="N903" s="12">
        <f t="shared" si="348"/>
        <v>1.0982386616239308</v>
      </c>
      <c r="O903" s="5">
        <f t="shared" si="350"/>
        <v>1.09853135</v>
      </c>
      <c r="P903" s="5">
        <f t="shared" si="333"/>
        <v>1098.53135</v>
      </c>
      <c r="Q903" s="10">
        <f t="shared" si="334"/>
        <v>0</v>
      </c>
      <c r="R903" s="39">
        <f t="shared" si="335"/>
        <v>0</v>
      </c>
      <c r="S903" s="5">
        <f t="shared" si="336"/>
        <v>0</v>
      </c>
      <c r="T903" s="6">
        <f t="shared" si="346"/>
        <v>4.641E-2</v>
      </c>
      <c r="U903" s="10">
        <f t="shared" si="349"/>
        <v>112</v>
      </c>
      <c r="V903" s="10">
        <v>252</v>
      </c>
      <c r="W903" s="12">
        <f t="shared" si="337"/>
        <v>1.02036697</v>
      </c>
      <c r="X903" s="5">
        <f t="shared" si="338"/>
        <v>22.373755039999999</v>
      </c>
      <c r="Y903" s="11">
        <f t="shared" si="339"/>
        <v>0</v>
      </c>
      <c r="Z903" s="2" t="s">
        <v>68</v>
      </c>
      <c r="AA903" s="72">
        <f t="shared" si="347"/>
        <v>44119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30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4"/>
      <c r="BX903" s="1"/>
      <c r="BY903" s="1"/>
      <c r="BZ903" s="1"/>
      <c r="CA903" s="1"/>
      <c r="CB903" s="1"/>
      <c r="CC903" s="1"/>
      <c r="CD903" s="1"/>
      <c r="CE903" s="1"/>
      <c r="CF903" s="1"/>
      <c r="CG903" s="2"/>
      <c r="CH903" s="1"/>
      <c r="CI903" s="1"/>
      <c r="CJ903" s="1"/>
      <c r="CK903" s="1"/>
      <c r="CL903" s="1"/>
      <c r="CM903" s="1"/>
    </row>
    <row r="904" spans="1:91" x14ac:dyDescent="0.2">
      <c r="A904" s="105">
        <f t="shared" si="340"/>
        <v>43917</v>
      </c>
      <c r="B904" s="5">
        <f t="shared" si="329"/>
        <v>1121.1442516</v>
      </c>
      <c r="C904" s="5">
        <f t="shared" si="341"/>
        <v>1000</v>
      </c>
      <c r="D904" s="64">
        <f t="shared" si="342"/>
        <v>5344.75</v>
      </c>
      <c r="E904" s="11">
        <f>IF(K904=1,VLOOKUP(A904,[1]Plan1!$AY$80:$BA$314,3),E903)</f>
        <v>5348.49</v>
      </c>
      <c r="F904" s="72">
        <f t="shared" si="343"/>
        <v>43907</v>
      </c>
      <c r="G904" s="9">
        <f t="shared" si="330"/>
        <v>6.9975209317552078E-4</v>
      </c>
      <c r="H904" s="72">
        <f t="shared" si="344"/>
        <v>43936</v>
      </c>
      <c r="I904" s="72">
        <f t="shared" si="331"/>
        <v>43936</v>
      </c>
      <c r="J904" s="1">
        <f t="shared" si="345"/>
        <v>21</v>
      </c>
      <c r="K904" s="1">
        <f t="shared" si="351"/>
        <v>9</v>
      </c>
      <c r="L904" s="5">
        <f t="shared" si="332"/>
        <v>1.0002998299999999</v>
      </c>
      <c r="M904" s="12">
        <f t="shared" si="352"/>
        <v>1.0025002700000001</v>
      </c>
      <c r="N904" s="12">
        <f t="shared" si="348"/>
        <v>1.0982386616239308</v>
      </c>
      <c r="O904" s="5">
        <f t="shared" si="350"/>
        <v>1.0985679399999999</v>
      </c>
      <c r="P904" s="5">
        <f t="shared" si="333"/>
        <v>1098.5679399999999</v>
      </c>
      <c r="Q904" s="10">
        <f t="shared" si="334"/>
        <v>0</v>
      </c>
      <c r="R904" s="39">
        <f t="shared" si="335"/>
        <v>0</v>
      </c>
      <c r="S904" s="5">
        <f t="shared" si="336"/>
        <v>0</v>
      </c>
      <c r="T904" s="6">
        <f t="shared" si="346"/>
        <v>4.641E-2</v>
      </c>
      <c r="U904" s="10">
        <f t="shared" si="349"/>
        <v>113</v>
      </c>
      <c r="V904" s="10">
        <v>252</v>
      </c>
      <c r="W904" s="12">
        <f t="shared" si="337"/>
        <v>1.0205506740000001</v>
      </c>
      <c r="X904" s="5">
        <f t="shared" si="338"/>
        <v>22.5763116</v>
      </c>
      <c r="Y904" s="11">
        <f t="shared" si="339"/>
        <v>0</v>
      </c>
      <c r="Z904" s="2" t="s">
        <v>68</v>
      </c>
      <c r="AA904" s="72">
        <f t="shared" si="347"/>
        <v>44119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30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4"/>
      <c r="BX904" s="1"/>
      <c r="BY904" s="1"/>
      <c r="BZ904" s="1"/>
      <c r="CA904" s="1"/>
      <c r="CB904" s="1"/>
      <c r="CC904" s="1"/>
      <c r="CD904" s="1"/>
      <c r="CE904" s="1"/>
      <c r="CF904" s="1"/>
      <c r="CG904" s="2"/>
      <c r="CH904" s="1"/>
      <c r="CI904" s="1"/>
      <c r="CJ904" s="1"/>
      <c r="CK904" s="1"/>
      <c r="CL904" s="1"/>
      <c r="CM904" s="1"/>
    </row>
    <row r="905" spans="1:91" x14ac:dyDescent="0.2">
      <c r="A905" s="105">
        <f t="shared" si="340"/>
        <v>43918</v>
      </c>
      <c r="B905" s="5">
        <f t="shared" si="329"/>
        <v>1121.38344785</v>
      </c>
      <c r="C905" s="5">
        <f t="shared" si="341"/>
        <v>1000</v>
      </c>
      <c r="D905" s="64">
        <f t="shared" si="342"/>
        <v>5344.75</v>
      </c>
      <c r="E905" s="11">
        <f>IF(K905=1,VLOOKUP(A905,[1]Plan1!$AY$80:$BA$314,3),E904)</f>
        <v>5348.49</v>
      </c>
      <c r="F905" s="72">
        <f t="shared" si="343"/>
        <v>43907</v>
      </c>
      <c r="G905" s="9">
        <f t="shared" si="330"/>
        <v>6.9975209317552078E-4</v>
      </c>
      <c r="H905" s="72">
        <f t="shared" si="344"/>
        <v>43936</v>
      </c>
      <c r="I905" s="72">
        <f t="shared" si="331"/>
        <v>43936</v>
      </c>
      <c r="J905" s="1">
        <f t="shared" si="345"/>
        <v>21</v>
      </c>
      <c r="K905" s="1">
        <f t="shared" si="351"/>
        <v>10</v>
      </c>
      <c r="L905" s="5">
        <f t="shared" si="332"/>
        <v>1.0003331499999999</v>
      </c>
      <c r="M905" s="12">
        <f t="shared" si="352"/>
        <v>1.0025002700000001</v>
      </c>
      <c r="N905" s="12">
        <f t="shared" si="348"/>
        <v>1.0982386616239308</v>
      </c>
      <c r="O905" s="5">
        <f t="shared" si="350"/>
        <v>1.09860453</v>
      </c>
      <c r="P905" s="5">
        <f t="shared" si="333"/>
        <v>1098.6045300000001</v>
      </c>
      <c r="Q905" s="10">
        <f t="shared" si="334"/>
        <v>0</v>
      </c>
      <c r="R905" s="39">
        <f t="shared" si="335"/>
        <v>0</v>
      </c>
      <c r="S905" s="5">
        <f t="shared" si="336"/>
        <v>0</v>
      </c>
      <c r="T905" s="6">
        <f t="shared" si="346"/>
        <v>4.641E-2</v>
      </c>
      <c r="U905" s="10">
        <f t="shared" si="349"/>
        <v>114</v>
      </c>
      <c r="V905" s="10">
        <v>252</v>
      </c>
      <c r="W905" s="12">
        <f t="shared" si="337"/>
        <v>1.0207344110000001</v>
      </c>
      <c r="X905" s="5">
        <f t="shared" si="338"/>
        <v>22.778917849999999</v>
      </c>
      <c r="Y905" s="11">
        <f t="shared" si="339"/>
        <v>0</v>
      </c>
      <c r="Z905" s="2" t="s">
        <v>68</v>
      </c>
      <c r="AA905" s="72">
        <f t="shared" si="347"/>
        <v>44119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30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4"/>
      <c r="BX905" s="1"/>
      <c r="BY905" s="1"/>
      <c r="BZ905" s="1"/>
      <c r="CA905" s="1"/>
      <c r="CB905" s="1"/>
      <c r="CC905" s="1"/>
      <c r="CD905" s="1"/>
      <c r="CE905" s="1"/>
      <c r="CF905" s="1"/>
      <c r="CG905" s="2"/>
      <c r="CH905" s="1"/>
      <c r="CI905" s="1"/>
      <c r="CJ905" s="1"/>
      <c r="CK905" s="1"/>
      <c r="CL905" s="1"/>
      <c r="CM905" s="1"/>
    </row>
    <row r="906" spans="1:91" x14ac:dyDescent="0.2">
      <c r="A906" s="105">
        <f t="shared" si="340"/>
        <v>43919</v>
      </c>
      <c r="B906" s="5">
        <f t="shared" ref="B906:B969" si="353">(P906+X906)</f>
        <v>1121.38344785</v>
      </c>
      <c r="C906" s="5">
        <f t="shared" si="341"/>
        <v>1000</v>
      </c>
      <c r="D906" s="64">
        <f t="shared" si="342"/>
        <v>5344.75</v>
      </c>
      <c r="E906" s="11">
        <f>IF(K906=1,VLOOKUP(A906,[1]Plan1!$AY$80:$BA$314,3),E905)</f>
        <v>5348.49</v>
      </c>
      <c r="F906" s="72">
        <f t="shared" si="343"/>
        <v>43907</v>
      </c>
      <c r="G906" s="9">
        <f t="shared" ref="G906:G969" si="354">(E906/D906)-1</f>
        <v>6.9975209317552078E-4</v>
      </c>
      <c r="H906" s="72">
        <f t="shared" si="344"/>
        <v>43936</v>
      </c>
      <c r="I906" s="72">
        <f t="shared" ref="I906:I969" si="355">IF(A906&gt;I905,H906,I905)</f>
        <v>43936</v>
      </c>
      <c r="J906" s="1">
        <f t="shared" si="345"/>
        <v>21</v>
      </c>
      <c r="K906" s="1">
        <f t="shared" si="351"/>
        <v>10</v>
      </c>
      <c r="L906" s="5">
        <f t="shared" ref="L906:L969" si="356">TRUNC((E906/D906)^TRUNC((K906/J906),9),8)</f>
        <v>1.0003331499999999</v>
      </c>
      <c r="M906" s="12">
        <f t="shared" si="352"/>
        <v>1.0025002700000001</v>
      </c>
      <c r="N906" s="12">
        <f t="shared" si="348"/>
        <v>1.0982386616239308</v>
      </c>
      <c r="O906" s="5">
        <f t="shared" si="350"/>
        <v>1.09860453</v>
      </c>
      <c r="P906" s="5">
        <f t="shared" ref="P906:P969" si="357">TRUNC(C906*O906,8)</f>
        <v>1098.6045300000001</v>
      </c>
      <c r="Q906" s="10">
        <f t="shared" ref="Q906:Q969" si="358">IF(VLOOKUP(A906,AD$10:AK$114,8)=VLOOKUP(A905,AD$10:AK$114,8),0,VLOOKUP(A906,AD$10:AK$114,8))</f>
        <v>0</v>
      </c>
      <c r="R906" s="39">
        <f t="shared" ref="R906:R969" si="359">IF(Q906&gt;0,VLOOKUP($A906,$AD$10:$AI$114,6),0)</f>
        <v>0</v>
      </c>
      <c r="S906" s="5">
        <f t="shared" ref="S906:S969" si="360">IF(R906&gt;0,TRUNC(R906*P906,8),0)</f>
        <v>0</v>
      </c>
      <c r="T906" s="6">
        <f t="shared" si="346"/>
        <v>4.641E-2</v>
      </c>
      <c r="U906" s="10">
        <f t="shared" si="349"/>
        <v>114</v>
      </c>
      <c r="V906" s="10">
        <v>252</v>
      </c>
      <c r="W906" s="12">
        <f t="shared" ref="W906:W969" si="361">ROUND((1+T906)^TRUNC((U906/V906),9),9)</f>
        <v>1.0207344110000001</v>
      </c>
      <c r="X906" s="5">
        <f t="shared" ref="X906:X969" si="362">TRUNC((P906*(W906-1)),8)</f>
        <v>22.778917849999999</v>
      </c>
      <c r="Y906" s="11">
        <f t="shared" ref="Y906:Y969" si="363">IF(Q906&gt;0,S906+X906,0)</f>
        <v>0</v>
      </c>
      <c r="Z906" s="2" t="s">
        <v>68</v>
      </c>
      <c r="AA906" s="72">
        <f t="shared" si="347"/>
        <v>44119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30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4"/>
      <c r="BX906" s="1"/>
      <c r="BY906" s="1"/>
      <c r="BZ906" s="1"/>
      <c r="CA906" s="1"/>
      <c r="CB906" s="1"/>
      <c r="CC906" s="1"/>
      <c r="CD906" s="1"/>
      <c r="CE906" s="1"/>
      <c r="CF906" s="1"/>
      <c r="CG906" s="2"/>
      <c r="CH906" s="1"/>
      <c r="CI906" s="1"/>
      <c r="CJ906" s="1"/>
      <c r="CK906" s="1"/>
      <c r="CL906" s="1"/>
      <c r="CM906" s="1"/>
    </row>
    <row r="907" spans="1:91" x14ac:dyDescent="0.2">
      <c r="A907" s="105">
        <f t="shared" ref="A907:A970" si="364">(A906+1)</f>
        <v>43920</v>
      </c>
      <c r="B907" s="5">
        <f t="shared" si="353"/>
        <v>1121.38344785</v>
      </c>
      <c r="C907" s="5">
        <f t="shared" ref="C907:C970" si="365">TRUNC(IF(Q906&gt;0,VLOOKUP(A906,$AD$12:$AE$114,2),C906),8)</f>
        <v>1000</v>
      </c>
      <c r="D907" s="64">
        <f t="shared" ref="D907:D970" si="366">IF(E907=E906,D906,E906)</f>
        <v>5344.75</v>
      </c>
      <c r="E907" s="11">
        <f>IF(K907=1,VLOOKUP(A907,[1]Plan1!$AY$80:$BA$314,3),E906)</f>
        <v>5348.49</v>
      </c>
      <c r="F907" s="72">
        <f t="shared" ref="F907:F970" si="367">IF(D907=D906,F906,A907)</f>
        <v>43907</v>
      </c>
      <c r="G907" s="9">
        <f t="shared" si="354"/>
        <v>6.9975209317552078E-4</v>
      </c>
      <c r="H907" s="72">
        <f t="shared" ref="H907:H970" si="368">IF(DAY(A907)=15,VLOOKUP(A907,AH$118:AM$450,4),H906)</f>
        <v>43936</v>
      </c>
      <c r="I907" s="72">
        <f t="shared" si="355"/>
        <v>43936</v>
      </c>
      <c r="J907" s="1">
        <f t="shared" ref="J907:J970" si="369">IF(I907=I906,J906,NETWORKDAYS(I906,I907,$AD$118:$AD$502)-1)</f>
        <v>21</v>
      </c>
      <c r="K907" s="1">
        <f t="shared" si="351"/>
        <v>10</v>
      </c>
      <c r="L907" s="5">
        <f t="shared" si="356"/>
        <v>1.0003331499999999</v>
      </c>
      <c r="M907" s="12">
        <f t="shared" si="352"/>
        <v>1.0025002700000001</v>
      </c>
      <c r="N907" s="12">
        <f t="shared" si="348"/>
        <v>1.0982386616239308</v>
      </c>
      <c r="O907" s="5">
        <f t="shared" si="350"/>
        <v>1.09860453</v>
      </c>
      <c r="P907" s="5">
        <f t="shared" si="357"/>
        <v>1098.6045300000001</v>
      </c>
      <c r="Q907" s="10">
        <f t="shared" si="358"/>
        <v>0</v>
      </c>
      <c r="R907" s="39">
        <f t="shared" si="359"/>
        <v>0</v>
      </c>
      <c r="S907" s="5">
        <f t="shared" si="360"/>
        <v>0</v>
      </c>
      <c r="T907" s="6">
        <f t="shared" ref="T907:T970" si="370">(T906)</f>
        <v>4.641E-2</v>
      </c>
      <c r="U907" s="10">
        <f t="shared" si="349"/>
        <v>114</v>
      </c>
      <c r="V907" s="10">
        <v>252</v>
      </c>
      <c r="W907" s="12">
        <f t="shared" si="361"/>
        <v>1.0207344110000001</v>
      </c>
      <c r="X907" s="5">
        <f t="shared" si="362"/>
        <v>22.778917849999999</v>
      </c>
      <c r="Y907" s="11">
        <f t="shared" si="363"/>
        <v>0</v>
      </c>
      <c r="Z907" s="2" t="s">
        <v>68</v>
      </c>
      <c r="AA907" s="72">
        <f t="shared" ref="AA907:AA970" si="371">IF(Q906&gt;0,VLOOKUP(A906,$AD$10:$AL$114,9),AA906)</f>
        <v>44119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30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4"/>
      <c r="BX907" s="1"/>
      <c r="BY907" s="1"/>
      <c r="BZ907" s="1"/>
      <c r="CA907" s="1"/>
      <c r="CB907" s="1"/>
      <c r="CC907" s="1"/>
      <c r="CD907" s="1"/>
      <c r="CE907" s="1"/>
      <c r="CF907" s="1"/>
      <c r="CG907" s="2"/>
      <c r="CH907" s="1"/>
      <c r="CI907" s="1"/>
      <c r="CJ907" s="1"/>
      <c r="CK907" s="1"/>
      <c r="CL907" s="1"/>
      <c r="CM907" s="1"/>
    </row>
    <row r="908" spans="1:91" x14ac:dyDescent="0.2">
      <c r="A908" s="105">
        <f t="shared" si="364"/>
        <v>43921</v>
      </c>
      <c r="B908" s="5">
        <f t="shared" si="353"/>
        <v>1121.62270401</v>
      </c>
      <c r="C908" s="5">
        <f t="shared" si="365"/>
        <v>1000</v>
      </c>
      <c r="D908" s="64">
        <f t="shared" si="366"/>
        <v>5344.75</v>
      </c>
      <c r="E908" s="11">
        <f>IF(K908=1,VLOOKUP(A908,[1]Plan1!$AY$80:$BA$314,3),E907)</f>
        <v>5348.49</v>
      </c>
      <c r="F908" s="72">
        <f t="shared" si="367"/>
        <v>43907</v>
      </c>
      <c r="G908" s="9">
        <f t="shared" si="354"/>
        <v>6.9975209317552078E-4</v>
      </c>
      <c r="H908" s="72">
        <f t="shared" si="368"/>
        <v>43936</v>
      </c>
      <c r="I908" s="72">
        <f t="shared" si="355"/>
        <v>43936</v>
      </c>
      <c r="J908" s="1">
        <f t="shared" si="369"/>
        <v>21</v>
      </c>
      <c r="K908" s="1">
        <f t="shared" si="351"/>
        <v>11</v>
      </c>
      <c r="L908" s="5">
        <f t="shared" si="356"/>
        <v>1.0003664699999999</v>
      </c>
      <c r="M908" s="12">
        <f t="shared" si="352"/>
        <v>1.0025002700000001</v>
      </c>
      <c r="N908" s="12">
        <f t="shared" si="348"/>
        <v>1.0982386616239308</v>
      </c>
      <c r="O908" s="5">
        <f t="shared" si="350"/>
        <v>1.0986411300000001</v>
      </c>
      <c r="P908" s="5">
        <f t="shared" si="357"/>
        <v>1098.64113</v>
      </c>
      <c r="Q908" s="10">
        <f t="shared" si="358"/>
        <v>0</v>
      </c>
      <c r="R908" s="39">
        <f t="shared" si="359"/>
        <v>0</v>
      </c>
      <c r="S908" s="5">
        <f t="shared" si="360"/>
        <v>0</v>
      </c>
      <c r="T908" s="6">
        <f t="shared" si="370"/>
        <v>4.641E-2</v>
      </c>
      <c r="U908" s="10">
        <f t="shared" si="349"/>
        <v>115</v>
      </c>
      <c r="V908" s="10">
        <v>252</v>
      </c>
      <c r="W908" s="12">
        <f t="shared" si="361"/>
        <v>1.0209181810000001</v>
      </c>
      <c r="X908" s="5">
        <f t="shared" si="362"/>
        <v>22.981574009999999</v>
      </c>
      <c r="Y908" s="11">
        <f t="shared" si="363"/>
        <v>0</v>
      </c>
      <c r="Z908" s="2" t="s">
        <v>68</v>
      </c>
      <c r="AA908" s="72">
        <f t="shared" si="371"/>
        <v>44119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30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4"/>
      <c r="BX908" s="1"/>
      <c r="BY908" s="1"/>
      <c r="BZ908" s="1"/>
      <c r="CA908" s="1"/>
      <c r="CB908" s="1"/>
      <c r="CC908" s="1"/>
      <c r="CD908" s="1"/>
      <c r="CE908" s="1"/>
      <c r="CF908" s="1"/>
      <c r="CG908" s="2"/>
      <c r="CH908" s="1"/>
      <c r="CI908" s="1"/>
      <c r="CJ908" s="1"/>
      <c r="CK908" s="1"/>
      <c r="CL908" s="1"/>
      <c r="CM908" s="1"/>
    </row>
    <row r="909" spans="1:91" x14ac:dyDescent="0.2">
      <c r="A909" s="105">
        <f t="shared" si="364"/>
        <v>43922</v>
      </c>
      <c r="B909" s="5">
        <f t="shared" si="353"/>
        <v>1121.8619996599998</v>
      </c>
      <c r="C909" s="5">
        <f t="shared" si="365"/>
        <v>1000</v>
      </c>
      <c r="D909" s="64">
        <f t="shared" si="366"/>
        <v>5344.75</v>
      </c>
      <c r="E909" s="11">
        <f>IF(K909=1,VLOOKUP(A909,[1]Plan1!$AY$80:$BA$314,3),E908)</f>
        <v>5348.49</v>
      </c>
      <c r="F909" s="72">
        <f t="shared" si="367"/>
        <v>43907</v>
      </c>
      <c r="G909" s="9">
        <f t="shared" si="354"/>
        <v>6.9975209317552078E-4</v>
      </c>
      <c r="H909" s="72">
        <f t="shared" si="368"/>
        <v>43936</v>
      </c>
      <c r="I909" s="72">
        <f t="shared" si="355"/>
        <v>43936</v>
      </c>
      <c r="J909" s="1">
        <f t="shared" si="369"/>
        <v>21</v>
      </c>
      <c r="K909" s="1">
        <f t="shared" si="351"/>
        <v>12</v>
      </c>
      <c r="L909" s="5">
        <f t="shared" si="356"/>
        <v>1.0003997899999999</v>
      </c>
      <c r="M909" s="12">
        <f t="shared" si="352"/>
        <v>1.0025002700000001</v>
      </c>
      <c r="N909" s="12">
        <f t="shared" si="348"/>
        <v>1.0982386616239308</v>
      </c>
      <c r="O909" s="5">
        <f t="shared" si="350"/>
        <v>1.09867772</v>
      </c>
      <c r="P909" s="5">
        <f t="shared" si="357"/>
        <v>1098.6777199999999</v>
      </c>
      <c r="Q909" s="10">
        <f t="shared" si="358"/>
        <v>0</v>
      </c>
      <c r="R909" s="39">
        <f t="shared" si="359"/>
        <v>0</v>
      </c>
      <c r="S909" s="5">
        <f t="shared" si="360"/>
        <v>0</v>
      </c>
      <c r="T909" s="6">
        <f t="shared" si="370"/>
        <v>4.641E-2</v>
      </c>
      <c r="U909" s="10">
        <f t="shared" si="349"/>
        <v>116</v>
      </c>
      <c r="V909" s="10">
        <v>252</v>
      </c>
      <c r="W909" s="12">
        <f t="shared" si="361"/>
        <v>1.021101984</v>
      </c>
      <c r="X909" s="5">
        <f t="shared" si="362"/>
        <v>23.184279660000001</v>
      </c>
      <c r="Y909" s="11">
        <f t="shared" si="363"/>
        <v>0</v>
      </c>
      <c r="Z909" s="2" t="s">
        <v>68</v>
      </c>
      <c r="AA909" s="72">
        <f t="shared" si="371"/>
        <v>44119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30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4"/>
      <c r="BX909" s="1"/>
      <c r="BY909" s="1"/>
      <c r="BZ909" s="1"/>
      <c r="CA909" s="1"/>
      <c r="CB909" s="1"/>
      <c r="CC909" s="1"/>
      <c r="CD909" s="1"/>
      <c r="CE909" s="1"/>
      <c r="CF909" s="1"/>
      <c r="CG909" s="2"/>
      <c r="CH909" s="1"/>
      <c r="CI909" s="1"/>
      <c r="CJ909" s="1"/>
      <c r="CK909" s="1"/>
      <c r="CL909" s="1"/>
      <c r="CM909" s="1"/>
    </row>
    <row r="910" spans="1:91" x14ac:dyDescent="0.2">
      <c r="A910" s="105">
        <f t="shared" si="364"/>
        <v>43923</v>
      </c>
      <c r="B910" s="5">
        <f t="shared" si="353"/>
        <v>1122.10136545</v>
      </c>
      <c r="C910" s="5">
        <f t="shared" si="365"/>
        <v>1000</v>
      </c>
      <c r="D910" s="64">
        <f t="shared" si="366"/>
        <v>5344.75</v>
      </c>
      <c r="E910" s="11">
        <f>IF(K910=1,VLOOKUP(A910,[1]Plan1!$AY$80:$BA$314,3),E909)</f>
        <v>5348.49</v>
      </c>
      <c r="F910" s="72">
        <f t="shared" si="367"/>
        <v>43907</v>
      </c>
      <c r="G910" s="9">
        <f t="shared" si="354"/>
        <v>6.9975209317552078E-4</v>
      </c>
      <c r="H910" s="72">
        <f t="shared" si="368"/>
        <v>43936</v>
      </c>
      <c r="I910" s="72">
        <f t="shared" si="355"/>
        <v>43936</v>
      </c>
      <c r="J910" s="1">
        <f t="shared" si="369"/>
        <v>21</v>
      </c>
      <c r="K910" s="1">
        <f t="shared" si="351"/>
        <v>13</v>
      </c>
      <c r="L910" s="5">
        <f t="shared" si="356"/>
        <v>1.0004331200000001</v>
      </c>
      <c r="M910" s="12">
        <f t="shared" si="352"/>
        <v>1.0025002700000001</v>
      </c>
      <c r="N910" s="12">
        <f t="shared" si="348"/>
        <v>1.0982386616239308</v>
      </c>
      <c r="O910" s="5">
        <f t="shared" si="350"/>
        <v>1.09871433</v>
      </c>
      <c r="P910" s="5">
        <f t="shared" si="357"/>
        <v>1098.71433</v>
      </c>
      <c r="Q910" s="10">
        <f t="shared" si="358"/>
        <v>0</v>
      </c>
      <c r="R910" s="39">
        <f t="shared" si="359"/>
        <v>0</v>
      </c>
      <c r="S910" s="5">
        <f t="shared" si="360"/>
        <v>0</v>
      </c>
      <c r="T910" s="6">
        <f t="shared" si="370"/>
        <v>4.641E-2</v>
      </c>
      <c r="U910" s="10">
        <f t="shared" si="349"/>
        <v>117</v>
      </c>
      <c r="V910" s="10">
        <v>252</v>
      </c>
      <c r="W910" s="12">
        <f t="shared" si="361"/>
        <v>1.0212858199999999</v>
      </c>
      <c r="X910" s="5">
        <f t="shared" si="362"/>
        <v>23.387035449999999</v>
      </c>
      <c r="Y910" s="11">
        <f t="shared" si="363"/>
        <v>0</v>
      </c>
      <c r="Z910" s="2" t="s">
        <v>68</v>
      </c>
      <c r="AA910" s="72">
        <f t="shared" si="371"/>
        <v>44119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30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4"/>
      <c r="BX910" s="1"/>
      <c r="BY910" s="1"/>
      <c r="BZ910" s="1"/>
      <c r="CA910" s="1"/>
      <c r="CB910" s="1"/>
      <c r="CC910" s="1"/>
      <c r="CD910" s="1"/>
      <c r="CE910" s="1"/>
      <c r="CF910" s="1"/>
      <c r="CG910" s="2"/>
      <c r="CH910" s="1"/>
      <c r="CI910" s="1"/>
      <c r="CJ910" s="1"/>
      <c r="CK910" s="1"/>
      <c r="CL910" s="1"/>
      <c r="CM910" s="1"/>
    </row>
    <row r="911" spans="1:91" x14ac:dyDescent="0.2">
      <c r="A911" s="105">
        <f t="shared" si="364"/>
        <v>43924</v>
      </c>
      <c r="B911" s="5">
        <f t="shared" si="353"/>
        <v>1122.34076054</v>
      </c>
      <c r="C911" s="5">
        <f t="shared" si="365"/>
        <v>1000</v>
      </c>
      <c r="D911" s="64">
        <f t="shared" si="366"/>
        <v>5344.75</v>
      </c>
      <c r="E911" s="11">
        <f>IF(K911=1,VLOOKUP(A911,[1]Plan1!$AY$80:$BA$314,3),E910)</f>
        <v>5348.49</v>
      </c>
      <c r="F911" s="72">
        <f t="shared" si="367"/>
        <v>43907</v>
      </c>
      <c r="G911" s="9">
        <f t="shared" si="354"/>
        <v>6.9975209317552078E-4</v>
      </c>
      <c r="H911" s="72">
        <f t="shared" si="368"/>
        <v>43936</v>
      </c>
      <c r="I911" s="72">
        <f t="shared" si="355"/>
        <v>43936</v>
      </c>
      <c r="J911" s="1">
        <f t="shared" si="369"/>
        <v>21</v>
      </c>
      <c r="K911" s="1">
        <f t="shared" si="351"/>
        <v>14</v>
      </c>
      <c r="L911" s="5">
        <f t="shared" si="356"/>
        <v>1.0004664400000001</v>
      </c>
      <c r="M911" s="12">
        <f t="shared" si="352"/>
        <v>1.0025002700000001</v>
      </c>
      <c r="N911" s="12">
        <f t="shared" si="348"/>
        <v>1.0982386616239308</v>
      </c>
      <c r="O911" s="5">
        <f t="shared" si="350"/>
        <v>1.0987509200000001</v>
      </c>
      <c r="P911" s="5">
        <f t="shared" si="357"/>
        <v>1098.75092</v>
      </c>
      <c r="Q911" s="10">
        <f t="shared" si="358"/>
        <v>0</v>
      </c>
      <c r="R911" s="39">
        <f t="shared" si="359"/>
        <v>0</v>
      </c>
      <c r="S911" s="5">
        <f t="shared" si="360"/>
        <v>0</v>
      </c>
      <c r="T911" s="6">
        <f t="shared" si="370"/>
        <v>4.641E-2</v>
      </c>
      <c r="U911" s="10">
        <f t="shared" si="349"/>
        <v>118</v>
      </c>
      <c r="V911" s="10">
        <v>252</v>
      </c>
      <c r="W911" s="12">
        <f t="shared" si="361"/>
        <v>1.0214696889999999</v>
      </c>
      <c r="X911" s="5">
        <f t="shared" si="362"/>
        <v>23.589840540000001</v>
      </c>
      <c r="Y911" s="11">
        <f t="shared" si="363"/>
        <v>0</v>
      </c>
      <c r="Z911" s="2" t="s">
        <v>68</v>
      </c>
      <c r="AA911" s="72">
        <f t="shared" si="371"/>
        <v>44119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30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4"/>
      <c r="BX911" s="1"/>
      <c r="BY911" s="1"/>
      <c r="BZ911" s="1"/>
      <c r="CA911" s="1"/>
      <c r="CB911" s="1"/>
      <c r="CC911" s="1"/>
      <c r="CD911" s="1"/>
      <c r="CE911" s="1"/>
      <c r="CF911" s="1"/>
      <c r="CG911" s="2"/>
      <c r="CH911" s="1"/>
      <c r="CI911" s="1"/>
      <c r="CJ911" s="1"/>
      <c r="CK911" s="1"/>
      <c r="CL911" s="1"/>
      <c r="CM911" s="1"/>
    </row>
    <row r="912" spans="1:91" x14ac:dyDescent="0.2">
      <c r="A912" s="105">
        <f t="shared" si="364"/>
        <v>43925</v>
      </c>
      <c r="B912" s="5">
        <f t="shared" si="353"/>
        <v>1122.58021665</v>
      </c>
      <c r="C912" s="5">
        <f t="shared" si="365"/>
        <v>1000</v>
      </c>
      <c r="D912" s="64">
        <f t="shared" si="366"/>
        <v>5344.75</v>
      </c>
      <c r="E912" s="11">
        <f>IF(K912=1,VLOOKUP(A912,[1]Plan1!$AY$80:$BA$314,3),E911)</f>
        <v>5348.49</v>
      </c>
      <c r="F912" s="72">
        <f t="shared" si="367"/>
        <v>43907</v>
      </c>
      <c r="G912" s="9">
        <f t="shared" si="354"/>
        <v>6.9975209317552078E-4</v>
      </c>
      <c r="H912" s="72">
        <f t="shared" si="368"/>
        <v>43936</v>
      </c>
      <c r="I912" s="72">
        <f t="shared" si="355"/>
        <v>43936</v>
      </c>
      <c r="J912" s="1">
        <f t="shared" si="369"/>
        <v>21</v>
      </c>
      <c r="K912" s="1">
        <f t="shared" si="351"/>
        <v>15</v>
      </c>
      <c r="L912" s="5">
        <f t="shared" si="356"/>
        <v>1.00049977</v>
      </c>
      <c r="M912" s="12">
        <f t="shared" si="352"/>
        <v>1.0025002700000001</v>
      </c>
      <c r="N912" s="12">
        <f t="shared" si="348"/>
        <v>1.0982386616239308</v>
      </c>
      <c r="O912" s="5">
        <f t="shared" si="350"/>
        <v>1.0987875199999999</v>
      </c>
      <c r="P912" s="5">
        <f t="shared" si="357"/>
        <v>1098.7875200000001</v>
      </c>
      <c r="Q912" s="10">
        <f t="shared" si="358"/>
        <v>0</v>
      </c>
      <c r="R912" s="39">
        <f t="shared" si="359"/>
        <v>0</v>
      </c>
      <c r="S912" s="5">
        <f t="shared" si="360"/>
        <v>0</v>
      </c>
      <c r="T912" s="6">
        <f t="shared" si="370"/>
        <v>4.641E-2</v>
      </c>
      <c r="U912" s="10">
        <f t="shared" si="349"/>
        <v>119</v>
      </c>
      <c r="V912" s="10">
        <v>252</v>
      </c>
      <c r="W912" s="12">
        <f t="shared" si="361"/>
        <v>1.0216535920000001</v>
      </c>
      <c r="X912" s="5">
        <f t="shared" si="362"/>
        <v>23.79269665</v>
      </c>
      <c r="Y912" s="11">
        <f t="shared" si="363"/>
        <v>0</v>
      </c>
      <c r="Z912" s="2" t="s">
        <v>68</v>
      </c>
      <c r="AA912" s="72">
        <f t="shared" si="371"/>
        <v>44119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30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4"/>
      <c r="BX912" s="1"/>
      <c r="BY912" s="1"/>
      <c r="BZ912" s="1"/>
      <c r="CA912" s="1"/>
      <c r="CB912" s="1"/>
      <c r="CC912" s="1"/>
      <c r="CD912" s="1"/>
      <c r="CE912" s="1"/>
      <c r="CF912" s="1"/>
      <c r="CG912" s="2"/>
      <c r="CH912" s="1"/>
      <c r="CI912" s="1"/>
      <c r="CJ912" s="1"/>
      <c r="CK912" s="1"/>
      <c r="CL912" s="1"/>
      <c r="CM912" s="1"/>
    </row>
    <row r="913" spans="1:91" x14ac:dyDescent="0.2">
      <c r="A913" s="105">
        <f t="shared" si="364"/>
        <v>43926</v>
      </c>
      <c r="B913" s="5">
        <f t="shared" si="353"/>
        <v>1122.58021665</v>
      </c>
      <c r="C913" s="5">
        <f t="shared" si="365"/>
        <v>1000</v>
      </c>
      <c r="D913" s="64">
        <f t="shared" si="366"/>
        <v>5344.75</v>
      </c>
      <c r="E913" s="11">
        <f>IF(K913=1,VLOOKUP(A913,[1]Plan1!$AY$80:$BA$314,3),E912)</f>
        <v>5348.49</v>
      </c>
      <c r="F913" s="72">
        <f t="shared" si="367"/>
        <v>43907</v>
      </c>
      <c r="G913" s="9">
        <f t="shared" si="354"/>
        <v>6.9975209317552078E-4</v>
      </c>
      <c r="H913" s="72">
        <f t="shared" si="368"/>
        <v>43936</v>
      </c>
      <c r="I913" s="72">
        <f t="shared" si="355"/>
        <v>43936</v>
      </c>
      <c r="J913" s="1">
        <f t="shared" si="369"/>
        <v>21</v>
      </c>
      <c r="K913" s="1">
        <f t="shared" si="351"/>
        <v>15</v>
      </c>
      <c r="L913" s="5">
        <f t="shared" si="356"/>
        <v>1.00049977</v>
      </c>
      <c r="M913" s="12">
        <f t="shared" si="352"/>
        <v>1.0025002700000001</v>
      </c>
      <c r="N913" s="12">
        <f t="shared" si="348"/>
        <v>1.0982386616239308</v>
      </c>
      <c r="O913" s="5">
        <f t="shared" si="350"/>
        <v>1.0987875199999999</v>
      </c>
      <c r="P913" s="5">
        <f t="shared" si="357"/>
        <v>1098.7875200000001</v>
      </c>
      <c r="Q913" s="10">
        <f t="shared" si="358"/>
        <v>0</v>
      </c>
      <c r="R913" s="39">
        <f t="shared" si="359"/>
        <v>0</v>
      </c>
      <c r="S913" s="5">
        <f t="shared" si="360"/>
        <v>0</v>
      </c>
      <c r="T913" s="6">
        <f t="shared" si="370"/>
        <v>4.641E-2</v>
      </c>
      <c r="U913" s="10">
        <f t="shared" si="349"/>
        <v>119</v>
      </c>
      <c r="V913" s="10">
        <v>252</v>
      </c>
      <c r="W913" s="12">
        <f t="shared" si="361"/>
        <v>1.0216535920000001</v>
      </c>
      <c r="X913" s="5">
        <f t="shared" si="362"/>
        <v>23.79269665</v>
      </c>
      <c r="Y913" s="11">
        <f t="shared" si="363"/>
        <v>0</v>
      </c>
      <c r="Z913" s="2" t="s">
        <v>68</v>
      </c>
      <c r="AA913" s="72">
        <f t="shared" si="371"/>
        <v>44119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30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4"/>
      <c r="BX913" s="1"/>
      <c r="BY913" s="1"/>
      <c r="BZ913" s="1"/>
      <c r="CA913" s="1"/>
      <c r="CB913" s="1"/>
      <c r="CC913" s="1"/>
      <c r="CD913" s="1"/>
      <c r="CE913" s="1"/>
      <c r="CF913" s="1"/>
      <c r="CG913" s="2"/>
      <c r="CH913" s="1"/>
      <c r="CI913" s="1"/>
      <c r="CJ913" s="1"/>
      <c r="CK913" s="1"/>
      <c r="CL913" s="1"/>
      <c r="CM913" s="1"/>
    </row>
    <row r="914" spans="1:91" x14ac:dyDescent="0.2">
      <c r="A914" s="105">
        <f t="shared" si="364"/>
        <v>43927</v>
      </c>
      <c r="B914" s="5">
        <f t="shared" si="353"/>
        <v>1122.58021665</v>
      </c>
      <c r="C914" s="5">
        <f t="shared" si="365"/>
        <v>1000</v>
      </c>
      <c r="D914" s="64">
        <f t="shared" si="366"/>
        <v>5344.75</v>
      </c>
      <c r="E914" s="11">
        <f>IF(K914=1,VLOOKUP(A914,[1]Plan1!$AY$80:$BA$314,3),E913)</f>
        <v>5348.49</v>
      </c>
      <c r="F914" s="72">
        <f t="shared" si="367"/>
        <v>43907</v>
      </c>
      <c r="G914" s="9">
        <f t="shared" si="354"/>
        <v>6.9975209317552078E-4</v>
      </c>
      <c r="H914" s="72">
        <f t="shared" si="368"/>
        <v>43936</v>
      </c>
      <c r="I914" s="72">
        <f t="shared" si="355"/>
        <v>43936</v>
      </c>
      <c r="J914" s="1">
        <f t="shared" si="369"/>
        <v>21</v>
      </c>
      <c r="K914" s="1">
        <f t="shared" si="351"/>
        <v>15</v>
      </c>
      <c r="L914" s="5">
        <f t="shared" si="356"/>
        <v>1.00049977</v>
      </c>
      <c r="M914" s="12">
        <f t="shared" si="352"/>
        <v>1.0025002700000001</v>
      </c>
      <c r="N914" s="12">
        <f t="shared" si="348"/>
        <v>1.0982386616239308</v>
      </c>
      <c r="O914" s="5">
        <f t="shared" si="350"/>
        <v>1.0987875199999999</v>
      </c>
      <c r="P914" s="5">
        <f t="shared" si="357"/>
        <v>1098.7875200000001</v>
      </c>
      <c r="Q914" s="10">
        <f t="shared" si="358"/>
        <v>0</v>
      </c>
      <c r="R914" s="39">
        <f t="shared" si="359"/>
        <v>0</v>
      </c>
      <c r="S914" s="5">
        <f t="shared" si="360"/>
        <v>0</v>
      </c>
      <c r="T914" s="6">
        <f t="shared" si="370"/>
        <v>4.641E-2</v>
      </c>
      <c r="U914" s="10">
        <f t="shared" si="349"/>
        <v>119</v>
      </c>
      <c r="V914" s="10">
        <v>252</v>
      </c>
      <c r="W914" s="12">
        <f t="shared" si="361"/>
        <v>1.0216535920000001</v>
      </c>
      <c r="X914" s="5">
        <f t="shared" si="362"/>
        <v>23.79269665</v>
      </c>
      <c r="Y914" s="11">
        <f t="shared" si="363"/>
        <v>0</v>
      </c>
      <c r="Z914" s="2" t="s">
        <v>68</v>
      </c>
      <c r="AA914" s="72">
        <f t="shared" si="371"/>
        <v>44119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30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4"/>
      <c r="BX914" s="1"/>
      <c r="BY914" s="1"/>
      <c r="BZ914" s="1"/>
      <c r="CA914" s="1"/>
      <c r="CB914" s="1"/>
      <c r="CC914" s="1"/>
      <c r="CD914" s="1"/>
      <c r="CE914" s="1"/>
      <c r="CF914" s="1"/>
      <c r="CG914" s="2"/>
      <c r="CH914" s="1"/>
      <c r="CI914" s="1"/>
      <c r="CJ914" s="1"/>
      <c r="CK914" s="1"/>
      <c r="CL914" s="1"/>
      <c r="CM914" s="1"/>
    </row>
    <row r="915" spans="1:91" x14ac:dyDescent="0.2">
      <c r="A915" s="105">
        <f t="shared" si="364"/>
        <v>43928</v>
      </c>
      <c r="B915" s="5">
        <f t="shared" si="353"/>
        <v>1122.8197316000001</v>
      </c>
      <c r="C915" s="5">
        <f t="shared" si="365"/>
        <v>1000</v>
      </c>
      <c r="D915" s="64">
        <f t="shared" si="366"/>
        <v>5344.75</v>
      </c>
      <c r="E915" s="11">
        <f>IF(K915=1,VLOOKUP(A915,[1]Plan1!$AY$80:$BA$314,3),E914)</f>
        <v>5348.49</v>
      </c>
      <c r="F915" s="72">
        <f t="shared" si="367"/>
        <v>43907</v>
      </c>
      <c r="G915" s="9">
        <f t="shared" si="354"/>
        <v>6.9975209317552078E-4</v>
      </c>
      <c r="H915" s="72">
        <f t="shared" si="368"/>
        <v>43936</v>
      </c>
      <c r="I915" s="72">
        <f t="shared" si="355"/>
        <v>43936</v>
      </c>
      <c r="J915" s="1">
        <f t="shared" si="369"/>
        <v>21</v>
      </c>
      <c r="K915" s="1">
        <f t="shared" si="351"/>
        <v>16</v>
      </c>
      <c r="L915" s="5">
        <f t="shared" si="356"/>
        <v>1.0005331</v>
      </c>
      <c r="M915" s="12">
        <f t="shared" si="352"/>
        <v>1.0025002700000001</v>
      </c>
      <c r="N915" s="12">
        <f t="shared" si="348"/>
        <v>1.0982386616239308</v>
      </c>
      <c r="O915" s="5">
        <f t="shared" si="350"/>
        <v>1.0988241299999999</v>
      </c>
      <c r="P915" s="5">
        <f t="shared" si="357"/>
        <v>1098.82413</v>
      </c>
      <c r="Q915" s="10">
        <f t="shared" si="358"/>
        <v>0</v>
      </c>
      <c r="R915" s="39">
        <f t="shared" si="359"/>
        <v>0</v>
      </c>
      <c r="S915" s="5">
        <f t="shared" si="360"/>
        <v>0</v>
      </c>
      <c r="T915" s="6">
        <f t="shared" si="370"/>
        <v>4.641E-2</v>
      </c>
      <c r="U915" s="10">
        <f t="shared" si="349"/>
        <v>120</v>
      </c>
      <c r="V915" s="10">
        <v>252</v>
      </c>
      <c r="W915" s="12">
        <f t="shared" si="361"/>
        <v>1.021837527</v>
      </c>
      <c r="X915" s="5">
        <f t="shared" si="362"/>
        <v>23.995601600000001</v>
      </c>
      <c r="Y915" s="11">
        <f t="shared" si="363"/>
        <v>0</v>
      </c>
      <c r="Z915" s="2" t="s">
        <v>68</v>
      </c>
      <c r="AA915" s="72">
        <f t="shared" si="371"/>
        <v>44119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30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4"/>
      <c r="BX915" s="1"/>
      <c r="BY915" s="1"/>
      <c r="BZ915" s="1"/>
      <c r="CA915" s="1"/>
      <c r="CB915" s="1"/>
      <c r="CC915" s="1"/>
      <c r="CD915" s="1"/>
      <c r="CE915" s="1"/>
      <c r="CF915" s="1"/>
      <c r="CG915" s="2"/>
      <c r="CH915" s="1"/>
      <c r="CI915" s="1"/>
      <c r="CJ915" s="1"/>
      <c r="CK915" s="1"/>
      <c r="CL915" s="1"/>
      <c r="CM915" s="1"/>
    </row>
    <row r="916" spans="1:91" x14ac:dyDescent="0.2">
      <c r="A916" s="105">
        <f t="shared" si="364"/>
        <v>43929</v>
      </c>
      <c r="B916" s="5">
        <f t="shared" si="353"/>
        <v>1123.0592769499999</v>
      </c>
      <c r="C916" s="5">
        <f t="shared" si="365"/>
        <v>1000</v>
      </c>
      <c r="D916" s="64">
        <f t="shared" si="366"/>
        <v>5344.75</v>
      </c>
      <c r="E916" s="11">
        <f>IF(K916=1,VLOOKUP(A916,[1]Plan1!$AY$80:$BA$314,3),E915)</f>
        <v>5348.49</v>
      </c>
      <c r="F916" s="72">
        <f t="shared" si="367"/>
        <v>43907</v>
      </c>
      <c r="G916" s="9">
        <f t="shared" si="354"/>
        <v>6.9975209317552078E-4</v>
      </c>
      <c r="H916" s="72">
        <f t="shared" si="368"/>
        <v>43936</v>
      </c>
      <c r="I916" s="72">
        <f t="shared" si="355"/>
        <v>43936</v>
      </c>
      <c r="J916" s="1">
        <f t="shared" si="369"/>
        <v>21</v>
      </c>
      <c r="K916" s="1">
        <f t="shared" si="351"/>
        <v>17</v>
      </c>
      <c r="L916" s="5">
        <f t="shared" si="356"/>
        <v>1.00056642</v>
      </c>
      <c r="M916" s="12">
        <f t="shared" si="352"/>
        <v>1.0025002700000001</v>
      </c>
      <c r="N916" s="12">
        <f t="shared" si="348"/>
        <v>1.0982386616239308</v>
      </c>
      <c r="O916" s="5">
        <f t="shared" si="350"/>
        <v>1.09886072</v>
      </c>
      <c r="P916" s="5">
        <f t="shared" si="357"/>
        <v>1098.8607199999999</v>
      </c>
      <c r="Q916" s="10">
        <f t="shared" si="358"/>
        <v>0</v>
      </c>
      <c r="R916" s="39">
        <f t="shared" si="359"/>
        <v>0</v>
      </c>
      <c r="S916" s="5">
        <f t="shared" si="360"/>
        <v>0</v>
      </c>
      <c r="T916" s="6">
        <f t="shared" si="370"/>
        <v>4.641E-2</v>
      </c>
      <c r="U916" s="10">
        <f t="shared" si="349"/>
        <v>121</v>
      </c>
      <c r="V916" s="10">
        <v>252</v>
      </c>
      <c r="W916" s="12">
        <f t="shared" si="361"/>
        <v>1.022021496</v>
      </c>
      <c r="X916" s="5">
        <f t="shared" si="362"/>
        <v>24.19855695</v>
      </c>
      <c r="Y916" s="11">
        <f t="shared" si="363"/>
        <v>0</v>
      </c>
      <c r="Z916" s="2" t="s">
        <v>68</v>
      </c>
      <c r="AA916" s="72">
        <f t="shared" si="371"/>
        <v>44119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30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4"/>
      <c r="BX916" s="1"/>
      <c r="BY916" s="1"/>
      <c r="BZ916" s="1"/>
      <c r="CA916" s="1"/>
      <c r="CB916" s="1"/>
      <c r="CC916" s="1"/>
      <c r="CD916" s="1"/>
      <c r="CE916" s="1"/>
      <c r="CF916" s="1"/>
      <c r="CG916" s="2"/>
      <c r="CH916" s="1"/>
      <c r="CI916" s="1"/>
      <c r="CJ916" s="1"/>
      <c r="CK916" s="1"/>
      <c r="CL916" s="1"/>
      <c r="CM916" s="1"/>
    </row>
    <row r="917" spans="1:91" x14ac:dyDescent="0.2">
      <c r="A917" s="105">
        <f t="shared" si="364"/>
        <v>43930</v>
      </c>
      <c r="B917" s="5">
        <f t="shared" si="353"/>
        <v>1123.2988924599999</v>
      </c>
      <c r="C917" s="5">
        <f t="shared" si="365"/>
        <v>1000</v>
      </c>
      <c r="D917" s="64">
        <f t="shared" si="366"/>
        <v>5344.75</v>
      </c>
      <c r="E917" s="11">
        <f>IF(K917=1,VLOOKUP(A917,[1]Plan1!$AY$80:$BA$314,3),E916)</f>
        <v>5348.49</v>
      </c>
      <c r="F917" s="72">
        <f t="shared" si="367"/>
        <v>43907</v>
      </c>
      <c r="G917" s="9">
        <f t="shared" si="354"/>
        <v>6.9975209317552078E-4</v>
      </c>
      <c r="H917" s="72">
        <f t="shared" si="368"/>
        <v>43936</v>
      </c>
      <c r="I917" s="72">
        <f t="shared" si="355"/>
        <v>43936</v>
      </c>
      <c r="J917" s="1">
        <f t="shared" si="369"/>
        <v>21</v>
      </c>
      <c r="K917" s="1">
        <f t="shared" si="351"/>
        <v>18</v>
      </c>
      <c r="L917" s="5">
        <f t="shared" si="356"/>
        <v>1.0005997499999999</v>
      </c>
      <c r="M917" s="12">
        <f t="shared" si="352"/>
        <v>1.0025002700000001</v>
      </c>
      <c r="N917" s="12">
        <f t="shared" si="348"/>
        <v>1.0982386616239308</v>
      </c>
      <c r="O917" s="5">
        <f t="shared" si="350"/>
        <v>1.09889733</v>
      </c>
      <c r="P917" s="5">
        <f t="shared" si="357"/>
        <v>1098.89733</v>
      </c>
      <c r="Q917" s="10">
        <f t="shared" si="358"/>
        <v>0</v>
      </c>
      <c r="R917" s="39">
        <f t="shared" si="359"/>
        <v>0</v>
      </c>
      <c r="S917" s="5">
        <f t="shared" si="360"/>
        <v>0</v>
      </c>
      <c r="T917" s="6">
        <f t="shared" si="370"/>
        <v>4.641E-2</v>
      </c>
      <c r="U917" s="10">
        <f t="shared" si="349"/>
        <v>122</v>
      </c>
      <c r="V917" s="10">
        <v>252</v>
      </c>
      <c r="W917" s="12">
        <f t="shared" si="361"/>
        <v>1.0222054979999999</v>
      </c>
      <c r="X917" s="5">
        <f t="shared" si="362"/>
        <v>24.401562460000001</v>
      </c>
      <c r="Y917" s="11">
        <f t="shared" si="363"/>
        <v>0</v>
      </c>
      <c r="Z917" s="2" t="s">
        <v>68</v>
      </c>
      <c r="AA917" s="72">
        <f t="shared" si="371"/>
        <v>44119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30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4"/>
      <c r="BX917" s="1"/>
      <c r="BY917" s="1"/>
      <c r="BZ917" s="1"/>
      <c r="CA917" s="1"/>
      <c r="CB917" s="1"/>
      <c r="CC917" s="1"/>
      <c r="CD917" s="1"/>
      <c r="CE917" s="1"/>
      <c r="CF917" s="1"/>
      <c r="CG917" s="2"/>
      <c r="CH917" s="1"/>
      <c r="CI917" s="1"/>
      <c r="CJ917" s="1"/>
      <c r="CK917" s="1"/>
      <c r="CL917" s="1"/>
      <c r="CM917" s="1"/>
    </row>
    <row r="918" spans="1:91" x14ac:dyDescent="0.2">
      <c r="A918" s="105">
        <f t="shared" si="364"/>
        <v>43931</v>
      </c>
      <c r="B918" s="5">
        <f t="shared" si="353"/>
        <v>1123.5385474899999</v>
      </c>
      <c r="C918" s="5">
        <f t="shared" si="365"/>
        <v>1000</v>
      </c>
      <c r="D918" s="64">
        <f t="shared" si="366"/>
        <v>5344.75</v>
      </c>
      <c r="E918" s="11">
        <f>IF(K918=1,VLOOKUP(A918,[1]Plan1!$AY$80:$BA$314,3),E917)</f>
        <v>5348.49</v>
      </c>
      <c r="F918" s="72">
        <f t="shared" si="367"/>
        <v>43907</v>
      </c>
      <c r="G918" s="9">
        <f t="shared" si="354"/>
        <v>6.9975209317552078E-4</v>
      </c>
      <c r="H918" s="72">
        <f t="shared" si="368"/>
        <v>43936</v>
      </c>
      <c r="I918" s="72">
        <f t="shared" si="355"/>
        <v>43936</v>
      </c>
      <c r="J918" s="1">
        <f t="shared" si="369"/>
        <v>21</v>
      </c>
      <c r="K918" s="1">
        <f t="shared" si="351"/>
        <v>19</v>
      </c>
      <c r="L918" s="5">
        <f t="shared" si="356"/>
        <v>1.0006330800000001</v>
      </c>
      <c r="M918" s="12">
        <f t="shared" si="352"/>
        <v>1.0025002700000001</v>
      </c>
      <c r="N918" s="12">
        <f t="shared" si="348"/>
        <v>1.0982386616239308</v>
      </c>
      <c r="O918" s="5">
        <f t="shared" si="350"/>
        <v>1.0989339300000001</v>
      </c>
      <c r="P918" s="5">
        <f t="shared" si="357"/>
        <v>1098.9339299999999</v>
      </c>
      <c r="Q918" s="10">
        <f t="shared" si="358"/>
        <v>0</v>
      </c>
      <c r="R918" s="39">
        <f t="shared" si="359"/>
        <v>0</v>
      </c>
      <c r="S918" s="5">
        <f t="shared" si="360"/>
        <v>0</v>
      </c>
      <c r="T918" s="6">
        <f t="shared" si="370"/>
        <v>4.641E-2</v>
      </c>
      <c r="U918" s="10">
        <f t="shared" si="349"/>
        <v>123</v>
      </c>
      <c r="V918" s="10">
        <v>252</v>
      </c>
      <c r="W918" s="12">
        <f t="shared" si="361"/>
        <v>1.0223895329999999</v>
      </c>
      <c r="X918" s="5">
        <f t="shared" si="362"/>
        <v>24.604617489999999</v>
      </c>
      <c r="Y918" s="11">
        <f t="shared" si="363"/>
        <v>0</v>
      </c>
      <c r="Z918" s="2" t="s">
        <v>68</v>
      </c>
      <c r="AA918" s="72">
        <f t="shared" si="371"/>
        <v>44119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30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4"/>
      <c r="BX918" s="1"/>
      <c r="BY918" s="1"/>
      <c r="BZ918" s="1"/>
      <c r="CA918" s="1"/>
      <c r="CB918" s="1"/>
      <c r="CC918" s="1"/>
      <c r="CD918" s="1"/>
      <c r="CE918" s="1"/>
      <c r="CF918" s="1"/>
      <c r="CG918" s="2"/>
      <c r="CH918" s="1"/>
      <c r="CI918" s="1"/>
      <c r="CJ918" s="1"/>
      <c r="CK918" s="1"/>
      <c r="CL918" s="1"/>
      <c r="CM918" s="1"/>
    </row>
    <row r="919" spans="1:91" x14ac:dyDescent="0.2">
      <c r="A919" s="105">
        <f t="shared" si="364"/>
        <v>43932</v>
      </c>
      <c r="B919" s="5">
        <f t="shared" si="353"/>
        <v>1123.5385474899999</v>
      </c>
      <c r="C919" s="5">
        <f t="shared" si="365"/>
        <v>1000</v>
      </c>
      <c r="D919" s="64">
        <f t="shared" si="366"/>
        <v>5344.75</v>
      </c>
      <c r="E919" s="11">
        <f>IF(K919=1,VLOOKUP(A919,[1]Plan1!$AY$80:$BA$314,3),E918)</f>
        <v>5348.49</v>
      </c>
      <c r="F919" s="72">
        <f t="shared" si="367"/>
        <v>43907</v>
      </c>
      <c r="G919" s="9">
        <f t="shared" si="354"/>
        <v>6.9975209317552078E-4</v>
      </c>
      <c r="H919" s="72">
        <f t="shared" si="368"/>
        <v>43936</v>
      </c>
      <c r="I919" s="72">
        <f t="shared" si="355"/>
        <v>43936</v>
      </c>
      <c r="J919" s="1">
        <f t="shared" si="369"/>
        <v>21</v>
      </c>
      <c r="K919" s="1">
        <f t="shared" si="351"/>
        <v>19</v>
      </c>
      <c r="L919" s="5">
        <f t="shared" si="356"/>
        <v>1.0006330800000001</v>
      </c>
      <c r="M919" s="12">
        <f t="shared" si="352"/>
        <v>1.0025002700000001</v>
      </c>
      <c r="N919" s="12">
        <f t="shared" si="348"/>
        <v>1.0982386616239308</v>
      </c>
      <c r="O919" s="5">
        <f t="shared" si="350"/>
        <v>1.0989339300000001</v>
      </c>
      <c r="P919" s="5">
        <f t="shared" si="357"/>
        <v>1098.9339299999999</v>
      </c>
      <c r="Q919" s="10">
        <f t="shared" si="358"/>
        <v>0</v>
      </c>
      <c r="R919" s="39">
        <f t="shared" si="359"/>
        <v>0</v>
      </c>
      <c r="S919" s="5">
        <f t="shared" si="360"/>
        <v>0</v>
      </c>
      <c r="T919" s="6">
        <f t="shared" si="370"/>
        <v>4.641E-2</v>
      </c>
      <c r="U919" s="10">
        <f t="shared" si="349"/>
        <v>123</v>
      </c>
      <c r="V919" s="10">
        <v>252</v>
      </c>
      <c r="W919" s="12">
        <f t="shared" si="361"/>
        <v>1.0223895329999999</v>
      </c>
      <c r="X919" s="5">
        <f t="shared" si="362"/>
        <v>24.604617489999999</v>
      </c>
      <c r="Y919" s="11">
        <f t="shared" si="363"/>
        <v>0</v>
      </c>
      <c r="Z919" s="2" t="s">
        <v>68</v>
      </c>
      <c r="AA919" s="72">
        <f t="shared" si="371"/>
        <v>44119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30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4"/>
      <c r="BX919" s="1"/>
      <c r="BY919" s="1"/>
      <c r="BZ919" s="1"/>
      <c r="CA919" s="1"/>
      <c r="CB919" s="1"/>
      <c r="CC919" s="1"/>
      <c r="CD919" s="1"/>
      <c r="CE919" s="1"/>
      <c r="CF919" s="1"/>
      <c r="CG919" s="2"/>
      <c r="CH919" s="1"/>
      <c r="CI919" s="1"/>
      <c r="CJ919" s="1"/>
      <c r="CK919" s="1"/>
      <c r="CL919" s="1"/>
      <c r="CM919" s="1"/>
    </row>
    <row r="920" spans="1:91" x14ac:dyDescent="0.2">
      <c r="A920" s="105">
        <f t="shared" si="364"/>
        <v>43933</v>
      </c>
      <c r="B920" s="5">
        <f t="shared" si="353"/>
        <v>1123.5385474899999</v>
      </c>
      <c r="C920" s="5">
        <f t="shared" si="365"/>
        <v>1000</v>
      </c>
      <c r="D920" s="64">
        <f t="shared" si="366"/>
        <v>5344.75</v>
      </c>
      <c r="E920" s="11">
        <f>IF(K920=1,VLOOKUP(A920,[1]Plan1!$AY$80:$BA$314,3),E919)</f>
        <v>5348.49</v>
      </c>
      <c r="F920" s="72">
        <f t="shared" si="367"/>
        <v>43907</v>
      </c>
      <c r="G920" s="9">
        <f t="shared" si="354"/>
        <v>6.9975209317552078E-4</v>
      </c>
      <c r="H920" s="72">
        <f t="shared" si="368"/>
        <v>43936</v>
      </c>
      <c r="I920" s="72">
        <f t="shared" si="355"/>
        <v>43936</v>
      </c>
      <c r="J920" s="1">
        <f t="shared" si="369"/>
        <v>21</v>
      </c>
      <c r="K920" s="1">
        <f t="shared" si="351"/>
        <v>19</v>
      </c>
      <c r="L920" s="5">
        <f t="shared" si="356"/>
        <v>1.0006330800000001</v>
      </c>
      <c r="M920" s="12">
        <f t="shared" si="352"/>
        <v>1.0025002700000001</v>
      </c>
      <c r="N920" s="12">
        <f t="shared" si="348"/>
        <v>1.0982386616239308</v>
      </c>
      <c r="O920" s="5">
        <f t="shared" si="350"/>
        <v>1.0989339300000001</v>
      </c>
      <c r="P920" s="5">
        <f t="shared" si="357"/>
        <v>1098.9339299999999</v>
      </c>
      <c r="Q920" s="10">
        <f t="shared" si="358"/>
        <v>0</v>
      </c>
      <c r="R920" s="39">
        <f t="shared" si="359"/>
        <v>0</v>
      </c>
      <c r="S920" s="5">
        <f t="shared" si="360"/>
        <v>0</v>
      </c>
      <c r="T920" s="6">
        <f t="shared" si="370"/>
        <v>4.641E-2</v>
      </c>
      <c r="U920" s="10">
        <f t="shared" si="349"/>
        <v>123</v>
      </c>
      <c r="V920" s="10">
        <v>252</v>
      </c>
      <c r="W920" s="12">
        <f t="shared" si="361"/>
        <v>1.0223895329999999</v>
      </c>
      <c r="X920" s="5">
        <f t="shared" si="362"/>
        <v>24.604617489999999</v>
      </c>
      <c r="Y920" s="11">
        <f t="shared" si="363"/>
        <v>0</v>
      </c>
      <c r="Z920" s="2" t="s">
        <v>68</v>
      </c>
      <c r="AA920" s="72">
        <f t="shared" si="371"/>
        <v>44119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30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4"/>
      <c r="BX920" s="1"/>
      <c r="BY920" s="1"/>
      <c r="BZ920" s="1"/>
      <c r="CA920" s="1"/>
      <c r="CB920" s="1"/>
      <c r="CC920" s="1"/>
      <c r="CD920" s="1"/>
      <c r="CE920" s="1"/>
      <c r="CF920" s="1"/>
      <c r="CG920" s="2"/>
      <c r="CH920" s="1"/>
      <c r="CI920" s="1"/>
      <c r="CJ920" s="1"/>
      <c r="CK920" s="1"/>
      <c r="CL920" s="1"/>
      <c r="CM920" s="1"/>
    </row>
    <row r="921" spans="1:91" x14ac:dyDescent="0.2">
      <c r="A921" s="105">
        <f t="shared" si="364"/>
        <v>43934</v>
      </c>
      <c r="B921" s="5">
        <f t="shared" si="353"/>
        <v>1123.5385474899999</v>
      </c>
      <c r="C921" s="5">
        <f t="shared" si="365"/>
        <v>1000</v>
      </c>
      <c r="D921" s="64">
        <f t="shared" si="366"/>
        <v>5344.75</v>
      </c>
      <c r="E921" s="11">
        <f>IF(K921=1,VLOOKUP(A921,[1]Plan1!$AY$80:$BA$314,3),E920)</f>
        <v>5348.49</v>
      </c>
      <c r="F921" s="72">
        <f t="shared" si="367"/>
        <v>43907</v>
      </c>
      <c r="G921" s="9">
        <f t="shared" si="354"/>
        <v>6.9975209317552078E-4</v>
      </c>
      <c r="H921" s="72">
        <f t="shared" si="368"/>
        <v>43936</v>
      </c>
      <c r="I921" s="72">
        <f t="shared" si="355"/>
        <v>43936</v>
      </c>
      <c r="J921" s="1">
        <f t="shared" si="369"/>
        <v>21</v>
      </c>
      <c r="K921" s="1">
        <f t="shared" si="351"/>
        <v>19</v>
      </c>
      <c r="L921" s="5">
        <f t="shared" si="356"/>
        <v>1.0006330800000001</v>
      </c>
      <c r="M921" s="12">
        <f t="shared" si="352"/>
        <v>1.0025002700000001</v>
      </c>
      <c r="N921" s="12">
        <f t="shared" si="348"/>
        <v>1.0982386616239308</v>
      </c>
      <c r="O921" s="5">
        <f t="shared" si="350"/>
        <v>1.0989339300000001</v>
      </c>
      <c r="P921" s="5">
        <f t="shared" si="357"/>
        <v>1098.9339299999999</v>
      </c>
      <c r="Q921" s="10">
        <f t="shared" si="358"/>
        <v>0</v>
      </c>
      <c r="R921" s="39">
        <f t="shared" si="359"/>
        <v>0</v>
      </c>
      <c r="S921" s="5">
        <f t="shared" si="360"/>
        <v>0</v>
      </c>
      <c r="T921" s="6">
        <f t="shared" si="370"/>
        <v>4.641E-2</v>
      </c>
      <c r="U921" s="10">
        <f t="shared" si="349"/>
        <v>123</v>
      </c>
      <c r="V921" s="10">
        <v>252</v>
      </c>
      <c r="W921" s="12">
        <f t="shared" si="361"/>
        <v>1.0223895329999999</v>
      </c>
      <c r="X921" s="5">
        <f t="shared" si="362"/>
        <v>24.604617489999999</v>
      </c>
      <c r="Y921" s="11">
        <f t="shared" si="363"/>
        <v>0</v>
      </c>
      <c r="Z921" s="2" t="s">
        <v>68</v>
      </c>
      <c r="AA921" s="72">
        <f t="shared" si="371"/>
        <v>44119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30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4"/>
      <c r="BX921" s="1"/>
      <c r="BY921" s="1"/>
      <c r="BZ921" s="1"/>
      <c r="CA921" s="1"/>
      <c r="CB921" s="1"/>
      <c r="CC921" s="1"/>
      <c r="CD921" s="1"/>
      <c r="CE921" s="1"/>
      <c r="CF921" s="1"/>
      <c r="CG921" s="2"/>
      <c r="CH921" s="1"/>
      <c r="CI921" s="1"/>
      <c r="CJ921" s="1"/>
      <c r="CK921" s="1"/>
      <c r="CL921" s="1"/>
      <c r="CM921" s="1"/>
    </row>
    <row r="922" spans="1:91" x14ac:dyDescent="0.2">
      <c r="A922" s="105">
        <f t="shared" si="364"/>
        <v>43935</v>
      </c>
      <c r="B922" s="5">
        <f t="shared" si="353"/>
        <v>1123.7782522500002</v>
      </c>
      <c r="C922" s="5">
        <f t="shared" si="365"/>
        <v>1000</v>
      </c>
      <c r="D922" s="64">
        <f t="shared" si="366"/>
        <v>5344.75</v>
      </c>
      <c r="E922" s="11">
        <f>IF(K922=1,VLOOKUP(A922,[1]Plan1!$AY$80:$BA$314,3),E921)</f>
        <v>5348.49</v>
      </c>
      <c r="F922" s="72">
        <f t="shared" si="367"/>
        <v>43907</v>
      </c>
      <c r="G922" s="9">
        <f t="shared" si="354"/>
        <v>6.9975209317552078E-4</v>
      </c>
      <c r="H922" s="72">
        <f t="shared" si="368"/>
        <v>43936</v>
      </c>
      <c r="I922" s="72">
        <f t="shared" si="355"/>
        <v>43936</v>
      </c>
      <c r="J922" s="1">
        <f t="shared" si="369"/>
        <v>21</v>
      </c>
      <c r="K922" s="1">
        <f t="shared" si="351"/>
        <v>20</v>
      </c>
      <c r="L922" s="5">
        <f t="shared" si="356"/>
        <v>1.00066641</v>
      </c>
      <c r="M922" s="12">
        <f t="shared" si="352"/>
        <v>1.0025002700000001</v>
      </c>
      <c r="N922" s="12">
        <f t="shared" si="348"/>
        <v>1.0982386616239308</v>
      </c>
      <c r="O922" s="5">
        <f t="shared" si="350"/>
        <v>1.0989705299999999</v>
      </c>
      <c r="P922" s="5">
        <f t="shared" si="357"/>
        <v>1098.9705300000001</v>
      </c>
      <c r="Q922" s="10">
        <f t="shared" si="358"/>
        <v>0</v>
      </c>
      <c r="R922" s="39">
        <f t="shared" si="359"/>
        <v>0</v>
      </c>
      <c r="S922" s="5">
        <f t="shared" si="360"/>
        <v>0</v>
      </c>
      <c r="T922" s="6">
        <f t="shared" si="370"/>
        <v>4.641E-2</v>
      </c>
      <c r="U922" s="10">
        <f t="shared" si="349"/>
        <v>124</v>
      </c>
      <c r="V922" s="10">
        <v>252</v>
      </c>
      <c r="W922" s="12">
        <f t="shared" si="361"/>
        <v>1.0225736009999999</v>
      </c>
      <c r="X922" s="5">
        <f t="shared" si="362"/>
        <v>24.807722250000001</v>
      </c>
      <c r="Y922" s="11">
        <f t="shared" si="363"/>
        <v>0</v>
      </c>
      <c r="Z922" s="2" t="s">
        <v>68</v>
      </c>
      <c r="AA922" s="72">
        <f t="shared" si="371"/>
        <v>44119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30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4"/>
      <c r="BX922" s="1"/>
      <c r="BY922" s="1"/>
      <c r="BZ922" s="1"/>
      <c r="CA922" s="1"/>
      <c r="CB922" s="1"/>
      <c r="CC922" s="1"/>
      <c r="CD922" s="1"/>
      <c r="CE922" s="1"/>
      <c r="CF922" s="1"/>
      <c r="CG922" s="2"/>
      <c r="CH922" s="1"/>
      <c r="CI922" s="1"/>
      <c r="CJ922" s="1"/>
      <c r="CK922" s="1"/>
      <c r="CL922" s="1"/>
      <c r="CM922" s="1"/>
    </row>
    <row r="923" spans="1:91" x14ac:dyDescent="0.2">
      <c r="A923" s="105">
        <f t="shared" si="364"/>
        <v>43936</v>
      </c>
      <c r="B923" s="5">
        <f t="shared" si="353"/>
        <v>1124.0180272099999</v>
      </c>
      <c r="C923" s="5">
        <f t="shared" si="365"/>
        <v>1000</v>
      </c>
      <c r="D923" s="64">
        <f t="shared" si="366"/>
        <v>5344.75</v>
      </c>
      <c r="E923" s="11">
        <f>IF(K923=1,VLOOKUP(A923,[1]Plan1!$AY$80:$BA$314,3),E922)</f>
        <v>5348.49</v>
      </c>
      <c r="F923" s="72">
        <f t="shared" si="367"/>
        <v>43907</v>
      </c>
      <c r="G923" s="9">
        <f t="shared" si="354"/>
        <v>6.9975209317552078E-4</v>
      </c>
      <c r="H923" s="72">
        <f t="shared" si="368"/>
        <v>43966</v>
      </c>
      <c r="I923" s="72">
        <f t="shared" si="355"/>
        <v>43936</v>
      </c>
      <c r="J923" s="1">
        <f t="shared" si="369"/>
        <v>21</v>
      </c>
      <c r="K923" s="1">
        <f t="shared" si="351"/>
        <v>21</v>
      </c>
      <c r="L923" s="5">
        <f t="shared" si="356"/>
        <v>1.0006997500000001</v>
      </c>
      <c r="M923" s="12">
        <f t="shared" si="352"/>
        <v>1.0025002700000001</v>
      </c>
      <c r="N923" s="12">
        <f t="shared" si="348"/>
        <v>1.0982386616239308</v>
      </c>
      <c r="O923" s="5">
        <f t="shared" si="350"/>
        <v>1.09900715</v>
      </c>
      <c r="P923" s="5">
        <f t="shared" si="357"/>
        <v>1099.0071499999999</v>
      </c>
      <c r="Q923" s="10">
        <f t="shared" si="358"/>
        <v>0</v>
      </c>
      <c r="R923" s="39">
        <f t="shared" si="359"/>
        <v>0</v>
      </c>
      <c r="S923" s="5">
        <f t="shared" si="360"/>
        <v>0</v>
      </c>
      <c r="T923" s="6">
        <f t="shared" si="370"/>
        <v>4.641E-2</v>
      </c>
      <c r="U923" s="10">
        <f t="shared" si="349"/>
        <v>125</v>
      </c>
      <c r="V923" s="10">
        <v>252</v>
      </c>
      <c r="W923" s="12">
        <f t="shared" si="361"/>
        <v>1.022757702</v>
      </c>
      <c r="X923" s="5">
        <f t="shared" si="362"/>
        <v>25.01087721</v>
      </c>
      <c r="Y923" s="11">
        <f t="shared" si="363"/>
        <v>0</v>
      </c>
      <c r="Z923" s="2" t="s">
        <v>68</v>
      </c>
      <c r="AA923" s="72">
        <f t="shared" si="371"/>
        <v>44119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30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4"/>
      <c r="BX923" s="1"/>
      <c r="BY923" s="1"/>
      <c r="BZ923" s="1"/>
      <c r="CA923" s="1"/>
      <c r="CB923" s="1"/>
      <c r="CC923" s="1"/>
      <c r="CD923" s="1"/>
      <c r="CE923" s="1"/>
      <c r="CF923" s="1"/>
      <c r="CG923" s="2"/>
      <c r="CH923" s="1"/>
      <c r="CI923" s="1"/>
      <c r="CJ923" s="1"/>
      <c r="CK923" s="1"/>
      <c r="CL923" s="1"/>
      <c r="CM923" s="1"/>
    </row>
    <row r="924" spans="1:91" x14ac:dyDescent="0.2">
      <c r="A924" s="105">
        <f t="shared" si="364"/>
        <v>43937</v>
      </c>
      <c r="B924" s="5">
        <f t="shared" si="353"/>
        <v>1124.0458779200001</v>
      </c>
      <c r="C924" s="5">
        <f t="shared" si="365"/>
        <v>1000</v>
      </c>
      <c r="D924" s="64">
        <f t="shared" si="366"/>
        <v>5348.49</v>
      </c>
      <c r="E924" s="11">
        <f>IF(K924=1,VLOOKUP(A924,[1]Plan1!$AY$80:$BA$314,3),E923)</f>
        <v>5331.91</v>
      </c>
      <c r="F924" s="72">
        <f t="shared" si="367"/>
        <v>43937</v>
      </c>
      <c r="G924" s="9">
        <f t="shared" si="354"/>
        <v>-3.0999403569978989E-3</v>
      </c>
      <c r="H924" s="72">
        <f t="shared" si="368"/>
        <v>43966</v>
      </c>
      <c r="I924" s="72">
        <f t="shared" si="355"/>
        <v>43966</v>
      </c>
      <c r="J924" s="1">
        <f t="shared" si="369"/>
        <v>20</v>
      </c>
      <c r="K924" s="1">
        <f t="shared" si="351"/>
        <v>1</v>
      </c>
      <c r="L924" s="5">
        <f t="shared" si="356"/>
        <v>0.99984477000000005</v>
      </c>
      <c r="M924" s="12">
        <f t="shared" si="352"/>
        <v>1.0006997500000001</v>
      </c>
      <c r="N924" s="12">
        <f t="shared" si="348"/>
        <v>1.0990071541274022</v>
      </c>
      <c r="O924" s="5">
        <f t="shared" si="350"/>
        <v>1.0988365499999999</v>
      </c>
      <c r="P924" s="5">
        <f t="shared" si="357"/>
        <v>1098.83655</v>
      </c>
      <c r="Q924" s="10">
        <f t="shared" si="358"/>
        <v>0</v>
      </c>
      <c r="R924" s="39">
        <f t="shared" si="359"/>
        <v>0</v>
      </c>
      <c r="S924" s="5">
        <f t="shared" si="360"/>
        <v>0</v>
      </c>
      <c r="T924" s="6">
        <f t="shared" si="370"/>
        <v>4.641E-2</v>
      </c>
      <c r="U924" s="10">
        <f t="shared" si="349"/>
        <v>126</v>
      </c>
      <c r="V924" s="10">
        <v>252</v>
      </c>
      <c r="W924" s="12">
        <f t="shared" si="361"/>
        <v>1.022941836</v>
      </c>
      <c r="X924" s="5">
        <f t="shared" si="362"/>
        <v>25.20932792</v>
      </c>
      <c r="Y924" s="11">
        <f t="shared" si="363"/>
        <v>0</v>
      </c>
      <c r="Z924" s="2" t="s">
        <v>68</v>
      </c>
      <c r="AA924" s="72">
        <f t="shared" si="371"/>
        <v>44119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30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4"/>
      <c r="BX924" s="1"/>
      <c r="BY924" s="1"/>
      <c r="BZ924" s="1"/>
      <c r="CA924" s="1"/>
      <c r="CB924" s="1"/>
      <c r="CC924" s="1"/>
      <c r="CD924" s="1"/>
      <c r="CE924" s="1"/>
      <c r="CF924" s="1"/>
      <c r="CG924" s="2"/>
      <c r="CH924" s="1"/>
      <c r="CI924" s="1"/>
      <c r="CJ924" s="1"/>
      <c r="CK924" s="1"/>
      <c r="CL924" s="1"/>
      <c r="CM924" s="1"/>
    </row>
    <row r="925" spans="1:91" x14ac:dyDescent="0.2">
      <c r="A925" s="105">
        <f t="shared" si="364"/>
        <v>43938</v>
      </c>
      <c r="B925" s="5">
        <f t="shared" si="353"/>
        <v>1124.07373274</v>
      </c>
      <c r="C925" s="5">
        <f t="shared" si="365"/>
        <v>1000</v>
      </c>
      <c r="D925" s="64">
        <f t="shared" si="366"/>
        <v>5348.49</v>
      </c>
      <c r="E925" s="11">
        <f>IF(K925=1,VLOOKUP(A925,[1]Plan1!$AY$80:$BA$314,3),E924)</f>
        <v>5331.91</v>
      </c>
      <c r="F925" s="72">
        <f t="shared" si="367"/>
        <v>43937</v>
      </c>
      <c r="G925" s="9">
        <f t="shared" si="354"/>
        <v>-3.0999403569978989E-3</v>
      </c>
      <c r="H925" s="72">
        <f t="shared" si="368"/>
        <v>43966</v>
      </c>
      <c r="I925" s="72">
        <f t="shared" si="355"/>
        <v>43966</v>
      </c>
      <c r="J925" s="1">
        <f t="shared" si="369"/>
        <v>20</v>
      </c>
      <c r="K925" s="1">
        <f t="shared" si="351"/>
        <v>2</v>
      </c>
      <c r="L925" s="5">
        <f t="shared" si="356"/>
        <v>0.99968957000000003</v>
      </c>
      <c r="M925" s="12">
        <f t="shared" si="352"/>
        <v>1.0006997500000001</v>
      </c>
      <c r="N925" s="12">
        <f t="shared" si="348"/>
        <v>1.0990071541274022</v>
      </c>
      <c r="O925" s="5">
        <f t="shared" si="350"/>
        <v>1.09866598</v>
      </c>
      <c r="P925" s="5">
        <f t="shared" si="357"/>
        <v>1098.66598</v>
      </c>
      <c r="Q925" s="10">
        <f t="shared" si="358"/>
        <v>0</v>
      </c>
      <c r="R925" s="39">
        <f t="shared" si="359"/>
        <v>0</v>
      </c>
      <c r="S925" s="5">
        <f t="shared" si="360"/>
        <v>0</v>
      </c>
      <c r="T925" s="6">
        <f t="shared" si="370"/>
        <v>4.641E-2</v>
      </c>
      <c r="U925" s="10">
        <f t="shared" si="349"/>
        <v>127</v>
      </c>
      <c r="V925" s="10">
        <v>252</v>
      </c>
      <c r="W925" s="12">
        <f t="shared" si="361"/>
        <v>1.023126003</v>
      </c>
      <c r="X925" s="5">
        <f t="shared" si="362"/>
        <v>25.407752739999999</v>
      </c>
      <c r="Y925" s="11">
        <f t="shared" si="363"/>
        <v>0</v>
      </c>
      <c r="Z925" s="2" t="s">
        <v>68</v>
      </c>
      <c r="AA925" s="72">
        <f t="shared" si="371"/>
        <v>44119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30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4"/>
      <c r="BX925" s="1"/>
      <c r="BY925" s="1"/>
      <c r="BZ925" s="1"/>
      <c r="CA925" s="1"/>
      <c r="CB925" s="1"/>
      <c r="CC925" s="1"/>
      <c r="CD925" s="1"/>
      <c r="CE925" s="1"/>
      <c r="CF925" s="1"/>
      <c r="CG925" s="2"/>
      <c r="CH925" s="1"/>
      <c r="CI925" s="1"/>
      <c r="CJ925" s="1"/>
      <c r="CK925" s="1"/>
      <c r="CL925" s="1"/>
      <c r="CM925" s="1"/>
    </row>
    <row r="926" spans="1:91" x14ac:dyDescent="0.2">
      <c r="A926" s="105">
        <f t="shared" si="364"/>
        <v>43939</v>
      </c>
      <c r="B926" s="5">
        <f t="shared" si="353"/>
        <v>1124.1015927899998</v>
      </c>
      <c r="C926" s="5">
        <f t="shared" si="365"/>
        <v>1000</v>
      </c>
      <c r="D926" s="64">
        <f t="shared" si="366"/>
        <v>5348.49</v>
      </c>
      <c r="E926" s="11">
        <f>IF(K926=1,VLOOKUP(A926,[1]Plan1!$AY$80:$BA$314,3),E925)</f>
        <v>5331.91</v>
      </c>
      <c r="F926" s="72">
        <f t="shared" si="367"/>
        <v>43937</v>
      </c>
      <c r="G926" s="9">
        <f t="shared" si="354"/>
        <v>-3.0999403569978989E-3</v>
      </c>
      <c r="H926" s="72">
        <f t="shared" si="368"/>
        <v>43966</v>
      </c>
      <c r="I926" s="72">
        <f t="shared" si="355"/>
        <v>43966</v>
      </c>
      <c r="J926" s="1">
        <f t="shared" si="369"/>
        <v>20</v>
      </c>
      <c r="K926" s="1">
        <f t="shared" si="351"/>
        <v>3</v>
      </c>
      <c r="L926" s="5">
        <f t="shared" si="356"/>
        <v>0.99953438999999999</v>
      </c>
      <c r="M926" s="12">
        <f t="shared" si="352"/>
        <v>1.0006997500000001</v>
      </c>
      <c r="N926" s="12">
        <f t="shared" si="348"/>
        <v>1.0990071541274022</v>
      </c>
      <c r="O926" s="5">
        <f t="shared" si="350"/>
        <v>1.09849544</v>
      </c>
      <c r="P926" s="5">
        <f t="shared" si="357"/>
        <v>1098.4954399999999</v>
      </c>
      <c r="Q926" s="10">
        <f t="shared" si="358"/>
        <v>0</v>
      </c>
      <c r="R926" s="39">
        <f t="shared" si="359"/>
        <v>0</v>
      </c>
      <c r="S926" s="5">
        <f t="shared" si="360"/>
        <v>0</v>
      </c>
      <c r="T926" s="6">
        <f t="shared" si="370"/>
        <v>4.641E-2</v>
      </c>
      <c r="U926" s="10">
        <f t="shared" si="349"/>
        <v>128</v>
      </c>
      <c r="V926" s="10">
        <v>252</v>
      </c>
      <c r="W926" s="12">
        <f t="shared" si="361"/>
        <v>1.0233102039999999</v>
      </c>
      <c r="X926" s="5">
        <f t="shared" si="362"/>
        <v>25.606152789999999</v>
      </c>
      <c r="Y926" s="11">
        <f t="shared" si="363"/>
        <v>0</v>
      </c>
      <c r="Z926" s="2" t="s">
        <v>68</v>
      </c>
      <c r="AA926" s="72">
        <f t="shared" si="371"/>
        <v>44119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"/>
      <c r="CH926" s="1"/>
      <c r="CI926" s="1"/>
      <c r="CJ926" s="1"/>
      <c r="CK926" s="1"/>
      <c r="CL926" s="1"/>
      <c r="CM926" s="1"/>
    </row>
    <row r="927" spans="1:91" x14ac:dyDescent="0.2">
      <c r="A927" s="105">
        <f t="shared" si="364"/>
        <v>43940</v>
      </c>
      <c r="B927" s="5">
        <f t="shared" si="353"/>
        <v>1124.1015927899998</v>
      </c>
      <c r="C927" s="5">
        <f t="shared" si="365"/>
        <v>1000</v>
      </c>
      <c r="D927" s="64">
        <f t="shared" si="366"/>
        <v>5348.49</v>
      </c>
      <c r="E927" s="11">
        <f>IF(K927=1,VLOOKUP(A927,[1]Plan1!$AY$80:$BA$314,3),E926)</f>
        <v>5331.91</v>
      </c>
      <c r="F927" s="72">
        <f t="shared" si="367"/>
        <v>43937</v>
      </c>
      <c r="G927" s="9">
        <f t="shared" si="354"/>
        <v>-3.0999403569978989E-3</v>
      </c>
      <c r="H927" s="72">
        <f t="shared" si="368"/>
        <v>43966</v>
      </c>
      <c r="I927" s="72">
        <f t="shared" si="355"/>
        <v>43966</v>
      </c>
      <c r="J927" s="1">
        <f t="shared" si="369"/>
        <v>20</v>
      </c>
      <c r="K927" s="1">
        <f t="shared" si="351"/>
        <v>3</v>
      </c>
      <c r="L927" s="5">
        <f t="shared" si="356"/>
        <v>0.99953438999999999</v>
      </c>
      <c r="M927" s="12">
        <f t="shared" si="352"/>
        <v>1.0006997500000001</v>
      </c>
      <c r="N927" s="12">
        <f t="shared" ref="N927:N990" si="372">IF(I927&gt;I926,N926*M927,N926)</f>
        <v>1.0990071541274022</v>
      </c>
      <c r="O927" s="5">
        <f t="shared" si="350"/>
        <v>1.09849544</v>
      </c>
      <c r="P927" s="5">
        <f t="shared" si="357"/>
        <v>1098.4954399999999</v>
      </c>
      <c r="Q927" s="10">
        <f t="shared" si="358"/>
        <v>0</v>
      </c>
      <c r="R927" s="39">
        <f t="shared" si="359"/>
        <v>0</v>
      </c>
      <c r="S927" s="5">
        <f t="shared" si="360"/>
        <v>0</v>
      </c>
      <c r="T927" s="6">
        <f t="shared" si="370"/>
        <v>4.641E-2</v>
      </c>
      <c r="U927" s="10">
        <f t="shared" si="349"/>
        <v>128</v>
      </c>
      <c r="V927" s="10">
        <v>252</v>
      </c>
      <c r="W927" s="12">
        <f t="shared" si="361"/>
        <v>1.0233102039999999</v>
      </c>
      <c r="X927" s="5">
        <f t="shared" si="362"/>
        <v>25.606152789999999</v>
      </c>
      <c r="Y927" s="11">
        <f t="shared" si="363"/>
        <v>0</v>
      </c>
      <c r="Z927" s="2" t="s">
        <v>68</v>
      </c>
      <c r="AA927" s="72">
        <f t="shared" si="371"/>
        <v>44119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"/>
      <c r="CH927" s="1"/>
      <c r="CI927" s="1"/>
      <c r="CJ927" s="1"/>
      <c r="CK927" s="1"/>
      <c r="CL927" s="1"/>
      <c r="CM927" s="1"/>
    </row>
    <row r="928" spans="1:91" x14ac:dyDescent="0.2">
      <c r="A928" s="105">
        <f t="shared" si="364"/>
        <v>43941</v>
      </c>
      <c r="B928" s="5">
        <f t="shared" si="353"/>
        <v>1124.1015927899998</v>
      </c>
      <c r="C928" s="5">
        <f t="shared" si="365"/>
        <v>1000</v>
      </c>
      <c r="D928" s="64">
        <f t="shared" si="366"/>
        <v>5348.49</v>
      </c>
      <c r="E928" s="11">
        <f>IF(K928=1,VLOOKUP(A928,[1]Plan1!$AY$80:$BA$314,3),E927)</f>
        <v>5331.91</v>
      </c>
      <c r="F928" s="72">
        <f t="shared" si="367"/>
        <v>43937</v>
      </c>
      <c r="G928" s="9">
        <f t="shared" si="354"/>
        <v>-3.0999403569978989E-3</v>
      </c>
      <c r="H928" s="72">
        <f t="shared" si="368"/>
        <v>43966</v>
      </c>
      <c r="I928" s="72">
        <f t="shared" si="355"/>
        <v>43966</v>
      </c>
      <c r="J928" s="1">
        <f t="shared" si="369"/>
        <v>20</v>
      </c>
      <c r="K928" s="1">
        <f t="shared" si="351"/>
        <v>3</v>
      </c>
      <c r="L928" s="5">
        <f t="shared" si="356"/>
        <v>0.99953438999999999</v>
      </c>
      <c r="M928" s="12">
        <f t="shared" si="352"/>
        <v>1.0006997500000001</v>
      </c>
      <c r="N928" s="12">
        <f t="shared" si="372"/>
        <v>1.0990071541274022</v>
      </c>
      <c r="O928" s="5">
        <f t="shared" si="350"/>
        <v>1.09849544</v>
      </c>
      <c r="P928" s="5">
        <f t="shared" si="357"/>
        <v>1098.4954399999999</v>
      </c>
      <c r="Q928" s="10">
        <f t="shared" si="358"/>
        <v>0</v>
      </c>
      <c r="R928" s="39">
        <f t="shared" si="359"/>
        <v>0</v>
      </c>
      <c r="S928" s="5">
        <f t="shared" si="360"/>
        <v>0</v>
      </c>
      <c r="T928" s="6">
        <f t="shared" si="370"/>
        <v>4.641E-2</v>
      </c>
      <c r="U928" s="10">
        <f t="shared" si="349"/>
        <v>128</v>
      </c>
      <c r="V928" s="10">
        <v>252</v>
      </c>
      <c r="W928" s="12">
        <f t="shared" si="361"/>
        <v>1.0233102039999999</v>
      </c>
      <c r="X928" s="5">
        <f t="shared" si="362"/>
        <v>25.606152789999999</v>
      </c>
      <c r="Y928" s="11">
        <f t="shared" si="363"/>
        <v>0</v>
      </c>
      <c r="Z928" s="2" t="s">
        <v>68</v>
      </c>
      <c r="AA928" s="72">
        <f t="shared" si="371"/>
        <v>44119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"/>
      <c r="CH928" s="1"/>
      <c r="CI928" s="1"/>
      <c r="CJ928" s="1"/>
      <c r="CK928" s="1"/>
      <c r="CL928" s="1"/>
      <c r="CM928" s="1"/>
    </row>
    <row r="929" spans="1:91" x14ac:dyDescent="0.2">
      <c r="A929" s="105">
        <f t="shared" si="364"/>
        <v>43942</v>
      </c>
      <c r="B929" s="5">
        <f t="shared" si="353"/>
        <v>1124.1294569700001</v>
      </c>
      <c r="C929" s="5">
        <f t="shared" si="365"/>
        <v>1000</v>
      </c>
      <c r="D929" s="64">
        <f t="shared" si="366"/>
        <v>5348.49</v>
      </c>
      <c r="E929" s="11">
        <f>IF(K929=1,VLOOKUP(A929,[1]Plan1!$AY$80:$BA$314,3),E928)</f>
        <v>5331.91</v>
      </c>
      <c r="F929" s="72">
        <f t="shared" si="367"/>
        <v>43937</v>
      </c>
      <c r="G929" s="9">
        <f t="shared" si="354"/>
        <v>-3.0999403569978989E-3</v>
      </c>
      <c r="H929" s="72">
        <f t="shared" si="368"/>
        <v>43966</v>
      </c>
      <c r="I929" s="72">
        <f t="shared" si="355"/>
        <v>43966</v>
      </c>
      <c r="J929" s="1">
        <f t="shared" si="369"/>
        <v>20</v>
      </c>
      <c r="K929" s="1">
        <f t="shared" si="351"/>
        <v>4</v>
      </c>
      <c r="L929" s="5">
        <f t="shared" si="356"/>
        <v>0.99937924</v>
      </c>
      <c r="M929" s="12">
        <f t="shared" si="352"/>
        <v>1.0006997500000001</v>
      </c>
      <c r="N929" s="12">
        <f t="shared" si="372"/>
        <v>1.0990071541274022</v>
      </c>
      <c r="O929" s="5">
        <f t="shared" si="350"/>
        <v>1.09832493</v>
      </c>
      <c r="P929" s="5">
        <f t="shared" si="357"/>
        <v>1098.32493</v>
      </c>
      <c r="Q929" s="10">
        <f t="shared" si="358"/>
        <v>0</v>
      </c>
      <c r="R929" s="39">
        <f t="shared" si="359"/>
        <v>0</v>
      </c>
      <c r="S929" s="5">
        <f t="shared" si="360"/>
        <v>0</v>
      </c>
      <c r="T929" s="6">
        <f t="shared" si="370"/>
        <v>4.641E-2</v>
      </c>
      <c r="U929" s="10">
        <f t="shared" si="349"/>
        <v>129</v>
      </c>
      <c r="V929" s="10">
        <v>252</v>
      </c>
      <c r="W929" s="12">
        <f t="shared" si="361"/>
        <v>1.023494438</v>
      </c>
      <c r="X929" s="5">
        <f t="shared" si="362"/>
        <v>25.804526970000001</v>
      </c>
      <c r="Y929" s="11">
        <f t="shared" si="363"/>
        <v>0</v>
      </c>
      <c r="Z929" s="2" t="s">
        <v>68</v>
      </c>
      <c r="AA929" s="72">
        <f t="shared" si="371"/>
        <v>44119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2"/>
      <c r="CH929" s="1"/>
      <c r="CI929" s="1"/>
      <c r="CJ929" s="1"/>
      <c r="CK929" s="1"/>
      <c r="CL929" s="1"/>
      <c r="CM929" s="1"/>
    </row>
    <row r="930" spans="1:91" x14ac:dyDescent="0.2">
      <c r="A930" s="105">
        <f t="shared" si="364"/>
        <v>43943</v>
      </c>
      <c r="B930" s="5">
        <f t="shared" si="353"/>
        <v>1124.1294569700001</v>
      </c>
      <c r="C930" s="5">
        <f t="shared" si="365"/>
        <v>1000</v>
      </c>
      <c r="D930" s="64">
        <f t="shared" si="366"/>
        <v>5348.49</v>
      </c>
      <c r="E930" s="11">
        <f>IF(K930=1,VLOOKUP(A930,[1]Plan1!$AY$80:$BA$314,3),E929)</f>
        <v>5331.91</v>
      </c>
      <c r="F930" s="72">
        <f t="shared" si="367"/>
        <v>43937</v>
      </c>
      <c r="G930" s="9">
        <f t="shared" si="354"/>
        <v>-3.0999403569978989E-3</v>
      </c>
      <c r="H930" s="72">
        <f t="shared" si="368"/>
        <v>43966</v>
      </c>
      <c r="I930" s="72">
        <f t="shared" si="355"/>
        <v>43966</v>
      </c>
      <c r="J930" s="1">
        <f t="shared" si="369"/>
        <v>20</v>
      </c>
      <c r="K930" s="1">
        <f t="shared" si="351"/>
        <v>4</v>
      </c>
      <c r="L930" s="5">
        <f t="shared" si="356"/>
        <v>0.99937924</v>
      </c>
      <c r="M930" s="12">
        <f t="shared" si="352"/>
        <v>1.0006997500000001</v>
      </c>
      <c r="N930" s="12">
        <f t="shared" si="372"/>
        <v>1.0990071541274022</v>
      </c>
      <c r="O930" s="5">
        <f t="shared" si="350"/>
        <v>1.09832493</v>
      </c>
      <c r="P930" s="5">
        <f t="shared" si="357"/>
        <v>1098.32493</v>
      </c>
      <c r="Q930" s="10">
        <f t="shared" si="358"/>
        <v>0</v>
      </c>
      <c r="R930" s="39">
        <f t="shared" si="359"/>
        <v>0</v>
      </c>
      <c r="S930" s="5">
        <f t="shared" si="360"/>
        <v>0</v>
      </c>
      <c r="T930" s="6">
        <f t="shared" si="370"/>
        <v>4.641E-2</v>
      </c>
      <c r="U930" s="10">
        <f t="shared" si="349"/>
        <v>129</v>
      </c>
      <c r="V930" s="10">
        <v>252</v>
      </c>
      <c r="W930" s="12">
        <f t="shared" si="361"/>
        <v>1.023494438</v>
      </c>
      <c r="X930" s="5">
        <f t="shared" si="362"/>
        <v>25.804526970000001</v>
      </c>
      <c r="Y930" s="11">
        <f t="shared" si="363"/>
        <v>0</v>
      </c>
      <c r="Z930" s="2" t="s">
        <v>68</v>
      </c>
      <c r="AA930" s="72">
        <f t="shared" si="371"/>
        <v>44119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2"/>
      <c r="CH930" s="1"/>
      <c r="CI930" s="1"/>
      <c r="CJ930" s="1"/>
      <c r="CK930" s="1"/>
      <c r="CL930" s="1"/>
      <c r="CM930" s="1"/>
    </row>
    <row r="931" spans="1:91" x14ac:dyDescent="0.2">
      <c r="A931" s="105">
        <f t="shared" si="364"/>
        <v>43944</v>
      </c>
      <c r="B931" s="5">
        <f t="shared" si="353"/>
        <v>1124.1573150199999</v>
      </c>
      <c r="C931" s="5">
        <f t="shared" si="365"/>
        <v>1000</v>
      </c>
      <c r="D931" s="64">
        <f t="shared" si="366"/>
        <v>5348.49</v>
      </c>
      <c r="E931" s="11">
        <f>IF(K931=1,VLOOKUP(A931,[1]Plan1!$AY$80:$BA$314,3),E930)</f>
        <v>5331.91</v>
      </c>
      <c r="F931" s="72">
        <f t="shared" si="367"/>
        <v>43937</v>
      </c>
      <c r="G931" s="9">
        <f t="shared" si="354"/>
        <v>-3.0999403569978989E-3</v>
      </c>
      <c r="H931" s="72">
        <f t="shared" si="368"/>
        <v>43966</v>
      </c>
      <c r="I931" s="72">
        <f t="shared" si="355"/>
        <v>43966</v>
      </c>
      <c r="J931" s="1">
        <f t="shared" si="369"/>
        <v>20</v>
      </c>
      <c r="K931" s="1">
        <f t="shared" si="351"/>
        <v>5</v>
      </c>
      <c r="L931" s="5">
        <f t="shared" si="356"/>
        <v>0.99922411</v>
      </c>
      <c r="M931" s="12">
        <f t="shared" si="352"/>
        <v>1.0006997500000001</v>
      </c>
      <c r="N931" s="12">
        <f t="shared" si="372"/>
        <v>1.0990071541274022</v>
      </c>
      <c r="O931" s="5">
        <f t="shared" si="350"/>
        <v>1.0981544400000001</v>
      </c>
      <c r="P931" s="5">
        <f t="shared" si="357"/>
        <v>1098.15444</v>
      </c>
      <c r="Q931" s="10">
        <f t="shared" si="358"/>
        <v>0</v>
      </c>
      <c r="R931" s="39">
        <f t="shared" si="359"/>
        <v>0</v>
      </c>
      <c r="S931" s="5">
        <f t="shared" si="360"/>
        <v>0</v>
      </c>
      <c r="T931" s="6">
        <f t="shared" si="370"/>
        <v>4.641E-2</v>
      </c>
      <c r="U931" s="10">
        <f t="shared" si="349"/>
        <v>130</v>
      </c>
      <c r="V931" s="10">
        <v>252</v>
      </c>
      <c r="W931" s="12">
        <f t="shared" si="361"/>
        <v>1.023678705</v>
      </c>
      <c r="X931" s="5">
        <f t="shared" si="362"/>
        <v>26.002875020000001</v>
      </c>
      <c r="Y931" s="11">
        <f t="shared" si="363"/>
        <v>0</v>
      </c>
      <c r="Z931" s="2" t="s">
        <v>68</v>
      </c>
      <c r="AA931" s="72">
        <f t="shared" si="371"/>
        <v>44119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2"/>
      <c r="CH931" s="1"/>
      <c r="CI931" s="1"/>
      <c r="CJ931" s="1"/>
      <c r="CK931" s="1"/>
      <c r="CL931" s="1"/>
      <c r="CM931" s="1"/>
    </row>
    <row r="932" spans="1:91" x14ac:dyDescent="0.2">
      <c r="A932" s="105">
        <f t="shared" si="364"/>
        <v>43945</v>
      </c>
      <c r="B932" s="5">
        <f t="shared" si="353"/>
        <v>1124.1851669600001</v>
      </c>
      <c r="C932" s="5">
        <f t="shared" si="365"/>
        <v>1000</v>
      </c>
      <c r="D932" s="64">
        <f t="shared" si="366"/>
        <v>5348.49</v>
      </c>
      <c r="E932" s="11">
        <f>IF(K932=1,VLOOKUP(A932,[1]Plan1!$AY$80:$BA$314,3),E931)</f>
        <v>5331.91</v>
      </c>
      <c r="F932" s="72">
        <f t="shared" si="367"/>
        <v>43937</v>
      </c>
      <c r="G932" s="9">
        <f t="shared" si="354"/>
        <v>-3.0999403569978989E-3</v>
      </c>
      <c r="H932" s="72">
        <f t="shared" si="368"/>
        <v>43966</v>
      </c>
      <c r="I932" s="72">
        <f t="shared" si="355"/>
        <v>43966</v>
      </c>
      <c r="J932" s="1">
        <f t="shared" si="369"/>
        <v>20</v>
      </c>
      <c r="K932" s="1">
        <f t="shared" si="351"/>
        <v>6</v>
      </c>
      <c r="L932" s="5">
        <f t="shared" si="356"/>
        <v>0.99906899999999998</v>
      </c>
      <c r="M932" s="12">
        <f t="shared" si="352"/>
        <v>1.0006997500000001</v>
      </c>
      <c r="N932" s="12">
        <f t="shared" si="372"/>
        <v>1.0990071541274022</v>
      </c>
      <c r="O932" s="5">
        <f t="shared" si="350"/>
        <v>1.09798397</v>
      </c>
      <c r="P932" s="5">
        <f t="shared" si="357"/>
        <v>1097.98397</v>
      </c>
      <c r="Q932" s="10">
        <f t="shared" si="358"/>
        <v>0</v>
      </c>
      <c r="R932" s="39">
        <f t="shared" si="359"/>
        <v>0</v>
      </c>
      <c r="S932" s="5">
        <f t="shared" si="360"/>
        <v>0</v>
      </c>
      <c r="T932" s="6">
        <f t="shared" si="370"/>
        <v>4.641E-2</v>
      </c>
      <c r="U932" s="10">
        <f t="shared" si="349"/>
        <v>131</v>
      </c>
      <c r="V932" s="10">
        <v>252</v>
      </c>
      <c r="W932" s="12">
        <f t="shared" si="361"/>
        <v>1.0238630049999999</v>
      </c>
      <c r="X932" s="5">
        <f t="shared" si="362"/>
        <v>26.201196960000001</v>
      </c>
      <c r="Y932" s="11">
        <f t="shared" si="363"/>
        <v>0</v>
      </c>
      <c r="Z932" s="2" t="s">
        <v>68</v>
      </c>
      <c r="AA932" s="72">
        <f t="shared" si="371"/>
        <v>44119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2"/>
      <c r="CH932" s="1"/>
      <c r="CI932" s="1"/>
      <c r="CJ932" s="1"/>
      <c r="CK932" s="1"/>
      <c r="CL932" s="1"/>
      <c r="CM932" s="1"/>
    </row>
    <row r="933" spans="1:91" x14ac:dyDescent="0.2">
      <c r="A933" s="105">
        <f t="shared" si="364"/>
        <v>43946</v>
      </c>
      <c r="B933" s="5">
        <f t="shared" si="353"/>
        <v>1124.2130332500001</v>
      </c>
      <c r="C933" s="5">
        <f t="shared" si="365"/>
        <v>1000</v>
      </c>
      <c r="D933" s="64">
        <f t="shared" si="366"/>
        <v>5348.49</v>
      </c>
      <c r="E933" s="11">
        <f>IF(K933=1,VLOOKUP(A933,[1]Plan1!$AY$80:$BA$314,3),E932)</f>
        <v>5331.91</v>
      </c>
      <c r="F933" s="72">
        <f t="shared" si="367"/>
        <v>43937</v>
      </c>
      <c r="G933" s="9">
        <f t="shared" si="354"/>
        <v>-3.0999403569978989E-3</v>
      </c>
      <c r="H933" s="72">
        <f t="shared" si="368"/>
        <v>43966</v>
      </c>
      <c r="I933" s="72">
        <f t="shared" si="355"/>
        <v>43966</v>
      </c>
      <c r="J933" s="1">
        <f t="shared" si="369"/>
        <v>20</v>
      </c>
      <c r="K933" s="1">
        <f t="shared" si="351"/>
        <v>7</v>
      </c>
      <c r="L933" s="5">
        <f t="shared" si="356"/>
        <v>0.99891392000000001</v>
      </c>
      <c r="M933" s="12">
        <f t="shared" si="352"/>
        <v>1.0006997500000001</v>
      </c>
      <c r="N933" s="12">
        <f t="shared" si="372"/>
        <v>1.0990071541274022</v>
      </c>
      <c r="O933" s="5">
        <f t="shared" si="350"/>
        <v>1.09781354</v>
      </c>
      <c r="P933" s="5">
        <f t="shared" si="357"/>
        <v>1097.8135400000001</v>
      </c>
      <c r="Q933" s="10">
        <f t="shared" si="358"/>
        <v>0</v>
      </c>
      <c r="R933" s="39">
        <f t="shared" si="359"/>
        <v>0</v>
      </c>
      <c r="S933" s="5">
        <f t="shared" si="360"/>
        <v>0</v>
      </c>
      <c r="T933" s="6">
        <f t="shared" si="370"/>
        <v>4.641E-2</v>
      </c>
      <c r="U933" s="10">
        <f t="shared" ref="U933:U996" si="373">IF(Q932&gt;0,1,IF(K933=K932,U932,U932+1))</f>
        <v>132</v>
      </c>
      <c r="V933" s="10">
        <v>252</v>
      </c>
      <c r="W933" s="12">
        <f t="shared" si="361"/>
        <v>1.0240473379999999</v>
      </c>
      <c r="X933" s="5">
        <f t="shared" si="362"/>
        <v>26.399493249999999</v>
      </c>
      <c r="Y933" s="11">
        <f t="shared" si="363"/>
        <v>0</v>
      </c>
      <c r="Z933" s="2" t="s">
        <v>68</v>
      </c>
      <c r="AA933" s="72">
        <f t="shared" si="371"/>
        <v>44119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2"/>
      <c r="CH933" s="1"/>
      <c r="CI933" s="1"/>
      <c r="CJ933" s="1"/>
      <c r="CK933" s="1"/>
      <c r="CL933" s="1"/>
      <c r="CM933" s="1"/>
    </row>
    <row r="934" spans="1:91" x14ac:dyDescent="0.2">
      <c r="A934" s="105">
        <f t="shared" si="364"/>
        <v>43947</v>
      </c>
      <c r="B934" s="5">
        <f t="shared" si="353"/>
        <v>1124.2130332500001</v>
      </c>
      <c r="C934" s="5">
        <f t="shared" si="365"/>
        <v>1000</v>
      </c>
      <c r="D934" s="64">
        <f t="shared" si="366"/>
        <v>5348.49</v>
      </c>
      <c r="E934" s="11">
        <f>IF(K934=1,VLOOKUP(A934,[1]Plan1!$AY$80:$BA$314,3),E933)</f>
        <v>5331.91</v>
      </c>
      <c r="F934" s="72">
        <f t="shared" si="367"/>
        <v>43937</v>
      </c>
      <c r="G934" s="9">
        <f t="shared" si="354"/>
        <v>-3.0999403569978989E-3</v>
      </c>
      <c r="H934" s="72">
        <f t="shared" si="368"/>
        <v>43966</v>
      </c>
      <c r="I934" s="72">
        <f t="shared" si="355"/>
        <v>43966</v>
      </c>
      <c r="J934" s="1">
        <f t="shared" si="369"/>
        <v>20</v>
      </c>
      <c r="K934" s="1">
        <f t="shared" si="351"/>
        <v>7</v>
      </c>
      <c r="L934" s="5">
        <f t="shared" si="356"/>
        <v>0.99891392000000001</v>
      </c>
      <c r="M934" s="12">
        <f t="shared" si="352"/>
        <v>1.0006997500000001</v>
      </c>
      <c r="N934" s="12">
        <f t="shared" si="372"/>
        <v>1.0990071541274022</v>
      </c>
      <c r="O934" s="5">
        <f t="shared" si="350"/>
        <v>1.09781354</v>
      </c>
      <c r="P934" s="5">
        <f t="shared" si="357"/>
        <v>1097.8135400000001</v>
      </c>
      <c r="Q934" s="10">
        <f t="shared" si="358"/>
        <v>0</v>
      </c>
      <c r="R934" s="39">
        <f t="shared" si="359"/>
        <v>0</v>
      </c>
      <c r="S934" s="5">
        <f t="shared" si="360"/>
        <v>0</v>
      </c>
      <c r="T934" s="6">
        <f t="shared" si="370"/>
        <v>4.641E-2</v>
      </c>
      <c r="U934" s="10">
        <f t="shared" si="373"/>
        <v>132</v>
      </c>
      <c r="V934" s="10">
        <v>252</v>
      </c>
      <c r="W934" s="12">
        <f t="shared" si="361"/>
        <v>1.0240473379999999</v>
      </c>
      <c r="X934" s="5">
        <f t="shared" si="362"/>
        <v>26.399493249999999</v>
      </c>
      <c r="Y934" s="11">
        <f t="shared" si="363"/>
        <v>0</v>
      </c>
      <c r="Z934" s="2" t="s">
        <v>68</v>
      </c>
      <c r="AA934" s="72">
        <f t="shared" si="371"/>
        <v>44119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2"/>
      <c r="CH934" s="1"/>
      <c r="CI934" s="1"/>
      <c r="CJ934" s="1"/>
      <c r="CK934" s="1"/>
      <c r="CL934" s="1"/>
      <c r="CM934" s="1"/>
    </row>
    <row r="935" spans="1:91" x14ac:dyDescent="0.2">
      <c r="A935" s="105">
        <f t="shared" si="364"/>
        <v>43948</v>
      </c>
      <c r="B935" s="5">
        <f t="shared" si="353"/>
        <v>1124.2130332500001</v>
      </c>
      <c r="C935" s="5">
        <f t="shared" si="365"/>
        <v>1000</v>
      </c>
      <c r="D935" s="64">
        <f t="shared" si="366"/>
        <v>5348.49</v>
      </c>
      <c r="E935" s="11">
        <f>IF(K935=1,VLOOKUP(A935,[1]Plan1!$AY$80:$BA$314,3),E934)</f>
        <v>5331.91</v>
      </c>
      <c r="F935" s="72">
        <f t="shared" si="367"/>
        <v>43937</v>
      </c>
      <c r="G935" s="9">
        <f t="shared" si="354"/>
        <v>-3.0999403569978989E-3</v>
      </c>
      <c r="H935" s="72">
        <f t="shared" si="368"/>
        <v>43966</v>
      </c>
      <c r="I935" s="72">
        <f t="shared" si="355"/>
        <v>43966</v>
      </c>
      <c r="J935" s="1">
        <f t="shared" si="369"/>
        <v>20</v>
      </c>
      <c r="K935" s="1">
        <f t="shared" si="351"/>
        <v>7</v>
      </c>
      <c r="L935" s="5">
        <f t="shared" si="356"/>
        <v>0.99891392000000001</v>
      </c>
      <c r="M935" s="12">
        <f t="shared" si="352"/>
        <v>1.0006997500000001</v>
      </c>
      <c r="N935" s="12">
        <f t="shared" si="372"/>
        <v>1.0990071541274022</v>
      </c>
      <c r="O935" s="5">
        <f t="shared" si="350"/>
        <v>1.09781354</v>
      </c>
      <c r="P935" s="5">
        <f t="shared" si="357"/>
        <v>1097.8135400000001</v>
      </c>
      <c r="Q935" s="10">
        <f t="shared" si="358"/>
        <v>0</v>
      </c>
      <c r="R935" s="39">
        <f t="shared" si="359"/>
        <v>0</v>
      </c>
      <c r="S935" s="5">
        <f t="shared" si="360"/>
        <v>0</v>
      </c>
      <c r="T935" s="6">
        <f t="shared" si="370"/>
        <v>4.641E-2</v>
      </c>
      <c r="U935" s="10">
        <f t="shared" si="373"/>
        <v>132</v>
      </c>
      <c r="V935" s="10">
        <v>252</v>
      </c>
      <c r="W935" s="12">
        <f t="shared" si="361"/>
        <v>1.0240473379999999</v>
      </c>
      <c r="X935" s="5">
        <f t="shared" si="362"/>
        <v>26.399493249999999</v>
      </c>
      <c r="Y935" s="11">
        <f t="shared" si="363"/>
        <v>0</v>
      </c>
      <c r="Z935" s="2" t="s">
        <v>68</v>
      </c>
      <c r="AA935" s="72">
        <f t="shared" si="371"/>
        <v>44119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2"/>
      <c r="CH935" s="1"/>
      <c r="CI935" s="1"/>
      <c r="CJ935" s="1"/>
      <c r="CK935" s="1"/>
      <c r="CL935" s="1"/>
      <c r="CM935" s="1"/>
    </row>
    <row r="936" spans="1:91" x14ac:dyDescent="0.2">
      <c r="A936" s="105">
        <f t="shared" si="364"/>
        <v>43949</v>
      </c>
      <c r="B936" s="5">
        <f t="shared" si="353"/>
        <v>1124.24089452</v>
      </c>
      <c r="C936" s="5">
        <f t="shared" si="365"/>
        <v>1000</v>
      </c>
      <c r="D936" s="64">
        <f t="shared" si="366"/>
        <v>5348.49</v>
      </c>
      <c r="E936" s="11">
        <f>IF(K936=1,VLOOKUP(A936,[1]Plan1!$AY$80:$BA$314,3),E935)</f>
        <v>5331.91</v>
      </c>
      <c r="F936" s="72">
        <f t="shared" si="367"/>
        <v>43937</v>
      </c>
      <c r="G936" s="9">
        <f t="shared" si="354"/>
        <v>-3.0999403569978989E-3</v>
      </c>
      <c r="H936" s="72">
        <f t="shared" si="368"/>
        <v>43966</v>
      </c>
      <c r="I936" s="72">
        <f t="shared" si="355"/>
        <v>43966</v>
      </c>
      <c r="J936" s="1">
        <f t="shared" si="369"/>
        <v>20</v>
      </c>
      <c r="K936" s="1">
        <f t="shared" si="351"/>
        <v>8</v>
      </c>
      <c r="L936" s="5">
        <f t="shared" si="356"/>
        <v>0.99875886000000003</v>
      </c>
      <c r="M936" s="12">
        <f t="shared" si="352"/>
        <v>1.0006997500000001</v>
      </c>
      <c r="N936" s="12">
        <f t="shared" si="372"/>
        <v>1.0990071541274022</v>
      </c>
      <c r="O936" s="5">
        <f t="shared" si="350"/>
        <v>1.09764313</v>
      </c>
      <c r="P936" s="5">
        <f t="shared" si="357"/>
        <v>1097.6431299999999</v>
      </c>
      <c r="Q936" s="10">
        <f t="shared" si="358"/>
        <v>0</v>
      </c>
      <c r="R936" s="39">
        <f t="shared" si="359"/>
        <v>0</v>
      </c>
      <c r="S936" s="5">
        <f t="shared" si="360"/>
        <v>0</v>
      </c>
      <c r="T936" s="6">
        <f t="shared" si="370"/>
        <v>4.641E-2</v>
      </c>
      <c r="U936" s="10">
        <f t="shared" si="373"/>
        <v>133</v>
      </c>
      <c r="V936" s="10">
        <v>252</v>
      </c>
      <c r="W936" s="12">
        <f t="shared" si="361"/>
        <v>1.024231705</v>
      </c>
      <c r="X936" s="5">
        <f t="shared" si="362"/>
        <v>26.597764519999998</v>
      </c>
      <c r="Y936" s="11">
        <f t="shared" si="363"/>
        <v>0</v>
      </c>
      <c r="Z936" s="2" t="s">
        <v>68</v>
      </c>
      <c r="AA936" s="72">
        <f t="shared" si="371"/>
        <v>44119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2"/>
      <c r="CH936" s="1"/>
      <c r="CI936" s="1"/>
      <c r="CJ936" s="1"/>
      <c r="CK936" s="1"/>
      <c r="CL936" s="1"/>
      <c r="CM936" s="1"/>
    </row>
    <row r="937" spans="1:91" x14ac:dyDescent="0.2">
      <c r="A937" s="105">
        <f t="shared" si="364"/>
        <v>43950</v>
      </c>
      <c r="B937" s="5">
        <f t="shared" si="353"/>
        <v>1124.2687587999999</v>
      </c>
      <c r="C937" s="5">
        <f t="shared" si="365"/>
        <v>1000</v>
      </c>
      <c r="D937" s="64">
        <f t="shared" si="366"/>
        <v>5348.49</v>
      </c>
      <c r="E937" s="11">
        <f>IF(K937=1,VLOOKUP(A937,[1]Plan1!$AY$80:$BA$314,3),E936)</f>
        <v>5331.91</v>
      </c>
      <c r="F937" s="72">
        <f t="shared" si="367"/>
        <v>43937</v>
      </c>
      <c r="G937" s="9">
        <f t="shared" si="354"/>
        <v>-3.0999403569978989E-3</v>
      </c>
      <c r="H937" s="72">
        <f t="shared" si="368"/>
        <v>43966</v>
      </c>
      <c r="I937" s="72">
        <f t="shared" si="355"/>
        <v>43966</v>
      </c>
      <c r="J937" s="1">
        <f t="shared" si="369"/>
        <v>20</v>
      </c>
      <c r="K937" s="1">
        <f t="shared" si="351"/>
        <v>9</v>
      </c>
      <c r="L937" s="5">
        <f t="shared" si="356"/>
        <v>0.99860382999999997</v>
      </c>
      <c r="M937" s="12">
        <f t="shared" si="352"/>
        <v>1.0006997500000001</v>
      </c>
      <c r="N937" s="12">
        <f t="shared" si="372"/>
        <v>1.0990071541274022</v>
      </c>
      <c r="O937" s="5">
        <f t="shared" ref="O937:O1000" si="374">TRUNC(TRUNC((L937*N937),15),8)</f>
        <v>1.0974727500000001</v>
      </c>
      <c r="P937" s="5">
        <f t="shared" si="357"/>
        <v>1097.4727499999999</v>
      </c>
      <c r="Q937" s="10">
        <f t="shared" si="358"/>
        <v>0</v>
      </c>
      <c r="R937" s="39">
        <f t="shared" si="359"/>
        <v>0</v>
      </c>
      <c r="S937" s="5">
        <f t="shared" si="360"/>
        <v>0</v>
      </c>
      <c r="T937" s="6">
        <f t="shared" si="370"/>
        <v>4.641E-2</v>
      </c>
      <c r="U937" s="10">
        <f t="shared" si="373"/>
        <v>134</v>
      </c>
      <c r="V937" s="10">
        <v>252</v>
      </c>
      <c r="W937" s="12">
        <f t="shared" si="361"/>
        <v>1.0244161039999999</v>
      </c>
      <c r="X937" s="5">
        <f t="shared" si="362"/>
        <v>26.796008799999999</v>
      </c>
      <c r="Y937" s="11">
        <f t="shared" si="363"/>
        <v>0</v>
      </c>
      <c r="Z937" s="2" t="s">
        <v>68</v>
      </c>
      <c r="AA937" s="72">
        <f t="shared" si="371"/>
        <v>44119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2"/>
      <c r="CH937" s="1"/>
      <c r="CI937" s="1"/>
      <c r="CJ937" s="1"/>
      <c r="CK937" s="1"/>
      <c r="CL937" s="1"/>
      <c r="CM937" s="1"/>
    </row>
    <row r="938" spans="1:91" x14ac:dyDescent="0.2">
      <c r="A938" s="105">
        <f t="shared" si="364"/>
        <v>43951</v>
      </c>
      <c r="B938" s="5">
        <f t="shared" si="353"/>
        <v>1124.2966180400001</v>
      </c>
      <c r="C938" s="5">
        <f t="shared" si="365"/>
        <v>1000</v>
      </c>
      <c r="D938" s="64">
        <f t="shared" si="366"/>
        <v>5348.49</v>
      </c>
      <c r="E938" s="11">
        <f>IF(K938=1,VLOOKUP(A938,[1]Plan1!$AY$80:$BA$314,3),E937)</f>
        <v>5331.91</v>
      </c>
      <c r="F938" s="72">
        <f t="shared" si="367"/>
        <v>43937</v>
      </c>
      <c r="G938" s="9">
        <f t="shared" si="354"/>
        <v>-3.0999403569978989E-3</v>
      </c>
      <c r="H938" s="72">
        <f t="shared" si="368"/>
        <v>43966</v>
      </c>
      <c r="I938" s="72">
        <f t="shared" si="355"/>
        <v>43966</v>
      </c>
      <c r="J938" s="1">
        <f t="shared" si="369"/>
        <v>20</v>
      </c>
      <c r="K938" s="1">
        <f t="shared" ref="K938:K1001" si="375">(J938-(NETWORKDAYS(A938,I938,AD$118:AD$502)-1))</f>
        <v>10</v>
      </c>
      <c r="L938" s="5">
        <f t="shared" si="356"/>
        <v>0.99844882000000001</v>
      </c>
      <c r="M938" s="12">
        <f t="shared" ref="M938:M1001" si="376">IF(I938&gt;I937,L937,M937)</f>
        <v>1.0006997500000001</v>
      </c>
      <c r="N938" s="12">
        <f t="shared" si="372"/>
        <v>1.0990071541274022</v>
      </c>
      <c r="O938" s="5">
        <f t="shared" si="374"/>
        <v>1.0973023900000001</v>
      </c>
      <c r="P938" s="5">
        <f t="shared" si="357"/>
        <v>1097.3023900000001</v>
      </c>
      <c r="Q938" s="10">
        <f t="shared" si="358"/>
        <v>0</v>
      </c>
      <c r="R938" s="39">
        <f t="shared" si="359"/>
        <v>0</v>
      </c>
      <c r="S938" s="5">
        <f t="shared" si="360"/>
        <v>0</v>
      </c>
      <c r="T938" s="6">
        <f t="shared" si="370"/>
        <v>4.641E-2</v>
      </c>
      <c r="U938" s="10">
        <f t="shared" si="373"/>
        <v>135</v>
      </c>
      <c r="V938" s="10">
        <v>252</v>
      </c>
      <c r="W938" s="12">
        <f t="shared" si="361"/>
        <v>1.024600537</v>
      </c>
      <c r="X938" s="5">
        <f t="shared" si="362"/>
        <v>26.994228039999999</v>
      </c>
      <c r="Y938" s="11">
        <f t="shared" si="363"/>
        <v>0</v>
      </c>
      <c r="Z938" s="2" t="s">
        <v>68</v>
      </c>
      <c r="AA938" s="72">
        <f t="shared" si="371"/>
        <v>44119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2"/>
      <c r="CH938" s="1"/>
      <c r="CI938" s="1"/>
      <c r="CJ938" s="1"/>
      <c r="CK938" s="1"/>
      <c r="CL938" s="1"/>
      <c r="CM938" s="1"/>
    </row>
    <row r="939" spans="1:91" x14ac:dyDescent="0.2">
      <c r="A939" s="105">
        <f t="shared" si="364"/>
        <v>43952</v>
      </c>
      <c r="B939" s="5">
        <f t="shared" si="353"/>
        <v>1124.3244916400001</v>
      </c>
      <c r="C939" s="5">
        <f t="shared" si="365"/>
        <v>1000</v>
      </c>
      <c r="D939" s="64">
        <f t="shared" si="366"/>
        <v>5348.49</v>
      </c>
      <c r="E939" s="11">
        <f>IF(K939=1,VLOOKUP(A939,[1]Plan1!$AY$80:$BA$314,3),E938)</f>
        <v>5331.91</v>
      </c>
      <c r="F939" s="72">
        <f t="shared" si="367"/>
        <v>43937</v>
      </c>
      <c r="G939" s="9">
        <f t="shared" si="354"/>
        <v>-3.0999403569978989E-3</v>
      </c>
      <c r="H939" s="72">
        <f t="shared" si="368"/>
        <v>43966</v>
      </c>
      <c r="I939" s="72">
        <f t="shared" si="355"/>
        <v>43966</v>
      </c>
      <c r="J939" s="1">
        <f t="shared" si="369"/>
        <v>20</v>
      </c>
      <c r="K939" s="1">
        <f t="shared" si="375"/>
        <v>11</v>
      </c>
      <c r="L939" s="5">
        <f t="shared" si="356"/>
        <v>0.99829383999999999</v>
      </c>
      <c r="M939" s="12">
        <f t="shared" si="376"/>
        <v>1.0006997500000001</v>
      </c>
      <c r="N939" s="12">
        <f t="shared" si="372"/>
        <v>1.0990071541274022</v>
      </c>
      <c r="O939" s="5">
        <f t="shared" si="374"/>
        <v>1.09713207</v>
      </c>
      <c r="P939" s="5">
        <f t="shared" si="357"/>
        <v>1097.1320700000001</v>
      </c>
      <c r="Q939" s="10">
        <f t="shared" si="358"/>
        <v>0</v>
      </c>
      <c r="R939" s="39">
        <f t="shared" si="359"/>
        <v>0</v>
      </c>
      <c r="S939" s="5">
        <f t="shared" si="360"/>
        <v>0</v>
      </c>
      <c r="T939" s="6">
        <f t="shared" si="370"/>
        <v>4.641E-2</v>
      </c>
      <c r="U939" s="10">
        <f t="shared" si="373"/>
        <v>136</v>
      </c>
      <c r="V939" s="10">
        <v>252</v>
      </c>
      <c r="W939" s="12">
        <f t="shared" si="361"/>
        <v>1.0247850030000001</v>
      </c>
      <c r="X939" s="5">
        <f t="shared" si="362"/>
        <v>27.192421639999999</v>
      </c>
      <c r="Y939" s="11">
        <f t="shared" si="363"/>
        <v>0</v>
      </c>
      <c r="Z939" s="2" t="s">
        <v>68</v>
      </c>
      <c r="AA939" s="72">
        <f t="shared" si="371"/>
        <v>44119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2"/>
      <c r="CH939" s="1"/>
      <c r="CI939" s="1"/>
      <c r="CJ939" s="1"/>
      <c r="CK939" s="1"/>
      <c r="CL939" s="1"/>
      <c r="CM939" s="1"/>
    </row>
    <row r="940" spans="1:91" x14ac:dyDescent="0.2">
      <c r="A940" s="105">
        <f t="shared" si="364"/>
        <v>43953</v>
      </c>
      <c r="B940" s="5">
        <f t="shared" si="353"/>
        <v>1124.3244916400001</v>
      </c>
      <c r="C940" s="5">
        <f t="shared" si="365"/>
        <v>1000</v>
      </c>
      <c r="D940" s="64">
        <f t="shared" si="366"/>
        <v>5348.49</v>
      </c>
      <c r="E940" s="11">
        <f>IF(K940=1,VLOOKUP(A940,[1]Plan1!$AY$80:$BA$314,3),E939)</f>
        <v>5331.91</v>
      </c>
      <c r="F940" s="72">
        <f t="shared" si="367"/>
        <v>43937</v>
      </c>
      <c r="G940" s="9">
        <f t="shared" si="354"/>
        <v>-3.0999403569978989E-3</v>
      </c>
      <c r="H940" s="72">
        <f t="shared" si="368"/>
        <v>43966</v>
      </c>
      <c r="I940" s="72">
        <f t="shared" si="355"/>
        <v>43966</v>
      </c>
      <c r="J940" s="1">
        <f t="shared" si="369"/>
        <v>20</v>
      </c>
      <c r="K940" s="1">
        <f t="shared" si="375"/>
        <v>11</v>
      </c>
      <c r="L940" s="5">
        <f t="shared" si="356"/>
        <v>0.99829383999999999</v>
      </c>
      <c r="M940" s="12">
        <f t="shared" si="376"/>
        <v>1.0006997500000001</v>
      </c>
      <c r="N940" s="12">
        <f t="shared" si="372"/>
        <v>1.0990071541274022</v>
      </c>
      <c r="O940" s="5">
        <f t="shared" si="374"/>
        <v>1.09713207</v>
      </c>
      <c r="P940" s="5">
        <f t="shared" si="357"/>
        <v>1097.1320700000001</v>
      </c>
      <c r="Q940" s="10">
        <f t="shared" si="358"/>
        <v>0</v>
      </c>
      <c r="R940" s="39">
        <f t="shared" si="359"/>
        <v>0</v>
      </c>
      <c r="S940" s="5">
        <f t="shared" si="360"/>
        <v>0</v>
      </c>
      <c r="T940" s="6">
        <f t="shared" si="370"/>
        <v>4.641E-2</v>
      </c>
      <c r="U940" s="10">
        <f t="shared" si="373"/>
        <v>136</v>
      </c>
      <c r="V940" s="10">
        <v>252</v>
      </c>
      <c r="W940" s="12">
        <f t="shared" si="361"/>
        <v>1.0247850030000001</v>
      </c>
      <c r="X940" s="5">
        <f t="shared" si="362"/>
        <v>27.192421639999999</v>
      </c>
      <c r="Y940" s="11">
        <f t="shared" si="363"/>
        <v>0</v>
      </c>
      <c r="Z940" s="2" t="s">
        <v>68</v>
      </c>
      <c r="AA940" s="72">
        <f t="shared" si="371"/>
        <v>44119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2"/>
      <c r="CH940" s="1"/>
      <c r="CI940" s="1"/>
      <c r="CJ940" s="1"/>
      <c r="CK940" s="1"/>
      <c r="CL940" s="1"/>
      <c r="CM940" s="1"/>
    </row>
    <row r="941" spans="1:91" x14ac:dyDescent="0.2">
      <c r="A941" s="105">
        <f t="shared" si="364"/>
        <v>43954</v>
      </c>
      <c r="B941" s="5">
        <f t="shared" si="353"/>
        <v>1124.3244916400001</v>
      </c>
      <c r="C941" s="5">
        <f t="shared" si="365"/>
        <v>1000</v>
      </c>
      <c r="D941" s="64">
        <f t="shared" si="366"/>
        <v>5348.49</v>
      </c>
      <c r="E941" s="11">
        <f>IF(K941=1,VLOOKUP(A941,[1]Plan1!$AY$80:$BA$314,3),E940)</f>
        <v>5331.91</v>
      </c>
      <c r="F941" s="72">
        <f t="shared" si="367"/>
        <v>43937</v>
      </c>
      <c r="G941" s="9">
        <f t="shared" si="354"/>
        <v>-3.0999403569978989E-3</v>
      </c>
      <c r="H941" s="72">
        <f t="shared" si="368"/>
        <v>43966</v>
      </c>
      <c r="I941" s="72">
        <f t="shared" si="355"/>
        <v>43966</v>
      </c>
      <c r="J941" s="1">
        <f t="shared" si="369"/>
        <v>20</v>
      </c>
      <c r="K941" s="1">
        <f t="shared" si="375"/>
        <v>11</v>
      </c>
      <c r="L941" s="5">
        <f t="shared" si="356"/>
        <v>0.99829383999999999</v>
      </c>
      <c r="M941" s="12">
        <f t="shared" si="376"/>
        <v>1.0006997500000001</v>
      </c>
      <c r="N941" s="12">
        <f t="shared" si="372"/>
        <v>1.0990071541274022</v>
      </c>
      <c r="O941" s="5">
        <f t="shared" si="374"/>
        <v>1.09713207</v>
      </c>
      <c r="P941" s="5">
        <f t="shared" si="357"/>
        <v>1097.1320700000001</v>
      </c>
      <c r="Q941" s="10">
        <f t="shared" si="358"/>
        <v>0</v>
      </c>
      <c r="R941" s="39">
        <f t="shared" si="359"/>
        <v>0</v>
      </c>
      <c r="S941" s="5">
        <f t="shared" si="360"/>
        <v>0</v>
      </c>
      <c r="T941" s="6">
        <f t="shared" si="370"/>
        <v>4.641E-2</v>
      </c>
      <c r="U941" s="10">
        <f t="shared" si="373"/>
        <v>136</v>
      </c>
      <c r="V941" s="10">
        <v>252</v>
      </c>
      <c r="W941" s="12">
        <f t="shared" si="361"/>
        <v>1.0247850030000001</v>
      </c>
      <c r="X941" s="5">
        <f t="shared" si="362"/>
        <v>27.192421639999999</v>
      </c>
      <c r="Y941" s="11">
        <f t="shared" si="363"/>
        <v>0</v>
      </c>
      <c r="Z941" s="2" t="s">
        <v>68</v>
      </c>
      <c r="AA941" s="72">
        <f t="shared" si="371"/>
        <v>44119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2"/>
      <c r="CH941" s="1"/>
      <c r="CI941" s="1"/>
      <c r="CJ941" s="1"/>
      <c r="CK941" s="1"/>
      <c r="CL941" s="1"/>
      <c r="CM941" s="1"/>
    </row>
    <row r="942" spans="1:91" x14ac:dyDescent="0.2">
      <c r="A942" s="105">
        <f t="shared" si="364"/>
        <v>43955</v>
      </c>
      <c r="B942" s="5">
        <f t="shared" si="353"/>
        <v>1124.3244916400001</v>
      </c>
      <c r="C942" s="5">
        <f t="shared" si="365"/>
        <v>1000</v>
      </c>
      <c r="D942" s="64">
        <f t="shared" si="366"/>
        <v>5348.49</v>
      </c>
      <c r="E942" s="11">
        <f>IF(K942=1,VLOOKUP(A942,[1]Plan1!$AY$80:$BA$314,3),E941)</f>
        <v>5331.91</v>
      </c>
      <c r="F942" s="72">
        <f t="shared" si="367"/>
        <v>43937</v>
      </c>
      <c r="G942" s="9">
        <f t="shared" si="354"/>
        <v>-3.0999403569978989E-3</v>
      </c>
      <c r="H942" s="72">
        <f t="shared" si="368"/>
        <v>43966</v>
      </c>
      <c r="I942" s="72">
        <f t="shared" si="355"/>
        <v>43966</v>
      </c>
      <c r="J942" s="1">
        <f t="shared" si="369"/>
        <v>20</v>
      </c>
      <c r="K942" s="1">
        <f t="shared" si="375"/>
        <v>11</v>
      </c>
      <c r="L942" s="5">
        <f t="shared" si="356"/>
        <v>0.99829383999999999</v>
      </c>
      <c r="M942" s="12">
        <f t="shared" si="376"/>
        <v>1.0006997500000001</v>
      </c>
      <c r="N942" s="12">
        <f t="shared" si="372"/>
        <v>1.0990071541274022</v>
      </c>
      <c r="O942" s="5">
        <f t="shared" si="374"/>
        <v>1.09713207</v>
      </c>
      <c r="P942" s="5">
        <f t="shared" si="357"/>
        <v>1097.1320700000001</v>
      </c>
      <c r="Q942" s="10">
        <f t="shared" si="358"/>
        <v>0</v>
      </c>
      <c r="R942" s="39">
        <f t="shared" si="359"/>
        <v>0</v>
      </c>
      <c r="S942" s="5">
        <f t="shared" si="360"/>
        <v>0</v>
      </c>
      <c r="T942" s="6">
        <f t="shared" si="370"/>
        <v>4.641E-2</v>
      </c>
      <c r="U942" s="10">
        <f t="shared" si="373"/>
        <v>136</v>
      </c>
      <c r="V942" s="10">
        <v>252</v>
      </c>
      <c r="W942" s="12">
        <f t="shared" si="361"/>
        <v>1.0247850030000001</v>
      </c>
      <c r="X942" s="5">
        <f t="shared" si="362"/>
        <v>27.192421639999999</v>
      </c>
      <c r="Y942" s="11">
        <f t="shared" si="363"/>
        <v>0</v>
      </c>
      <c r="Z942" s="2" t="s">
        <v>68</v>
      </c>
      <c r="AA942" s="72">
        <f t="shared" si="371"/>
        <v>44119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2"/>
      <c r="CH942" s="1"/>
      <c r="CI942" s="1"/>
      <c r="CJ942" s="1"/>
      <c r="CK942" s="1"/>
      <c r="CL942" s="1"/>
      <c r="CM942" s="1"/>
    </row>
    <row r="943" spans="1:91" x14ac:dyDescent="0.2">
      <c r="A943" s="105">
        <f t="shared" si="364"/>
        <v>43956</v>
      </c>
      <c r="B943" s="5">
        <f t="shared" si="353"/>
        <v>1124.35234995</v>
      </c>
      <c r="C943" s="5">
        <f t="shared" si="365"/>
        <v>1000</v>
      </c>
      <c r="D943" s="64">
        <f t="shared" si="366"/>
        <v>5348.49</v>
      </c>
      <c r="E943" s="11">
        <f>IF(K943=1,VLOOKUP(A943,[1]Plan1!$AY$80:$BA$314,3),E942)</f>
        <v>5331.91</v>
      </c>
      <c r="F943" s="72">
        <f t="shared" si="367"/>
        <v>43937</v>
      </c>
      <c r="G943" s="9">
        <f t="shared" si="354"/>
        <v>-3.0999403569978989E-3</v>
      </c>
      <c r="H943" s="72">
        <f t="shared" si="368"/>
        <v>43966</v>
      </c>
      <c r="I943" s="72">
        <f t="shared" si="355"/>
        <v>43966</v>
      </c>
      <c r="J943" s="1">
        <f t="shared" si="369"/>
        <v>20</v>
      </c>
      <c r="K943" s="1">
        <f t="shared" si="375"/>
        <v>12</v>
      </c>
      <c r="L943" s="5">
        <f t="shared" si="356"/>
        <v>0.99813887999999995</v>
      </c>
      <c r="M943" s="12">
        <f t="shared" si="376"/>
        <v>1.0006997500000001</v>
      </c>
      <c r="N943" s="12">
        <f t="shared" si="372"/>
        <v>1.0990071541274022</v>
      </c>
      <c r="O943" s="5">
        <f t="shared" si="374"/>
        <v>1.0969617599999999</v>
      </c>
      <c r="P943" s="5">
        <f t="shared" si="357"/>
        <v>1096.9617599999999</v>
      </c>
      <c r="Q943" s="10">
        <f t="shared" si="358"/>
        <v>0</v>
      </c>
      <c r="R943" s="39">
        <f t="shared" si="359"/>
        <v>0</v>
      </c>
      <c r="S943" s="5">
        <f t="shared" si="360"/>
        <v>0</v>
      </c>
      <c r="T943" s="6">
        <f t="shared" si="370"/>
        <v>4.641E-2</v>
      </c>
      <c r="U943" s="10">
        <f t="shared" si="373"/>
        <v>137</v>
      </c>
      <c r="V943" s="10">
        <v>252</v>
      </c>
      <c r="W943" s="12">
        <f t="shared" si="361"/>
        <v>1.0249695029999999</v>
      </c>
      <c r="X943" s="5">
        <f t="shared" si="362"/>
        <v>27.390589949999999</v>
      </c>
      <c r="Y943" s="11">
        <f t="shared" si="363"/>
        <v>0</v>
      </c>
      <c r="Z943" s="2" t="s">
        <v>68</v>
      </c>
      <c r="AA943" s="72">
        <f t="shared" si="371"/>
        <v>44119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2"/>
      <c r="CH943" s="1"/>
      <c r="CI943" s="1"/>
      <c r="CJ943" s="1"/>
      <c r="CK943" s="1"/>
      <c r="CL943" s="1"/>
      <c r="CM943" s="1"/>
    </row>
    <row r="944" spans="1:91" x14ac:dyDescent="0.2">
      <c r="A944" s="105">
        <f t="shared" si="364"/>
        <v>43957</v>
      </c>
      <c r="B944" s="5">
        <f t="shared" si="353"/>
        <v>1124.38021127</v>
      </c>
      <c r="C944" s="5">
        <f t="shared" si="365"/>
        <v>1000</v>
      </c>
      <c r="D944" s="64">
        <f t="shared" si="366"/>
        <v>5348.49</v>
      </c>
      <c r="E944" s="11">
        <f>IF(K944=1,VLOOKUP(A944,[1]Plan1!$AY$80:$BA$314,3),E943)</f>
        <v>5331.91</v>
      </c>
      <c r="F944" s="72">
        <f t="shared" si="367"/>
        <v>43937</v>
      </c>
      <c r="G944" s="9">
        <f t="shared" si="354"/>
        <v>-3.0999403569978989E-3</v>
      </c>
      <c r="H944" s="72">
        <f t="shared" si="368"/>
        <v>43966</v>
      </c>
      <c r="I944" s="72">
        <f t="shared" si="355"/>
        <v>43966</v>
      </c>
      <c r="J944" s="1">
        <f t="shared" si="369"/>
        <v>20</v>
      </c>
      <c r="K944" s="1">
        <f t="shared" si="375"/>
        <v>13</v>
      </c>
      <c r="L944" s="5">
        <f t="shared" si="356"/>
        <v>0.99798394000000001</v>
      </c>
      <c r="M944" s="12">
        <f t="shared" si="376"/>
        <v>1.0006997500000001</v>
      </c>
      <c r="N944" s="12">
        <f t="shared" si="372"/>
        <v>1.0990071541274022</v>
      </c>
      <c r="O944" s="5">
        <f t="shared" si="374"/>
        <v>1.09679148</v>
      </c>
      <c r="P944" s="5">
        <f t="shared" si="357"/>
        <v>1096.7914800000001</v>
      </c>
      <c r="Q944" s="10">
        <f t="shared" si="358"/>
        <v>0</v>
      </c>
      <c r="R944" s="39">
        <f t="shared" si="359"/>
        <v>0</v>
      </c>
      <c r="S944" s="5">
        <f t="shared" si="360"/>
        <v>0</v>
      </c>
      <c r="T944" s="6">
        <f t="shared" si="370"/>
        <v>4.641E-2</v>
      </c>
      <c r="U944" s="10">
        <f t="shared" si="373"/>
        <v>138</v>
      </c>
      <c r="V944" s="10">
        <v>252</v>
      </c>
      <c r="W944" s="12">
        <f t="shared" si="361"/>
        <v>1.0251540349999999</v>
      </c>
      <c r="X944" s="5">
        <f t="shared" si="362"/>
        <v>27.58873127</v>
      </c>
      <c r="Y944" s="11">
        <f t="shared" si="363"/>
        <v>0</v>
      </c>
      <c r="Z944" s="2" t="s">
        <v>68</v>
      </c>
      <c r="AA944" s="72">
        <f t="shared" si="371"/>
        <v>44119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2"/>
      <c r="CH944" s="1"/>
      <c r="CI944" s="1"/>
      <c r="CJ944" s="1"/>
      <c r="CK944" s="1"/>
      <c r="CL944" s="1"/>
      <c r="CM944" s="1"/>
    </row>
    <row r="945" spans="1:91" x14ac:dyDescent="0.2">
      <c r="A945" s="105">
        <f t="shared" si="364"/>
        <v>43958</v>
      </c>
      <c r="B945" s="5">
        <f t="shared" si="353"/>
        <v>1124.4080880399999</v>
      </c>
      <c r="C945" s="5">
        <f t="shared" si="365"/>
        <v>1000</v>
      </c>
      <c r="D945" s="64">
        <f t="shared" si="366"/>
        <v>5348.49</v>
      </c>
      <c r="E945" s="11">
        <f>IF(K945=1,VLOOKUP(A945,[1]Plan1!$AY$80:$BA$314,3),E944)</f>
        <v>5331.91</v>
      </c>
      <c r="F945" s="72">
        <f t="shared" si="367"/>
        <v>43937</v>
      </c>
      <c r="G945" s="9">
        <f t="shared" si="354"/>
        <v>-3.0999403569978989E-3</v>
      </c>
      <c r="H945" s="72">
        <f t="shared" si="368"/>
        <v>43966</v>
      </c>
      <c r="I945" s="72">
        <f t="shared" si="355"/>
        <v>43966</v>
      </c>
      <c r="J945" s="1">
        <f t="shared" si="369"/>
        <v>20</v>
      </c>
      <c r="K945" s="1">
        <f t="shared" si="375"/>
        <v>14</v>
      </c>
      <c r="L945" s="5">
        <f t="shared" si="356"/>
        <v>0.99782903000000001</v>
      </c>
      <c r="M945" s="12">
        <f t="shared" si="376"/>
        <v>1.0006997500000001</v>
      </c>
      <c r="N945" s="12">
        <f t="shared" si="372"/>
        <v>1.0990071541274022</v>
      </c>
      <c r="O945" s="5">
        <f t="shared" si="374"/>
        <v>1.0966212399999999</v>
      </c>
      <c r="P945" s="5">
        <f t="shared" si="357"/>
        <v>1096.6212399999999</v>
      </c>
      <c r="Q945" s="10">
        <f t="shared" si="358"/>
        <v>0</v>
      </c>
      <c r="R945" s="39">
        <f t="shared" si="359"/>
        <v>0</v>
      </c>
      <c r="S945" s="5">
        <f t="shared" si="360"/>
        <v>0</v>
      </c>
      <c r="T945" s="6">
        <f t="shared" si="370"/>
        <v>4.641E-2</v>
      </c>
      <c r="U945" s="10">
        <f t="shared" si="373"/>
        <v>139</v>
      </c>
      <c r="V945" s="10">
        <v>252</v>
      </c>
      <c r="W945" s="12">
        <f t="shared" si="361"/>
        <v>1.0253386010000001</v>
      </c>
      <c r="X945" s="5">
        <f t="shared" si="362"/>
        <v>27.786848039999999</v>
      </c>
      <c r="Y945" s="11">
        <f t="shared" si="363"/>
        <v>0</v>
      </c>
      <c r="Z945" s="2" t="s">
        <v>68</v>
      </c>
      <c r="AA945" s="72">
        <f t="shared" si="371"/>
        <v>44119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2"/>
      <c r="CH945" s="1"/>
      <c r="CI945" s="1"/>
      <c r="CJ945" s="1"/>
      <c r="CK945" s="1"/>
      <c r="CL945" s="1"/>
      <c r="CM945" s="1"/>
    </row>
    <row r="946" spans="1:91" x14ac:dyDescent="0.2">
      <c r="A946" s="105">
        <f t="shared" si="364"/>
        <v>43959</v>
      </c>
      <c r="B946" s="5">
        <f t="shared" si="353"/>
        <v>1124.43594841</v>
      </c>
      <c r="C946" s="5">
        <f t="shared" si="365"/>
        <v>1000</v>
      </c>
      <c r="D946" s="64">
        <f t="shared" si="366"/>
        <v>5348.49</v>
      </c>
      <c r="E946" s="11">
        <f>IF(K946=1,VLOOKUP(A946,[1]Plan1!$AY$80:$BA$314,3),E945)</f>
        <v>5331.91</v>
      </c>
      <c r="F946" s="72">
        <f t="shared" si="367"/>
        <v>43937</v>
      </c>
      <c r="G946" s="9">
        <f t="shared" si="354"/>
        <v>-3.0999403569978989E-3</v>
      </c>
      <c r="H946" s="72">
        <f t="shared" si="368"/>
        <v>43966</v>
      </c>
      <c r="I946" s="72">
        <f t="shared" si="355"/>
        <v>43966</v>
      </c>
      <c r="J946" s="1">
        <f t="shared" si="369"/>
        <v>20</v>
      </c>
      <c r="K946" s="1">
        <f t="shared" si="375"/>
        <v>15</v>
      </c>
      <c r="L946" s="5">
        <f t="shared" si="356"/>
        <v>0.99767413999999999</v>
      </c>
      <c r="M946" s="12">
        <f t="shared" si="376"/>
        <v>1.0006997500000001</v>
      </c>
      <c r="N946" s="12">
        <f t="shared" si="372"/>
        <v>1.0990071541274022</v>
      </c>
      <c r="O946" s="5">
        <f t="shared" si="374"/>
        <v>1.09645101</v>
      </c>
      <c r="P946" s="5">
        <f t="shared" si="357"/>
        <v>1096.45101</v>
      </c>
      <c r="Q946" s="10">
        <f t="shared" si="358"/>
        <v>0</v>
      </c>
      <c r="R946" s="39">
        <f t="shared" si="359"/>
        <v>0</v>
      </c>
      <c r="S946" s="5">
        <f t="shared" si="360"/>
        <v>0</v>
      </c>
      <c r="T946" s="6">
        <f t="shared" si="370"/>
        <v>4.641E-2</v>
      </c>
      <c r="U946" s="10">
        <f t="shared" si="373"/>
        <v>140</v>
      </c>
      <c r="V946" s="10">
        <v>252</v>
      </c>
      <c r="W946" s="12">
        <f t="shared" si="361"/>
        <v>1.0255232000000001</v>
      </c>
      <c r="X946" s="5">
        <f t="shared" si="362"/>
        <v>27.984938410000002</v>
      </c>
      <c r="Y946" s="11">
        <f t="shared" si="363"/>
        <v>0</v>
      </c>
      <c r="Z946" s="2" t="s">
        <v>68</v>
      </c>
      <c r="AA946" s="72">
        <f t="shared" si="371"/>
        <v>44119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2"/>
      <c r="CH946" s="1"/>
      <c r="CI946" s="1"/>
      <c r="CJ946" s="1"/>
      <c r="CK946" s="1"/>
      <c r="CL946" s="1"/>
      <c r="CM946" s="1"/>
    </row>
    <row r="947" spans="1:91" x14ac:dyDescent="0.2">
      <c r="A947" s="105">
        <f t="shared" si="364"/>
        <v>43960</v>
      </c>
      <c r="B947" s="5">
        <f t="shared" si="353"/>
        <v>1124.46381288</v>
      </c>
      <c r="C947" s="5">
        <f t="shared" si="365"/>
        <v>1000</v>
      </c>
      <c r="D947" s="64">
        <f t="shared" si="366"/>
        <v>5348.49</v>
      </c>
      <c r="E947" s="11">
        <f>IF(K947=1,VLOOKUP(A947,[1]Plan1!$AY$80:$BA$314,3),E946)</f>
        <v>5331.91</v>
      </c>
      <c r="F947" s="72">
        <f t="shared" si="367"/>
        <v>43937</v>
      </c>
      <c r="G947" s="9">
        <f t="shared" si="354"/>
        <v>-3.0999403569978989E-3</v>
      </c>
      <c r="H947" s="72">
        <f t="shared" si="368"/>
        <v>43966</v>
      </c>
      <c r="I947" s="72">
        <f t="shared" si="355"/>
        <v>43966</v>
      </c>
      <c r="J947" s="1">
        <f t="shared" si="369"/>
        <v>20</v>
      </c>
      <c r="K947" s="1">
        <f t="shared" si="375"/>
        <v>16</v>
      </c>
      <c r="L947" s="5">
        <f t="shared" si="356"/>
        <v>0.99751926999999996</v>
      </c>
      <c r="M947" s="12">
        <f t="shared" si="376"/>
        <v>1.0006997500000001</v>
      </c>
      <c r="N947" s="12">
        <f t="shared" si="372"/>
        <v>1.0990071541274022</v>
      </c>
      <c r="O947" s="5">
        <f t="shared" si="374"/>
        <v>1.0962808100000001</v>
      </c>
      <c r="P947" s="5">
        <f t="shared" si="357"/>
        <v>1096.28081</v>
      </c>
      <c r="Q947" s="10">
        <f t="shared" si="358"/>
        <v>0</v>
      </c>
      <c r="R947" s="39">
        <f t="shared" si="359"/>
        <v>0</v>
      </c>
      <c r="S947" s="5">
        <f t="shared" si="360"/>
        <v>0</v>
      </c>
      <c r="T947" s="6">
        <f t="shared" si="370"/>
        <v>4.641E-2</v>
      </c>
      <c r="U947" s="10">
        <f t="shared" si="373"/>
        <v>141</v>
      </c>
      <c r="V947" s="10">
        <v>252</v>
      </c>
      <c r="W947" s="12">
        <f t="shared" si="361"/>
        <v>1.0257078319999999</v>
      </c>
      <c r="X947" s="5">
        <f t="shared" si="362"/>
        <v>28.18300288</v>
      </c>
      <c r="Y947" s="11">
        <f t="shared" si="363"/>
        <v>0</v>
      </c>
      <c r="Z947" s="2" t="s">
        <v>68</v>
      </c>
      <c r="AA947" s="72">
        <f t="shared" si="371"/>
        <v>44119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2"/>
      <c r="CH947" s="1"/>
      <c r="CI947" s="1"/>
      <c r="CJ947" s="1"/>
      <c r="CK947" s="1"/>
      <c r="CL947" s="1"/>
      <c r="CM947" s="1"/>
    </row>
    <row r="948" spans="1:91" x14ac:dyDescent="0.2">
      <c r="A948" s="105">
        <f t="shared" si="364"/>
        <v>43961</v>
      </c>
      <c r="B948" s="5">
        <f t="shared" si="353"/>
        <v>1124.46381288</v>
      </c>
      <c r="C948" s="5">
        <f t="shared" si="365"/>
        <v>1000</v>
      </c>
      <c r="D948" s="64">
        <f t="shared" si="366"/>
        <v>5348.49</v>
      </c>
      <c r="E948" s="11">
        <f>IF(K948=1,VLOOKUP(A948,[1]Plan1!$AY$80:$BA$314,3),E947)</f>
        <v>5331.91</v>
      </c>
      <c r="F948" s="72">
        <f t="shared" si="367"/>
        <v>43937</v>
      </c>
      <c r="G948" s="9">
        <f t="shared" si="354"/>
        <v>-3.0999403569978989E-3</v>
      </c>
      <c r="H948" s="72">
        <f t="shared" si="368"/>
        <v>43966</v>
      </c>
      <c r="I948" s="72">
        <f t="shared" si="355"/>
        <v>43966</v>
      </c>
      <c r="J948" s="1">
        <f t="shared" si="369"/>
        <v>20</v>
      </c>
      <c r="K948" s="1">
        <f t="shared" si="375"/>
        <v>16</v>
      </c>
      <c r="L948" s="5">
        <f t="shared" si="356"/>
        <v>0.99751926999999996</v>
      </c>
      <c r="M948" s="12">
        <f t="shared" si="376"/>
        <v>1.0006997500000001</v>
      </c>
      <c r="N948" s="12">
        <f t="shared" si="372"/>
        <v>1.0990071541274022</v>
      </c>
      <c r="O948" s="5">
        <f t="shared" si="374"/>
        <v>1.0962808100000001</v>
      </c>
      <c r="P948" s="5">
        <f t="shared" si="357"/>
        <v>1096.28081</v>
      </c>
      <c r="Q948" s="10">
        <f t="shared" si="358"/>
        <v>0</v>
      </c>
      <c r="R948" s="39">
        <f t="shared" si="359"/>
        <v>0</v>
      </c>
      <c r="S948" s="5">
        <f t="shared" si="360"/>
        <v>0</v>
      </c>
      <c r="T948" s="6">
        <f t="shared" si="370"/>
        <v>4.641E-2</v>
      </c>
      <c r="U948" s="10">
        <f t="shared" si="373"/>
        <v>141</v>
      </c>
      <c r="V948" s="10">
        <v>252</v>
      </c>
      <c r="W948" s="12">
        <f t="shared" si="361"/>
        <v>1.0257078319999999</v>
      </c>
      <c r="X948" s="5">
        <f t="shared" si="362"/>
        <v>28.18300288</v>
      </c>
      <c r="Y948" s="11">
        <f t="shared" si="363"/>
        <v>0</v>
      </c>
      <c r="Z948" s="2" t="s">
        <v>68</v>
      </c>
      <c r="AA948" s="72">
        <f t="shared" si="371"/>
        <v>44119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2"/>
      <c r="CH948" s="1"/>
      <c r="CI948" s="1"/>
      <c r="CJ948" s="1"/>
      <c r="CK948" s="1"/>
      <c r="CL948" s="1"/>
      <c r="CM948" s="1"/>
    </row>
    <row r="949" spans="1:91" x14ac:dyDescent="0.2">
      <c r="A949" s="105">
        <f t="shared" si="364"/>
        <v>43962</v>
      </c>
      <c r="B949" s="5">
        <f t="shared" si="353"/>
        <v>1124.46381288</v>
      </c>
      <c r="C949" s="5">
        <f t="shared" si="365"/>
        <v>1000</v>
      </c>
      <c r="D949" s="64">
        <f t="shared" si="366"/>
        <v>5348.49</v>
      </c>
      <c r="E949" s="11">
        <f>IF(K949=1,VLOOKUP(A949,[1]Plan1!$AY$80:$BA$314,3),E948)</f>
        <v>5331.91</v>
      </c>
      <c r="F949" s="72">
        <f t="shared" si="367"/>
        <v>43937</v>
      </c>
      <c r="G949" s="9">
        <f t="shared" si="354"/>
        <v>-3.0999403569978989E-3</v>
      </c>
      <c r="H949" s="72">
        <f t="shared" si="368"/>
        <v>43966</v>
      </c>
      <c r="I949" s="72">
        <f t="shared" si="355"/>
        <v>43966</v>
      </c>
      <c r="J949" s="1">
        <f t="shared" si="369"/>
        <v>20</v>
      </c>
      <c r="K949" s="1">
        <f t="shared" si="375"/>
        <v>16</v>
      </c>
      <c r="L949" s="5">
        <f t="shared" si="356"/>
        <v>0.99751926999999996</v>
      </c>
      <c r="M949" s="12">
        <f t="shared" si="376"/>
        <v>1.0006997500000001</v>
      </c>
      <c r="N949" s="12">
        <f t="shared" si="372"/>
        <v>1.0990071541274022</v>
      </c>
      <c r="O949" s="5">
        <f t="shared" si="374"/>
        <v>1.0962808100000001</v>
      </c>
      <c r="P949" s="5">
        <f t="shared" si="357"/>
        <v>1096.28081</v>
      </c>
      <c r="Q949" s="10">
        <f t="shared" si="358"/>
        <v>0</v>
      </c>
      <c r="R949" s="39">
        <f t="shared" si="359"/>
        <v>0</v>
      </c>
      <c r="S949" s="5">
        <f t="shared" si="360"/>
        <v>0</v>
      </c>
      <c r="T949" s="6">
        <f t="shared" si="370"/>
        <v>4.641E-2</v>
      </c>
      <c r="U949" s="10">
        <f t="shared" si="373"/>
        <v>141</v>
      </c>
      <c r="V949" s="10">
        <v>252</v>
      </c>
      <c r="W949" s="12">
        <f t="shared" si="361"/>
        <v>1.0257078319999999</v>
      </c>
      <c r="X949" s="5">
        <f t="shared" si="362"/>
        <v>28.18300288</v>
      </c>
      <c r="Y949" s="11">
        <f t="shared" si="363"/>
        <v>0</v>
      </c>
      <c r="Z949" s="2" t="s">
        <v>68</v>
      </c>
      <c r="AA949" s="72">
        <f t="shared" si="371"/>
        <v>44119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2"/>
      <c r="CH949" s="1"/>
      <c r="CI949" s="1"/>
      <c r="CJ949" s="1"/>
      <c r="CK949" s="1"/>
      <c r="CL949" s="1"/>
      <c r="CM949" s="1"/>
    </row>
    <row r="950" spans="1:91" x14ac:dyDescent="0.2">
      <c r="A950" s="105">
        <f t="shared" si="364"/>
        <v>43963</v>
      </c>
      <c r="B950" s="5">
        <f t="shared" si="353"/>
        <v>1124.4916814500002</v>
      </c>
      <c r="C950" s="5">
        <f t="shared" si="365"/>
        <v>1000</v>
      </c>
      <c r="D950" s="64">
        <f t="shared" si="366"/>
        <v>5348.49</v>
      </c>
      <c r="E950" s="11">
        <f>IF(K950=1,VLOOKUP(A950,[1]Plan1!$AY$80:$BA$314,3),E949)</f>
        <v>5331.91</v>
      </c>
      <c r="F950" s="72">
        <f t="shared" si="367"/>
        <v>43937</v>
      </c>
      <c r="G950" s="9">
        <f t="shared" si="354"/>
        <v>-3.0999403569978989E-3</v>
      </c>
      <c r="H950" s="72">
        <f t="shared" si="368"/>
        <v>43966</v>
      </c>
      <c r="I950" s="72">
        <f t="shared" si="355"/>
        <v>43966</v>
      </c>
      <c r="J950" s="1">
        <f t="shared" si="369"/>
        <v>20</v>
      </c>
      <c r="K950" s="1">
        <f t="shared" si="375"/>
        <v>17</v>
      </c>
      <c r="L950" s="5">
        <f t="shared" si="356"/>
        <v>0.99736442999999997</v>
      </c>
      <c r="M950" s="12">
        <f t="shared" si="376"/>
        <v>1.0006997500000001</v>
      </c>
      <c r="N950" s="12">
        <f t="shared" si="372"/>
        <v>1.0990071541274022</v>
      </c>
      <c r="O950" s="5">
        <f t="shared" si="374"/>
        <v>1.09611064</v>
      </c>
      <c r="P950" s="5">
        <f t="shared" si="357"/>
        <v>1096.1106400000001</v>
      </c>
      <c r="Q950" s="10">
        <f t="shared" si="358"/>
        <v>0</v>
      </c>
      <c r="R950" s="39">
        <f t="shared" si="359"/>
        <v>0</v>
      </c>
      <c r="S950" s="5">
        <f t="shared" si="360"/>
        <v>0</v>
      </c>
      <c r="T950" s="6">
        <f t="shared" si="370"/>
        <v>4.641E-2</v>
      </c>
      <c r="U950" s="10">
        <f t="shared" si="373"/>
        <v>142</v>
      </c>
      <c r="V950" s="10">
        <v>252</v>
      </c>
      <c r="W950" s="12">
        <f t="shared" si="361"/>
        <v>1.0258924970000001</v>
      </c>
      <c r="X950" s="5">
        <f t="shared" si="362"/>
        <v>28.381041450000001</v>
      </c>
      <c r="Y950" s="11">
        <f t="shared" si="363"/>
        <v>0</v>
      </c>
      <c r="Z950" s="2" t="s">
        <v>68</v>
      </c>
      <c r="AA950" s="72">
        <f t="shared" si="371"/>
        <v>44119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2"/>
      <c r="CH950" s="1"/>
      <c r="CI950" s="1"/>
      <c r="CJ950" s="1"/>
      <c r="CK950" s="1"/>
      <c r="CL950" s="1"/>
      <c r="CM950" s="1"/>
    </row>
    <row r="951" spans="1:91" x14ac:dyDescent="0.2">
      <c r="A951" s="105">
        <f t="shared" si="364"/>
        <v>43964</v>
      </c>
      <c r="B951" s="5">
        <f t="shared" si="353"/>
        <v>1124.51955522</v>
      </c>
      <c r="C951" s="5">
        <f t="shared" si="365"/>
        <v>1000</v>
      </c>
      <c r="D951" s="64">
        <f t="shared" si="366"/>
        <v>5348.49</v>
      </c>
      <c r="E951" s="11">
        <f>IF(K951=1,VLOOKUP(A951,[1]Plan1!$AY$80:$BA$314,3),E950)</f>
        <v>5331.91</v>
      </c>
      <c r="F951" s="72">
        <f t="shared" si="367"/>
        <v>43937</v>
      </c>
      <c r="G951" s="9">
        <f t="shared" si="354"/>
        <v>-3.0999403569978989E-3</v>
      </c>
      <c r="H951" s="72">
        <f t="shared" si="368"/>
        <v>43966</v>
      </c>
      <c r="I951" s="72">
        <f t="shared" si="355"/>
        <v>43966</v>
      </c>
      <c r="J951" s="1">
        <f t="shared" si="369"/>
        <v>20</v>
      </c>
      <c r="K951" s="1">
        <f t="shared" si="375"/>
        <v>18</v>
      </c>
      <c r="L951" s="5">
        <f t="shared" si="356"/>
        <v>0.99720962000000002</v>
      </c>
      <c r="M951" s="12">
        <f t="shared" si="376"/>
        <v>1.0006997500000001</v>
      </c>
      <c r="N951" s="12">
        <f t="shared" si="372"/>
        <v>1.0990071541274022</v>
      </c>
      <c r="O951" s="5">
        <f t="shared" si="374"/>
        <v>1.0959405</v>
      </c>
      <c r="P951" s="5">
        <f t="shared" si="357"/>
        <v>1095.9404999999999</v>
      </c>
      <c r="Q951" s="10">
        <f t="shared" si="358"/>
        <v>0</v>
      </c>
      <c r="R951" s="39">
        <f t="shared" si="359"/>
        <v>0</v>
      </c>
      <c r="S951" s="5">
        <f t="shared" si="360"/>
        <v>0</v>
      </c>
      <c r="T951" s="6">
        <f t="shared" si="370"/>
        <v>4.641E-2</v>
      </c>
      <c r="U951" s="10">
        <f t="shared" si="373"/>
        <v>143</v>
      </c>
      <c r="V951" s="10">
        <v>252</v>
      </c>
      <c r="W951" s="12">
        <f t="shared" si="361"/>
        <v>1.0260771959999999</v>
      </c>
      <c r="X951" s="5">
        <f t="shared" si="362"/>
        <v>28.579055220000001</v>
      </c>
      <c r="Y951" s="11">
        <f t="shared" si="363"/>
        <v>0</v>
      </c>
      <c r="Z951" s="2" t="s">
        <v>68</v>
      </c>
      <c r="AA951" s="72">
        <f t="shared" si="371"/>
        <v>44119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2"/>
      <c r="CH951" s="1"/>
      <c r="CI951" s="1"/>
      <c r="CJ951" s="1"/>
      <c r="CK951" s="1"/>
      <c r="CL951" s="1"/>
      <c r="CM951" s="1"/>
    </row>
    <row r="952" spans="1:91" x14ac:dyDescent="0.2">
      <c r="A952" s="105">
        <f t="shared" si="364"/>
        <v>43965</v>
      </c>
      <c r="B952" s="5">
        <f t="shared" si="353"/>
        <v>1124.5474228199998</v>
      </c>
      <c r="C952" s="5">
        <f t="shared" si="365"/>
        <v>1000</v>
      </c>
      <c r="D952" s="64">
        <f t="shared" si="366"/>
        <v>5348.49</v>
      </c>
      <c r="E952" s="11">
        <f>IF(K952=1,VLOOKUP(A952,[1]Plan1!$AY$80:$BA$314,3),E951)</f>
        <v>5331.91</v>
      </c>
      <c r="F952" s="72">
        <f t="shared" si="367"/>
        <v>43937</v>
      </c>
      <c r="G952" s="9">
        <f t="shared" si="354"/>
        <v>-3.0999403569978989E-3</v>
      </c>
      <c r="H952" s="72">
        <f t="shared" si="368"/>
        <v>43966</v>
      </c>
      <c r="I952" s="72">
        <f t="shared" si="355"/>
        <v>43966</v>
      </c>
      <c r="J952" s="1">
        <f t="shared" si="369"/>
        <v>20</v>
      </c>
      <c r="K952" s="1">
        <f t="shared" si="375"/>
        <v>19</v>
      </c>
      <c r="L952" s="5">
        <f t="shared" si="356"/>
        <v>0.99705482000000001</v>
      </c>
      <c r="M952" s="12">
        <f t="shared" si="376"/>
        <v>1.0006997500000001</v>
      </c>
      <c r="N952" s="12">
        <f t="shared" si="372"/>
        <v>1.0990071541274022</v>
      </c>
      <c r="O952" s="5">
        <f t="shared" si="374"/>
        <v>1.09577038</v>
      </c>
      <c r="P952" s="5">
        <f t="shared" si="357"/>
        <v>1095.7703799999999</v>
      </c>
      <c r="Q952" s="10">
        <f t="shared" si="358"/>
        <v>0</v>
      </c>
      <c r="R952" s="39">
        <f t="shared" si="359"/>
        <v>0</v>
      </c>
      <c r="S952" s="5">
        <f t="shared" si="360"/>
        <v>0</v>
      </c>
      <c r="T952" s="6">
        <f t="shared" si="370"/>
        <v>4.641E-2</v>
      </c>
      <c r="U952" s="10">
        <f t="shared" si="373"/>
        <v>144</v>
      </c>
      <c r="V952" s="10">
        <v>252</v>
      </c>
      <c r="W952" s="12">
        <f t="shared" si="361"/>
        <v>1.026261928</v>
      </c>
      <c r="X952" s="5">
        <f t="shared" si="362"/>
        <v>28.777042819999998</v>
      </c>
      <c r="Y952" s="11">
        <f t="shared" si="363"/>
        <v>0</v>
      </c>
      <c r="Z952" s="2" t="s">
        <v>68</v>
      </c>
      <c r="AA952" s="72">
        <f t="shared" si="371"/>
        <v>44119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2"/>
      <c r="CH952" s="1"/>
      <c r="CI952" s="1"/>
      <c r="CJ952" s="1"/>
      <c r="CK952" s="1"/>
      <c r="CL952" s="1"/>
      <c r="CM952" s="1"/>
    </row>
    <row r="953" spans="1:91" x14ac:dyDescent="0.2">
      <c r="A953" s="105">
        <f t="shared" si="364"/>
        <v>43966</v>
      </c>
      <c r="B953" s="5">
        <f t="shared" si="353"/>
        <v>1124.5752842500001</v>
      </c>
      <c r="C953" s="5">
        <f t="shared" si="365"/>
        <v>1000</v>
      </c>
      <c r="D953" s="64">
        <f t="shared" si="366"/>
        <v>5348.49</v>
      </c>
      <c r="E953" s="11">
        <f>IF(K953=1,VLOOKUP(A953,[1]Plan1!$AY$80:$BA$314,3),E952)</f>
        <v>5331.91</v>
      </c>
      <c r="F953" s="72">
        <f t="shared" si="367"/>
        <v>43937</v>
      </c>
      <c r="G953" s="9">
        <f t="shared" si="354"/>
        <v>-3.0999403569978989E-3</v>
      </c>
      <c r="H953" s="72">
        <f t="shared" si="368"/>
        <v>43997</v>
      </c>
      <c r="I953" s="72">
        <f t="shared" si="355"/>
        <v>43966</v>
      </c>
      <c r="J953" s="1">
        <f t="shared" si="369"/>
        <v>20</v>
      </c>
      <c r="K953" s="1">
        <f t="shared" si="375"/>
        <v>20</v>
      </c>
      <c r="L953" s="5">
        <f t="shared" si="356"/>
        <v>0.99690005000000004</v>
      </c>
      <c r="M953" s="12">
        <f t="shared" si="376"/>
        <v>1.0006997500000001</v>
      </c>
      <c r="N953" s="12">
        <f t="shared" si="372"/>
        <v>1.0990071541274022</v>
      </c>
      <c r="O953" s="5">
        <f t="shared" si="374"/>
        <v>1.09560028</v>
      </c>
      <c r="P953" s="5">
        <f t="shared" si="357"/>
        <v>1095.6002800000001</v>
      </c>
      <c r="Q953" s="10">
        <f t="shared" si="358"/>
        <v>0</v>
      </c>
      <c r="R953" s="39">
        <f t="shared" si="359"/>
        <v>0</v>
      </c>
      <c r="S953" s="5">
        <f t="shared" si="360"/>
        <v>0</v>
      </c>
      <c r="T953" s="6">
        <f t="shared" si="370"/>
        <v>4.641E-2</v>
      </c>
      <c r="U953" s="10">
        <f t="shared" si="373"/>
        <v>145</v>
      </c>
      <c r="V953" s="10">
        <v>252</v>
      </c>
      <c r="W953" s="12">
        <f t="shared" si="361"/>
        <v>1.026446693</v>
      </c>
      <c r="X953" s="5">
        <f t="shared" si="362"/>
        <v>28.975004250000001</v>
      </c>
      <c r="Y953" s="11">
        <f t="shared" si="363"/>
        <v>0</v>
      </c>
      <c r="Z953" s="2" t="s">
        <v>68</v>
      </c>
      <c r="AA953" s="72">
        <f t="shared" si="371"/>
        <v>44119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2"/>
      <c r="CH953" s="1"/>
      <c r="CI953" s="1"/>
      <c r="CJ953" s="1"/>
      <c r="CK953" s="1"/>
      <c r="CL953" s="1"/>
      <c r="CM953" s="1"/>
    </row>
    <row r="954" spans="1:91" x14ac:dyDescent="0.2">
      <c r="A954" s="105">
        <f t="shared" si="364"/>
        <v>43967</v>
      </c>
      <c r="B954" s="5">
        <f t="shared" si="353"/>
        <v>1124.56366662</v>
      </c>
      <c r="C954" s="5">
        <f t="shared" si="365"/>
        <v>1000</v>
      </c>
      <c r="D954" s="64">
        <f t="shared" si="366"/>
        <v>5331.91</v>
      </c>
      <c r="E954" s="11">
        <f>IF(K954=1,VLOOKUP(A954,[1]Plan1!$AY$80:$BA$314,3),E953)</f>
        <v>5311.65</v>
      </c>
      <c r="F954" s="72">
        <f t="shared" si="367"/>
        <v>43967</v>
      </c>
      <c r="G954" s="9">
        <f t="shared" si="354"/>
        <v>-3.7997640620340833E-3</v>
      </c>
      <c r="H954" s="72">
        <f t="shared" si="368"/>
        <v>43997</v>
      </c>
      <c r="I954" s="72">
        <f t="shared" si="355"/>
        <v>43997</v>
      </c>
      <c r="J954" s="1">
        <f t="shared" si="369"/>
        <v>20</v>
      </c>
      <c r="K954" s="1">
        <f t="shared" si="375"/>
        <v>1</v>
      </c>
      <c r="L954" s="5">
        <f t="shared" si="356"/>
        <v>0.99980966000000004</v>
      </c>
      <c r="M954" s="12">
        <f t="shared" si="376"/>
        <v>0.99690005000000004</v>
      </c>
      <c r="N954" s="12">
        <f t="shared" si="372"/>
        <v>1.095600286899965</v>
      </c>
      <c r="O954" s="5">
        <f t="shared" si="374"/>
        <v>1.0953917500000001</v>
      </c>
      <c r="P954" s="5">
        <f t="shared" si="357"/>
        <v>1095.39175</v>
      </c>
      <c r="Q954" s="10">
        <f t="shared" si="358"/>
        <v>0</v>
      </c>
      <c r="R954" s="39">
        <f t="shared" si="359"/>
        <v>0</v>
      </c>
      <c r="S954" s="5">
        <f t="shared" si="360"/>
        <v>0</v>
      </c>
      <c r="T954" s="6">
        <f t="shared" si="370"/>
        <v>4.641E-2</v>
      </c>
      <c r="U954" s="10">
        <f t="shared" si="373"/>
        <v>146</v>
      </c>
      <c r="V954" s="10">
        <v>252</v>
      </c>
      <c r="W954" s="12">
        <f t="shared" si="361"/>
        <v>1.0266314919999999</v>
      </c>
      <c r="X954" s="5">
        <f t="shared" si="362"/>
        <v>29.171916620000001</v>
      </c>
      <c r="Y954" s="11">
        <f t="shared" si="363"/>
        <v>0</v>
      </c>
      <c r="Z954" s="2" t="s">
        <v>68</v>
      </c>
      <c r="AA954" s="72">
        <f t="shared" si="371"/>
        <v>44119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2"/>
      <c r="CH954" s="1"/>
      <c r="CI954" s="1"/>
      <c r="CJ954" s="1"/>
      <c r="CK954" s="1"/>
      <c r="CL954" s="1"/>
      <c r="CM954" s="1"/>
    </row>
    <row r="955" spans="1:91" x14ac:dyDescent="0.2">
      <c r="A955" s="105">
        <f t="shared" si="364"/>
        <v>43968</v>
      </c>
      <c r="B955" s="5">
        <f t="shared" si="353"/>
        <v>1124.56366662</v>
      </c>
      <c r="C955" s="5">
        <f t="shared" si="365"/>
        <v>1000</v>
      </c>
      <c r="D955" s="64">
        <f t="shared" si="366"/>
        <v>5331.91</v>
      </c>
      <c r="E955" s="11">
        <f>IF(K955=1,VLOOKUP(A955,[1]Plan1!$AY$80:$BA$314,3),E954)</f>
        <v>5311.65</v>
      </c>
      <c r="F955" s="72">
        <f t="shared" si="367"/>
        <v>43967</v>
      </c>
      <c r="G955" s="9">
        <f t="shared" si="354"/>
        <v>-3.7997640620340833E-3</v>
      </c>
      <c r="H955" s="72">
        <f t="shared" si="368"/>
        <v>43997</v>
      </c>
      <c r="I955" s="72">
        <f t="shared" si="355"/>
        <v>43997</v>
      </c>
      <c r="J955" s="1">
        <f t="shared" si="369"/>
        <v>20</v>
      </c>
      <c r="K955" s="1">
        <f t="shared" si="375"/>
        <v>1</v>
      </c>
      <c r="L955" s="5">
        <f t="shared" si="356"/>
        <v>0.99980966000000004</v>
      </c>
      <c r="M955" s="12">
        <f t="shared" si="376"/>
        <v>0.99690005000000004</v>
      </c>
      <c r="N955" s="12">
        <f t="shared" si="372"/>
        <v>1.095600286899965</v>
      </c>
      <c r="O955" s="5">
        <f t="shared" si="374"/>
        <v>1.0953917500000001</v>
      </c>
      <c r="P955" s="5">
        <f t="shared" si="357"/>
        <v>1095.39175</v>
      </c>
      <c r="Q955" s="10">
        <f t="shared" si="358"/>
        <v>0</v>
      </c>
      <c r="R955" s="39">
        <f t="shared" si="359"/>
        <v>0</v>
      </c>
      <c r="S955" s="5">
        <f t="shared" si="360"/>
        <v>0</v>
      </c>
      <c r="T955" s="6">
        <f t="shared" si="370"/>
        <v>4.641E-2</v>
      </c>
      <c r="U955" s="10">
        <f t="shared" si="373"/>
        <v>146</v>
      </c>
      <c r="V955" s="10">
        <v>252</v>
      </c>
      <c r="W955" s="12">
        <f t="shared" si="361"/>
        <v>1.0266314919999999</v>
      </c>
      <c r="X955" s="5">
        <f t="shared" si="362"/>
        <v>29.171916620000001</v>
      </c>
      <c r="Y955" s="11">
        <f t="shared" si="363"/>
        <v>0</v>
      </c>
      <c r="Z955" s="2" t="s">
        <v>68</v>
      </c>
      <c r="AA955" s="72">
        <f t="shared" si="371"/>
        <v>44119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2"/>
      <c r="CH955" s="1"/>
      <c r="CI955" s="1"/>
      <c r="CJ955" s="1"/>
      <c r="CK955" s="1"/>
      <c r="CL955" s="1"/>
      <c r="CM955" s="1"/>
    </row>
    <row r="956" spans="1:91" x14ac:dyDescent="0.2">
      <c r="A956" s="105">
        <f t="shared" si="364"/>
        <v>43969</v>
      </c>
      <c r="B956" s="5">
        <f t="shared" si="353"/>
        <v>1124.56366662</v>
      </c>
      <c r="C956" s="5">
        <f t="shared" si="365"/>
        <v>1000</v>
      </c>
      <c r="D956" s="64">
        <f t="shared" si="366"/>
        <v>5331.91</v>
      </c>
      <c r="E956" s="11">
        <f>IF(K956=1,VLOOKUP(A956,[1]Plan1!$AY$80:$BA$314,3),E955)</f>
        <v>5311.65</v>
      </c>
      <c r="F956" s="72">
        <f t="shared" si="367"/>
        <v>43967</v>
      </c>
      <c r="G956" s="9">
        <f t="shared" si="354"/>
        <v>-3.7997640620340833E-3</v>
      </c>
      <c r="H956" s="72">
        <f t="shared" si="368"/>
        <v>43997</v>
      </c>
      <c r="I956" s="72">
        <f t="shared" si="355"/>
        <v>43997</v>
      </c>
      <c r="J956" s="1">
        <f t="shared" si="369"/>
        <v>20</v>
      </c>
      <c r="K956" s="1">
        <f t="shared" si="375"/>
        <v>1</v>
      </c>
      <c r="L956" s="5">
        <f t="shared" si="356"/>
        <v>0.99980966000000004</v>
      </c>
      <c r="M956" s="12">
        <f t="shared" si="376"/>
        <v>0.99690005000000004</v>
      </c>
      <c r="N956" s="12">
        <f t="shared" si="372"/>
        <v>1.095600286899965</v>
      </c>
      <c r="O956" s="5">
        <f t="shared" si="374"/>
        <v>1.0953917500000001</v>
      </c>
      <c r="P956" s="5">
        <f t="shared" si="357"/>
        <v>1095.39175</v>
      </c>
      <c r="Q956" s="10">
        <f t="shared" si="358"/>
        <v>0</v>
      </c>
      <c r="R956" s="39">
        <f t="shared" si="359"/>
        <v>0</v>
      </c>
      <c r="S956" s="5">
        <f t="shared" si="360"/>
        <v>0</v>
      </c>
      <c r="T956" s="6">
        <f t="shared" si="370"/>
        <v>4.641E-2</v>
      </c>
      <c r="U956" s="10">
        <f t="shared" si="373"/>
        <v>146</v>
      </c>
      <c r="V956" s="10">
        <v>252</v>
      </c>
      <c r="W956" s="12">
        <f t="shared" si="361"/>
        <v>1.0266314919999999</v>
      </c>
      <c r="X956" s="5">
        <f t="shared" si="362"/>
        <v>29.171916620000001</v>
      </c>
      <c r="Y956" s="11">
        <f t="shared" si="363"/>
        <v>0</v>
      </c>
      <c r="Z956" s="2" t="s">
        <v>68</v>
      </c>
      <c r="AA956" s="72">
        <f t="shared" si="371"/>
        <v>44119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2"/>
      <c r="CH956" s="1"/>
      <c r="CI956" s="1"/>
      <c r="CJ956" s="1"/>
      <c r="CK956" s="1"/>
      <c r="CL956" s="1"/>
      <c r="CM956" s="1"/>
    </row>
    <row r="957" spans="1:91" x14ac:dyDescent="0.2">
      <c r="A957" s="105">
        <f t="shared" si="364"/>
        <v>43970</v>
      </c>
      <c r="B957" s="5">
        <f t="shared" si="353"/>
        <v>1124.55204804</v>
      </c>
      <c r="C957" s="5">
        <f t="shared" si="365"/>
        <v>1000</v>
      </c>
      <c r="D957" s="64">
        <f t="shared" si="366"/>
        <v>5331.91</v>
      </c>
      <c r="E957" s="11">
        <f>IF(K957=1,VLOOKUP(A957,[1]Plan1!$AY$80:$BA$314,3),E956)</f>
        <v>5311.65</v>
      </c>
      <c r="F957" s="72">
        <f t="shared" si="367"/>
        <v>43967</v>
      </c>
      <c r="G957" s="9">
        <f t="shared" si="354"/>
        <v>-3.7997640620340833E-3</v>
      </c>
      <c r="H957" s="72">
        <f t="shared" si="368"/>
        <v>43997</v>
      </c>
      <c r="I957" s="72">
        <f t="shared" si="355"/>
        <v>43997</v>
      </c>
      <c r="J957" s="1">
        <f t="shared" si="369"/>
        <v>20</v>
      </c>
      <c r="K957" s="1">
        <f t="shared" si="375"/>
        <v>2</v>
      </c>
      <c r="L957" s="5">
        <f t="shared" si="356"/>
        <v>0.99961937000000001</v>
      </c>
      <c r="M957" s="12">
        <f t="shared" si="376"/>
        <v>0.99690005000000004</v>
      </c>
      <c r="N957" s="12">
        <f t="shared" si="372"/>
        <v>1.095600286899965</v>
      </c>
      <c r="O957" s="5">
        <f t="shared" si="374"/>
        <v>1.09518326</v>
      </c>
      <c r="P957" s="5">
        <f t="shared" si="357"/>
        <v>1095.18326</v>
      </c>
      <c r="Q957" s="10">
        <f t="shared" si="358"/>
        <v>0</v>
      </c>
      <c r="R957" s="39">
        <f t="shared" si="359"/>
        <v>0</v>
      </c>
      <c r="S957" s="5">
        <f t="shared" si="360"/>
        <v>0</v>
      </c>
      <c r="T957" s="6">
        <f t="shared" si="370"/>
        <v>4.641E-2</v>
      </c>
      <c r="U957" s="10">
        <f t="shared" si="373"/>
        <v>147</v>
      </c>
      <c r="V957" s="10">
        <v>252</v>
      </c>
      <c r="W957" s="12">
        <f t="shared" si="361"/>
        <v>1.026816323</v>
      </c>
      <c r="X957" s="5">
        <f t="shared" si="362"/>
        <v>29.368788039999998</v>
      </c>
      <c r="Y957" s="11">
        <f t="shared" si="363"/>
        <v>0</v>
      </c>
      <c r="Z957" s="2" t="s">
        <v>68</v>
      </c>
      <c r="AA957" s="72">
        <f t="shared" si="371"/>
        <v>44119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2"/>
      <c r="CH957" s="1"/>
      <c r="CI957" s="1"/>
      <c r="CJ957" s="1"/>
      <c r="CK957" s="1"/>
      <c r="CL957" s="1"/>
      <c r="CM957" s="1"/>
    </row>
    <row r="958" spans="1:91" x14ac:dyDescent="0.2">
      <c r="A958" s="105">
        <f t="shared" si="364"/>
        <v>43971</v>
      </c>
      <c r="B958" s="5">
        <f t="shared" si="353"/>
        <v>1124.5404306999999</v>
      </c>
      <c r="C958" s="5">
        <f t="shared" si="365"/>
        <v>1000</v>
      </c>
      <c r="D958" s="64">
        <f t="shared" si="366"/>
        <v>5331.91</v>
      </c>
      <c r="E958" s="11">
        <f>IF(K958=1,VLOOKUP(A958,[1]Plan1!$AY$80:$BA$314,3),E957)</f>
        <v>5311.65</v>
      </c>
      <c r="F958" s="72">
        <f t="shared" si="367"/>
        <v>43967</v>
      </c>
      <c r="G958" s="9">
        <f t="shared" si="354"/>
        <v>-3.7997640620340833E-3</v>
      </c>
      <c r="H958" s="72">
        <f t="shared" si="368"/>
        <v>43997</v>
      </c>
      <c r="I958" s="72">
        <f t="shared" si="355"/>
        <v>43997</v>
      </c>
      <c r="J958" s="1">
        <f t="shared" si="369"/>
        <v>20</v>
      </c>
      <c r="K958" s="1">
        <f t="shared" si="375"/>
        <v>3</v>
      </c>
      <c r="L958" s="5">
        <f t="shared" si="356"/>
        <v>0.99942911000000001</v>
      </c>
      <c r="M958" s="12">
        <f t="shared" si="376"/>
        <v>0.99690005000000004</v>
      </c>
      <c r="N958" s="12">
        <f t="shared" si="372"/>
        <v>1.095600286899965</v>
      </c>
      <c r="O958" s="5">
        <f t="shared" si="374"/>
        <v>1.0949748100000001</v>
      </c>
      <c r="P958" s="5">
        <f t="shared" si="357"/>
        <v>1094.9748099999999</v>
      </c>
      <c r="Q958" s="10">
        <f t="shared" si="358"/>
        <v>0</v>
      </c>
      <c r="R958" s="39">
        <f t="shared" si="359"/>
        <v>0</v>
      </c>
      <c r="S958" s="5">
        <f t="shared" si="360"/>
        <v>0</v>
      </c>
      <c r="T958" s="6">
        <f t="shared" si="370"/>
        <v>4.641E-2</v>
      </c>
      <c r="U958" s="10">
        <f t="shared" si="373"/>
        <v>148</v>
      </c>
      <c r="V958" s="10">
        <v>252</v>
      </c>
      <c r="W958" s="12">
        <f t="shared" si="361"/>
        <v>1.0270011880000001</v>
      </c>
      <c r="X958" s="5">
        <f t="shared" si="362"/>
        <v>29.5656207</v>
      </c>
      <c r="Y958" s="11">
        <f t="shared" si="363"/>
        <v>0</v>
      </c>
      <c r="Z958" s="2" t="s">
        <v>68</v>
      </c>
      <c r="AA958" s="72">
        <f t="shared" si="371"/>
        <v>44119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2"/>
      <c r="CH958" s="1"/>
      <c r="CI958" s="1"/>
      <c r="CJ958" s="1"/>
      <c r="CK958" s="1"/>
      <c r="CL958" s="1"/>
      <c r="CM958" s="1"/>
    </row>
    <row r="959" spans="1:91" x14ac:dyDescent="0.2">
      <c r="A959" s="105">
        <f t="shared" si="364"/>
        <v>43972</v>
      </c>
      <c r="B959" s="5">
        <f t="shared" si="353"/>
        <v>1124.5288145899999</v>
      </c>
      <c r="C959" s="5">
        <f t="shared" si="365"/>
        <v>1000</v>
      </c>
      <c r="D959" s="64">
        <f t="shared" si="366"/>
        <v>5331.91</v>
      </c>
      <c r="E959" s="11">
        <f>IF(K959=1,VLOOKUP(A959,[1]Plan1!$AY$80:$BA$314,3),E958)</f>
        <v>5311.65</v>
      </c>
      <c r="F959" s="72">
        <f t="shared" si="367"/>
        <v>43967</v>
      </c>
      <c r="G959" s="9">
        <f t="shared" si="354"/>
        <v>-3.7997640620340833E-3</v>
      </c>
      <c r="H959" s="72">
        <f t="shared" si="368"/>
        <v>43997</v>
      </c>
      <c r="I959" s="72">
        <f t="shared" si="355"/>
        <v>43997</v>
      </c>
      <c r="J959" s="1">
        <f t="shared" si="369"/>
        <v>20</v>
      </c>
      <c r="K959" s="1">
        <f t="shared" si="375"/>
        <v>4</v>
      </c>
      <c r="L959" s="5">
        <f t="shared" si="356"/>
        <v>0.99923888000000005</v>
      </c>
      <c r="M959" s="12">
        <f t="shared" si="376"/>
        <v>0.99690005000000004</v>
      </c>
      <c r="N959" s="12">
        <f t="shared" si="372"/>
        <v>1.095600286899965</v>
      </c>
      <c r="O959" s="5">
        <f t="shared" si="374"/>
        <v>1.0947663999999999</v>
      </c>
      <c r="P959" s="5">
        <f t="shared" si="357"/>
        <v>1094.7664</v>
      </c>
      <c r="Q959" s="10">
        <f t="shared" si="358"/>
        <v>0</v>
      </c>
      <c r="R959" s="39">
        <f t="shared" si="359"/>
        <v>0</v>
      </c>
      <c r="S959" s="5">
        <f t="shared" si="360"/>
        <v>0</v>
      </c>
      <c r="T959" s="6">
        <f t="shared" si="370"/>
        <v>4.641E-2</v>
      </c>
      <c r="U959" s="10">
        <f t="shared" si="373"/>
        <v>149</v>
      </c>
      <c r="V959" s="10">
        <v>252</v>
      </c>
      <c r="W959" s="12">
        <f t="shared" si="361"/>
        <v>1.027186087</v>
      </c>
      <c r="X959" s="5">
        <f t="shared" si="362"/>
        <v>29.762414589999999</v>
      </c>
      <c r="Y959" s="11">
        <f t="shared" si="363"/>
        <v>0</v>
      </c>
      <c r="Z959" s="2" t="s">
        <v>68</v>
      </c>
      <c r="AA959" s="72">
        <f t="shared" si="371"/>
        <v>44119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2"/>
      <c r="CH959" s="1"/>
      <c r="CI959" s="1"/>
      <c r="CJ959" s="1"/>
      <c r="CK959" s="1"/>
      <c r="CL959" s="1"/>
      <c r="CM959" s="1"/>
    </row>
    <row r="960" spans="1:91" x14ac:dyDescent="0.2">
      <c r="A960" s="105">
        <f t="shared" si="364"/>
        <v>43973</v>
      </c>
      <c r="B960" s="5">
        <f t="shared" si="353"/>
        <v>1124.5172078099999</v>
      </c>
      <c r="C960" s="5">
        <f t="shared" si="365"/>
        <v>1000</v>
      </c>
      <c r="D960" s="64">
        <f t="shared" si="366"/>
        <v>5331.91</v>
      </c>
      <c r="E960" s="11">
        <f>IF(K960=1,VLOOKUP(A960,[1]Plan1!$AY$80:$BA$314,3),E959)</f>
        <v>5311.65</v>
      </c>
      <c r="F960" s="72">
        <f t="shared" si="367"/>
        <v>43967</v>
      </c>
      <c r="G960" s="9">
        <f t="shared" si="354"/>
        <v>-3.7997640620340833E-3</v>
      </c>
      <c r="H960" s="72">
        <f t="shared" si="368"/>
        <v>43997</v>
      </c>
      <c r="I960" s="72">
        <f t="shared" si="355"/>
        <v>43997</v>
      </c>
      <c r="J960" s="1">
        <f t="shared" si="369"/>
        <v>20</v>
      </c>
      <c r="K960" s="1">
        <f t="shared" si="375"/>
        <v>5</v>
      </c>
      <c r="L960" s="5">
        <f t="shared" si="356"/>
        <v>0.99904870000000001</v>
      </c>
      <c r="M960" s="12">
        <f t="shared" si="376"/>
        <v>0.99690005000000004</v>
      </c>
      <c r="N960" s="12">
        <f t="shared" si="372"/>
        <v>1.095600286899965</v>
      </c>
      <c r="O960" s="5">
        <f t="shared" si="374"/>
        <v>1.0945580399999999</v>
      </c>
      <c r="P960" s="5">
        <f t="shared" si="357"/>
        <v>1094.5580399999999</v>
      </c>
      <c r="Q960" s="10">
        <f t="shared" si="358"/>
        <v>0</v>
      </c>
      <c r="R960" s="39">
        <f t="shared" si="359"/>
        <v>0</v>
      </c>
      <c r="S960" s="5">
        <f t="shared" si="360"/>
        <v>0</v>
      </c>
      <c r="T960" s="6">
        <f t="shared" si="370"/>
        <v>4.641E-2</v>
      </c>
      <c r="U960" s="10">
        <f t="shared" si="373"/>
        <v>150</v>
      </c>
      <c r="V960" s="10">
        <v>252</v>
      </c>
      <c r="W960" s="12">
        <f t="shared" si="361"/>
        <v>1.027371018</v>
      </c>
      <c r="X960" s="5">
        <f t="shared" si="362"/>
        <v>29.95916781</v>
      </c>
      <c r="Y960" s="11">
        <f t="shared" si="363"/>
        <v>0</v>
      </c>
      <c r="Z960" s="2" t="s">
        <v>68</v>
      </c>
      <c r="AA960" s="72">
        <f t="shared" si="371"/>
        <v>44119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2"/>
      <c r="CH960" s="1"/>
      <c r="CI960" s="1"/>
      <c r="CJ960" s="1"/>
      <c r="CK960" s="1"/>
      <c r="CL960" s="1"/>
      <c r="CM960" s="1"/>
    </row>
    <row r="961" spans="1:91" x14ac:dyDescent="0.2">
      <c r="A961" s="105">
        <f t="shared" si="364"/>
        <v>43974</v>
      </c>
      <c r="B961" s="5">
        <f t="shared" si="353"/>
        <v>1124.505592</v>
      </c>
      <c r="C961" s="5">
        <f t="shared" si="365"/>
        <v>1000</v>
      </c>
      <c r="D961" s="64">
        <f t="shared" si="366"/>
        <v>5331.91</v>
      </c>
      <c r="E961" s="11">
        <f>IF(K961=1,VLOOKUP(A961,[1]Plan1!$AY$80:$BA$314,3),E960)</f>
        <v>5311.65</v>
      </c>
      <c r="F961" s="72">
        <f t="shared" si="367"/>
        <v>43967</v>
      </c>
      <c r="G961" s="9">
        <f t="shared" si="354"/>
        <v>-3.7997640620340833E-3</v>
      </c>
      <c r="H961" s="72">
        <f t="shared" si="368"/>
        <v>43997</v>
      </c>
      <c r="I961" s="72">
        <f t="shared" si="355"/>
        <v>43997</v>
      </c>
      <c r="J961" s="1">
        <f t="shared" si="369"/>
        <v>20</v>
      </c>
      <c r="K961" s="1">
        <f t="shared" si="375"/>
        <v>6</v>
      </c>
      <c r="L961" s="5">
        <f t="shared" si="356"/>
        <v>0.99885855000000001</v>
      </c>
      <c r="M961" s="12">
        <f t="shared" si="376"/>
        <v>0.99690005000000004</v>
      </c>
      <c r="N961" s="12">
        <f t="shared" si="372"/>
        <v>1.095600286899965</v>
      </c>
      <c r="O961" s="5">
        <f t="shared" si="374"/>
        <v>1.0943497099999999</v>
      </c>
      <c r="P961" s="5">
        <f t="shared" si="357"/>
        <v>1094.34971</v>
      </c>
      <c r="Q961" s="10">
        <f t="shared" si="358"/>
        <v>0</v>
      </c>
      <c r="R961" s="39">
        <f t="shared" si="359"/>
        <v>0</v>
      </c>
      <c r="S961" s="5">
        <f t="shared" si="360"/>
        <v>0</v>
      </c>
      <c r="T961" s="6">
        <f t="shared" si="370"/>
        <v>4.641E-2</v>
      </c>
      <c r="U961" s="10">
        <f t="shared" si="373"/>
        <v>151</v>
      </c>
      <c r="V961" s="10">
        <v>252</v>
      </c>
      <c r="W961" s="12">
        <f t="shared" si="361"/>
        <v>1.0275559830000001</v>
      </c>
      <c r="X961" s="5">
        <f t="shared" si="362"/>
        <v>30.155881999999998</v>
      </c>
      <c r="Y961" s="11">
        <f t="shared" si="363"/>
        <v>0</v>
      </c>
      <c r="Z961" s="2" t="s">
        <v>68</v>
      </c>
      <c r="AA961" s="72">
        <f t="shared" si="371"/>
        <v>44119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2"/>
      <c r="CH961" s="1"/>
      <c r="CI961" s="1"/>
      <c r="CJ961" s="1"/>
      <c r="CK961" s="1"/>
      <c r="CL961" s="1"/>
      <c r="CM961" s="1"/>
    </row>
    <row r="962" spans="1:91" x14ac:dyDescent="0.2">
      <c r="A962" s="105">
        <f t="shared" si="364"/>
        <v>43975</v>
      </c>
      <c r="B962" s="5">
        <f t="shared" si="353"/>
        <v>1124.505592</v>
      </c>
      <c r="C962" s="5">
        <f t="shared" si="365"/>
        <v>1000</v>
      </c>
      <c r="D962" s="64">
        <f t="shared" si="366"/>
        <v>5331.91</v>
      </c>
      <c r="E962" s="11">
        <f>IF(K962=1,VLOOKUP(A962,[1]Plan1!$AY$80:$BA$314,3),E961)</f>
        <v>5311.65</v>
      </c>
      <c r="F962" s="72">
        <f t="shared" si="367"/>
        <v>43967</v>
      </c>
      <c r="G962" s="9">
        <f t="shared" si="354"/>
        <v>-3.7997640620340833E-3</v>
      </c>
      <c r="H962" s="72">
        <f t="shared" si="368"/>
        <v>43997</v>
      </c>
      <c r="I962" s="72">
        <f t="shared" si="355"/>
        <v>43997</v>
      </c>
      <c r="J962" s="1">
        <f t="shared" si="369"/>
        <v>20</v>
      </c>
      <c r="K962" s="1">
        <f t="shared" si="375"/>
        <v>6</v>
      </c>
      <c r="L962" s="5">
        <f t="shared" si="356"/>
        <v>0.99885855000000001</v>
      </c>
      <c r="M962" s="12">
        <f t="shared" si="376"/>
        <v>0.99690005000000004</v>
      </c>
      <c r="N962" s="12">
        <f t="shared" si="372"/>
        <v>1.095600286899965</v>
      </c>
      <c r="O962" s="5">
        <f t="shared" si="374"/>
        <v>1.0943497099999999</v>
      </c>
      <c r="P962" s="5">
        <f t="shared" si="357"/>
        <v>1094.34971</v>
      </c>
      <c r="Q962" s="10">
        <f t="shared" si="358"/>
        <v>0</v>
      </c>
      <c r="R962" s="39">
        <f t="shared" si="359"/>
        <v>0</v>
      </c>
      <c r="S962" s="5">
        <f t="shared" si="360"/>
        <v>0</v>
      </c>
      <c r="T962" s="6">
        <f t="shared" si="370"/>
        <v>4.641E-2</v>
      </c>
      <c r="U962" s="10">
        <f t="shared" si="373"/>
        <v>151</v>
      </c>
      <c r="V962" s="10">
        <v>252</v>
      </c>
      <c r="W962" s="12">
        <f t="shared" si="361"/>
        <v>1.0275559830000001</v>
      </c>
      <c r="X962" s="5">
        <f t="shared" si="362"/>
        <v>30.155881999999998</v>
      </c>
      <c r="Y962" s="11">
        <f t="shared" si="363"/>
        <v>0</v>
      </c>
      <c r="Z962" s="2" t="s">
        <v>68</v>
      </c>
      <c r="AA962" s="72">
        <f t="shared" si="371"/>
        <v>44119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2"/>
      <c r="CH962" s="1"/>
      <c r="CI962" s="1"/>
      <c r="CJ962" s="1"/>
      <c r="CK962" s="1"/>
      <c r="CL962" s="1"/>
      <c r="CM962" s="1"/>
    </row>
    <row r="963" spans="1:91" x14ac:dyDescent="0.2">
      <c r="A963" s="105">
        <f t="shared" si="364"/>
        <v>43976</v>
      </c>
      <c r="B963" s="5">
        <f t="shared" si="353"/>
        <v>1124.505592</v>
      </c>
      <c r="C963" s="5">
        <f t="shared" si="365"/>
        <v>1000</v>
      </c>
      <c r="D963" s="64">
        <f t="shared" si="366"/>
        <v>5331.91</v>
      </c>
      <c r="E963" s="11">
        <f>IF(K963=1,VLOOKUP(A963,[1]Plan1!$AY$80:$BA$314,3),E962)</f>
        <v>5311.65</v>
      </c>
      <c r="F963" s="72">
        <f t="shared" si="367"/>
        <v>43967</v>
      </c>
      <c r="G963" s="9">
        <f t="shared" si="354"/>
        <v>-3.7997640620340833E-3</v>
      </c>
      <c r="H963" s="72">
        <f t="shared" si="368"/>
        <v>43997</v>
      </c>
      <c r="I963" s="72">
        <f t="shared" si="355"/>
        <v>43997</v>
      </c>
      <c r="J963" s="1">
        <f t="shared" si="369"/>
        <v>20</v>
      </c>
      <c r="K963" s="1">
        <f t="shared" si="375"/>
        <v>6</v>
      </c>
      <c r="L963" s="5">
        <f t="shared" si="356"/>
        <v>0.99885855000000001</v>
      </c>
      <c r="M963" s="12">
        <f t="shared" si="376"/>
        <v>0.99690005000000004</v>
      </c>
      <c r="N963" s="12">
        <f t="shared" si="372"/>
        <v>1.095600286899965</v>
      </c>
      <c r="O963" s="5">
        <f t="shared" si="374"/>
        <v>1.0943497099999999</v>
      </c>
      <c r="P963" s="5">
        <f t="shared" si="357"/>
        <v>1094.34971</v>
      </c>
      <c r="Q963" s="10">
        <f t="shared" si="358"/>
        <v>0</v>
      </c>
      <c r="R963" s="39">
        <f t="shared" si="359"/>
        <v>0</v>
      </c>
      <c r="S963" s="5">
        <f t="shared" si="360"/>
        <v>0</v>
      </c>
      <c r="T963" s="6">
        <f t="shared" si="370"/>
        <v>4.641E-2</v>
      </c>
      <c r="U963" s="10">
        <f t="shared" si="373"/>
        <v>151</v>
      </c>
      <c r="V963" s="10">
        <v>252</v>
      </c>
      <c r="W963" s="12">
        <f t="shared" si="361"/>
        <v>1.0275559830000001</v>
      </c>
      <c r="X963" s="5">
        <f t="shared" si="362"/>
        <v>30.155881999999998</v>
      </c>
      <c r="Y963" s="11">
        <f t="shared" si="363"/>
        <v>0</v>
      </c>
      <c r="Z963" s="2" t="s">
        <v>68</v>
      </c>
      <c r="AA963" s="72">
        <f t="shared" si="371"/>
        <v>44119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2"/>
      <c r="CH963" s="1"/>
      <c r="CI963" s="1"/>
      <c r="CJ963" s="1"/>
      <c r="CK963" s="1"/>
      <c r="CL963" s="1"/>
      <c r="CM963" s="1"/>
    </row>
    <row r="964" spans="1:91" x14ac:dyDescent="0.2">
      <c r="A964" s="105">
        <f t="shared" si="364"/>
        <v>43977</v>
      </c>
      <c r="B964" s="5">
        <f t="shared" si="353"/>
        <v>1124.49396606</v>
      </c>
      <c r="C964" s="5">
        <f t="shared" si="365"/>
        <v>1000</v>
      </c>
      <c r="D964" s="64">
        <f t="shared" si="366"/>
        <v>5331.91</v>
      </c>
      <c r="E964" s="11">
        <f>IF(K964=1,VLOOKUP(A964,[1]Plan1!$AY$80:$BA$314,3),E963)</f>
        <v>5311.65</v>
      </c>
      <c r="F964" s="72">
        <f t="shared" si="367"/>
        <v>43967</v>
      </c>
      <c r="G964" s="9">
        <f t="shared" si="354"/>
        <v>-3.7997640620340833E-3</v>
      </c>
      <c r="H964" s="72">
        <f t="shared" si="368"/>
        <v>43997</v>
      </c>
      <c r="I964" s="72">
        <f t="shared" si="355"/>
        <v>43997</v>
      </c>
      <c r="J964" s="1">
        <f t="shared" si="369"/>
        <v>20</v>
      </c>
      <c r="K964" s="1">
        <f t="shared" si="375"/>
        <v>7</v>
      </c>
      <c r="L964" s="5">
        <f t="shared" si="356"/>
        <v>0.99866843000000005</v>
      </c>
      <c r="M964" s="12">
        <f t="shared" si="376"/>
        <v>0.99690005000000004</v>
      </c>
      <c r="N964" s="12">
        <f t="shared" si="372"/>
        <v>1.095600286899965</v>
      </c>
      <c r="O964" s="5">
        <f t="shared" si="374"/>
        <v>1.09414141</v>
      </c>
      <c r="P964" s="5">
        <f t="shared" si="357"/>
        <v>1094.14141</v>
      </c>
      <c r="Q964" s="10">
        <f t="shared" si="358"/>
        <v>0</v>
      </c>
      <c r="R964" s="39">
        <f t="shared" si="359"/>
        <v>0</v>
      </c>
      <c r="S964" s="5">
        <f t="shared" si="360"/>
        <v>0</v>
      </c>
      <c r="T964" s="6">
        <f t="shared" si="370"/>
        <v>4.641E-2</v>
      </c>
      <c r="U964" s="10">
        <f t="shared" si="373"/>
        <v>152</v>
      </c>
      <c r="V964" s="10">
        <v>252</v>
      </c>
      <c r="W964" s="12">
        <f t="shared" si="361"/>
        <v>1.027740981</v>
      </c>
      <c r="X964" s="5">
        <f t="shared" si="362"/>
        <v>30.352556060000001</v>
      </c>
      <c r="Y964" s="11">
        <f t="shared" si="363"/>
        <v>0</v>
      </c>
      <c r="Z964" s="2" t="s">
        <v>68</v>
      </c>
      <c r="AA964" s="72">
        <f t="shared" si="371"/>
        <v>44119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2"/>
      <c r="CH964" s="1"/>
      <c r="CI964" s="1"/>
      <c r="CJ964" s="1"/>
      <c r="CK964" s="1"/>
      <c r="CL964" s="1"/>
      <c r="CM964" s="1"/>
    </row>
    <row r="965" spans="1:91" x14ac:dyDescent="0.2">
      <c r="A965" s="105">
        <f t="shared" si="364"/>
        <v>43978</v>
      </c>
      <c r="B965" s="5">
        <f t="shared" si="353"/>
        <v>1124.4823516399999</v>
      </c>
      <c r="C965" s="5">
        <f t="shared" si="365"/>
        <v>1000</v>
      </c>
      <c r="D965" s="64">
        <f t="shared" si="366"/>
        <v>5331.91</v>
      </c>
      <c r="E965" s="11">
        <f>IF(K965=1,VLOOKUP(A965,[1]Plan1!$AY$80:$BA$314,3),E964)</f>
        <v>5311.65</v>
      </c>
      <c r="F965" s="72">
        <f t="shared" si="367"/>
        <v>43967</v>
      </c>
      <c r="G965" s="9">
        <f t="shared" si="354"/>
        <v>-3.7997640620340833E-3</v>
      </c>
      <c r="H965" s="72">
        <f t="shared" si="368"/>
        <v>43997</v>
      </c>
      <c r="I965" s="72">
        <f t="shared" si="355"/>
        <v>43997</v>
      </c>
      <c r="J965" s="1">
        <f t="shared" si="369"/>
        <v>20</v>
      </c>
      <c r="K965" s="1">
        <f t="shared" si="375"/>
        <v>8</v>
      </c>
      <c r="L965" s="5">
        <f t="shared" si="356"/>
        <v>0.99847834999999996</v>
      </c>
      <c r="M965" s="12">
        <f t="shared" si="376"/>
        <v>0.99690005000000004</v>
      </c>
      <c r="N965" s="12">
        <f t="shared" si="372"/>
        <v>1.095600286899965</v>
      </c>
      <c r="O965" s="5">
        <f t="shared" si="374"/>
        <v>1.09393316</v>
      </c>
      <c r="P965" s="5">
        <f t="shared" si="357"/>
        <v>1093.93316</v>
      </c>
      <c r="Q965" s="10">
        <f t="shared" si="358"/>
        <v>0</v>
      </c>
      <c r="R965" s="39">
        <f t="shared" si="359"/>
        <v>0</v>
      </c>
      <c r="S965" s="5">
        <f t="shared" si="360"/>
        <v>0</v>
      </c>
      <c r="T965" s="6">
        <f t="shared" si="370"/>
        <v>4.641E-2</v>
      </c>
      <c r="U965" s="10">
        <f t="shared" si="373"/>
        <v>153</v>
      </c>
      <c r="V965" s="10">
        <v>252</v>
      </c>
      <c r="W965" s="12">
        <f t="shared" si="361"/>
        <v>1.0279260130000001</v>
      </c>
      <c r="X965" s="5">
        <f t="shared" si="362"/>
        <v>30.54919164</v>
      </c>
      <c r="Y965" s="11">
        <f t="shared" si="363"/>
        <v>0</v>
      </c>
      <c r="Z965" s="2" t="s">
        <v>68</v>
      </c>
      <c r="AA965" s="72">
        <f t="shared" si="371"/>
        <v>44119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2"/>
      <c r="CH965" s="1"/>
      <c r="CI965" s="1"/>
      <c r="CJ965" s="1"/>
      <c r="CK965" s="1"/>
      <c r="CL965" s="1"/>
      <c r="CM965" s="1"/>
    </row>
    <row r="966" spans="1:91" x14ac:dyDescent="0.2">
      <c r="A966" s="105">
        <f t="shared" si="364"/>
        <v>43979</v>
      </c>
      <c r="B966" s="5">
        <f t="shared" si="353"/>
        <v>1124.4707373700001</v>
      </c>
      <c r="C966" s="5">
        <f t="shared" si="365"/>
        <v>1000</v>
      </c>
      <c r="D966" s="64">
        <f t="shared" si="366"/>
        <v>5331.91</v>
      </c>
      <c r="E966" s="11">
        <f>IF(K966=1,VLOOKUP(A966,[1]Plan1!$AY$80:$BA$314,3),E965)</f>
        <v>5311.65</v>
      </c>
      <c r="F966" s="72">
        <f t="shared" si="367"/>
        <v>43967</v>
      </c>
      <c r="G966" s="9">
        <f t="shared" si="354"/>
        <v>-3.7997640620340833E-3</v>
      </c>
      <c r="H966" s="72">
        <f t="shared" si="368"/>
        <v>43997</v>
      </c>
      <c r="I966" s="72">
        <f t="shared" si="355"/>
        <v>43997</v>
      </c>
      <c r="J966" s="1">
        <f t="shared" si="369"/>
        <v>20</v>
      </c>
      <c r="K966" s="1">
        <f t="shared" si="375"/>
        <v>9</v>
      </c>
      <c r="L966" s="5">
        <f t="shared" si="356"/>
        <v>0.99828830999999996</v>
      </c>
      <c r="M966" s="12">
        <f t="shared" si="376"/>
        <v>0.99690005000000004</v>
      </c>
      <c r="N966" s="12">
        <f t="shared" si="372"/>
        <v>1.095600286899965</v>
      </c>
      <c r="O966" s="5">
        <f t="shared" si="374"/>
        <v>1.0937249499999999</v>
      </c>
      <c r="P966" s="5">
        <f t="shared" si="357"/>
        <v>1093.72495</v>
      </c>
      <c r="Q966" s="10">
        <f t="shared" si="358"/>
        <v>0</v>
      </c>
      <c r="R966" s="39">
        <f t="shared" si="359"/>
        <v>0</v>
      </c>
      <c r="S966" s="5">
        <f t="shared" si="360"/>
        <v>0</v>
      </c>
      <c r="T966" s="6">
        <f t="shared" si="370"/>
        <v>4.641E-2</v>
      </c>
      <c r="U966" s="10">
        <f t="shared" si="373"/>
        <v>154</v>
      </c>
      <c r="V966" s="10">
        <v>252</v>
      </c>
      <c r="W966" s="12">
        <f t="shared" si="361"/>
        <v>1.028111078</v>
      </c>
      <c r="X966" s="5">
        <f t="shared" si="362"/>
        <v>30.745787369999999</v>
      </c>
      <c r="Y966" s="11">
        <f t="shared" si="363"/>
        <v>0</v>
      </c>
      <c r="Z966" s="2" t="s">
        <v>68</v>
      </c>
      <c r="AA966" s="72">
        <f t="shared" si="371"/>
        <v>44119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2"/>
      <c r="CH966" s="1"/>
      <c r="CI966" s="1"/>
      <c r="CJ966" s="1"/>
      <c r="CK966" s="1"/>
      <c r="CL966" s="1"/>
      <c r="CM966" s="1"/>
    </row>
    <row r="967" spans="1:91" x14ac:dyDescent="0.2">
      <c r="A967" s="105">
        <f t="shared" si="364"/>
        <v>43980</v>
      </c>
      <c r="B967" s="5">
        <f t="shared" si="353"/>
        <v>1124.4591232599998</v>
      </c>
      <c r="C967" s="5">
        <f t="shared" si="365"/>
        <v>1000</v>
      </c>
      <c r="D967" s="64">
        <f t="shared" si="366"/>
        <v>5331.91</v>
      </c>
      <c r="E967" s="11">
        <f>IF(K967=1,VLOOKUP(A967,[1]Plan1!$AY$80:$BA$314,3),E966)</f>
        <v>5311.65</v>
      </c>
      <c r="F967" s="72">
        <f t="shared" si="367"/>
        <v>43967</v>
      </c>
      <c r="G967" s="9">
        <f t="shared" si="354"/>
        <v>-3.7997640620340833E-3</v>
      </c>
      <c r="H967" s="72">
        <f t="shared" si="368"/>
        <v>43997</v>
      </c>
      <c r="I967" s="72">
        <f t="shared" si="355"/>
        <v>43997</v>
      </c>
      <c r="J967" s="1">
        <f t="shared" si="369"/>
        <v>20</v>
      </c>
      <c r="K967" s="1">
        <f t="shared" si="375"/>
        <v>10</v>
      </c>
      <c r="L967" s="5">
        <f t="shared" si="356"/>
        <v>0.99809829999999999</v>
      </c>
      <c r="M967" s="12">
        <f t="shared" si="376"/>
        <v>0.99690005000000004</v>
      </c>
      <c r="N967" s="12">
        <f t="shared" si="372"/>
        <v>1.095600286899965</v>
      </c>
      <c r="O967" s="5">
        <f t="shared" si="374"/>
        <v>1.0935167800000001</v>
      </c>
      <c r="P967" s="5">
        <f t="shared" si="357"/>
        <v>1093.5167799999999</v>
      </c>
      <c r="Q967" s="10">
        <f t="shared" si="358"/>
        <v>0</v>
      </c>
      <c r="R967" s="39">
        <f t="shared" si="359"/>
        <v>0</v>
      </c>
      <c r="S967" s="5">
        <f t="shared" si="360"/>
        <v>0</v>
      </c>
      <c r="T967" s="6">
        <f t="shared" si="370"/>
        <v>4.641E-2</v>
      </c>
      <c r="U967" s="10">
        <f t="shared" si="373"/>
        <v>155</v>
      </c>
      <c r="V967" s="10">
        <v>252</v>
      </c>
      <c r="W967" s="12">
        <f t="shared" si="361"/>
        <v>1.028296176</v>
      </c>
      <c r="X967" s="5">
        <f t="shared" si="362"/>
        <v>30.942343260000001</v>
      </c>
      <c r="Y967" s="11">
        <f t="shared" si="363"/>
        <v>0</v>
      </c>
      <c r="Z967" s="2" t="s">
        <v>68</v>
      </c>
      <c r="AA967" s="72">
        <f t="shared" si="371"/>
        <v>44119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2"/>
      <c r="CH967" s="1"/>
      <c r="CI967" s="1"/>
      <c r="CJ967" s="1"/>
      <c r="CK967" s="1"/>
      <c r="CL967" s="1"/>
      <c r="CM967" s="1"/>
    </row>
    <row r="968" spans="1:91" x14ac:dyDescent="0.2">
      <c r="A968" s="105">
        <f t="shared" si="364"/>
        <v>43981</v>
      </c>
      <c r="B968" s="5">
        <f t="shared" si="353"/>
        <v>1124.4475092999999</v>
      </c>
      <c r="C968" s="5">
        <f t="shared" si="365"/>
        <v>1000</v>
      </c>
      <c r="D968" s="64">
        <f t="shared" si="366"/>
        <v>5331.91</v>
      </c>
      <c r="E968" s="11">
        <f>IF(K968=1,VLOOKUP(A968,[1]Plan1!$AY$80:$BA$314,3),E967)</f>
        <v>5311.65</v>
      </c>
      <c r="F968" s="72">
        <f t="shared" si="367"/>
        <v>43967</v>
      </c>
      <c r="G968" s="9">
        <f t="shared" si="354"/>
        <v>-3.7997640620340833E-3</v>
      </c>
      <c r="H968" s="72">
        <f t="shared" si="368"/>
        <v>43997</v>
      </c>
      <c r="I968" s="72">
        <f t="shared" si="355"/>
        <v>43997</v>
      </c>
      <c r="J968" s="1">
        <f t="shared" si="369"/>
        <v>20</v>
      </c>
      <c r="K968" s="1">
        <f t="shared" si="375"/>
        <v>11</v>
      </c>
      <c r="L968" s="5">
        <f t="shared" si="356"/>
        <v>0.99790833000000001</v>
      </c>
      <c r="M968" s="12">
        <f t="shared" si="376"/>
        <v>0.99690005000000004</v>
      </c>
      <c r="N968" s="12">
        <f t="shared" si="372"/>
        <v>1.095600286899965</v>
      </c>
      <c r="O968" s="5">
        <f t="shared" si="374"/>
        <v>1.09330865</v>
      </c>
      <c r="P968" s="5">
        <f t="shared" si="357"/>
        <v>1093.3086499999999</v>
      </c>
      <c r="Q968" s="10">
        <f t="shared" si="358"/>
        <v>0</v>
      </c>
      <c r="R968" s="39">
        <f t="shared" si="359"/>
        <v>0</v>
      </c>
      <c r="S968" s="5">
        <f t="shared" si="360"/>
        <v>0</v>
      </c>
      <c r="T968" s="6">
        <f t="shared" si="370"/>
        <v>4.641E-2</v>
      </c>
      <c r="U968" s="10">
        <f t="shared" si="373"/>
        <v>156</v>
      </c>
      <c r="V968" s="10">
        <v>252</v>
      </c>
      <c r="W968" s="12">
        <f t="shared" si="361"/>
        <v>1.0284813070000001</v>
      </c>
      <c r="X968" s="5">
        <f t="shared" si="362"/>
        <v>31.1388593</v>
      </c>
      <c r="Y968" s="11">
        <f t="shared" si="363"/>
        <v>0</v>
      </c>
      <c r="Z968" s="2" t="s">
        <v>68</v>
      </c>
      <c r="AA968" s="72">
        <f t="shared" si="371"/>
        <v>44119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2"/>
      <c r="CH968" s="1"/>
      <c r="CI968" s="1"/>
      <c r="CJ968" s="1"/>
      <c r="CK968" s="1"/>
      <c r="CL968" s="1"/>
      <c r="CM968" s="1"/>
    </row>
    <row r="969" spans="1:91" x14ac:dyDescent="0.2">
      <c r="A969" s="105">
        <f t="shared" si="364"/>
        <v>43982</v>
      </c>
      <c r="B969" s="5">
        <f t="shared" si="353"/>
        <v>1124.4475092999999</v>
      </c>
      <c r="C969" s="5">
        <f t="shared" si="365"/>
        <v>1000</v>
      </c>
      <c r="D969" s="64">
        <f t="shared" si="366"/>
        <v>5331.91</v>
      </c>
      <c r="E969" s="11">
        <f>IF(K969=1,VLOOKUP(A969,[1]Plan1!$AY$80:$BA$314,3),E968)</f>
        <v>5311.65</v>
      </c>
      <c r="F969" s="72">
        <f t="shared" si="367"/>
        <v>43967</v>
      </c>
      <c r="G969" s="9">
        <f t="shared" si="354"/>
        <v>-3.7997640620340833E-3</v>
      </c>
      <c r="H969" s="72">
        <f t="shared" si="368"/>
        <v>43997</v>
      </c>
      <c r="I969" s="72">
        <f t="shared" si="355"/>
        <v>43997</v>
      </c>
      <c r="J969" s="1">
        <f t="shared" si="369"/>
        <v>20</v>
      </c>
      <c r="K969" s="1">
        <f t="shared" si="375"/>
        <v>11</v>
      </c>
      <c r="L969" s="5">
        <f t="shared" si="356"/>
        <v>0.99790833000000001</v>
      </c>
      <c r="M969" s="12">
        <f t="shared" si="376"/>
        <v>0.99690005000000004</v>
      </c>
      <c r="N969" s="12">
        <f t="shared" si="372"/>
        <v>1.095600286899965</v>
      </c>
      <c r="O969" s="5">
        <f t="shared" si="374"/>
        <v>1.09330865</v>
      </c>
      <c r="P969" s="5">
        <f t="shared" si="357"/>
        <v>1093.3086499999999</v>
      </c>
      <c r="Q969" s="10">
        <f t="shared" si="358"/>
        <v>0</v>
      </c>
      <c r="R969" s="39">
        <f t="shared" si="359"/>
        <v>0</v>
      </c>
      <c r="S969" s="5">
        <f t="shared" si="360"/>
        <v>0</v>
      </c>
      <c r="T969" s="6">
        <f t="shared" si="370"/>
        <v>4.641E-2</v>
      </c>
      <c r="U969" s="10">
        <f t="shared" si="373"/>
        <v>156</v>
      </c>
      <c r="V969" s="10">
        <v>252</v>
      </c>
      <c r="W969" s="12">
        <f t="shared" si="361"/>
        <v>1.0284813070000001</v>
      </c>
      <c r="X969" s="5">
        <f t="shared" si="362"/>
        <v>31.1388593</v>
      </c>
      <c r="Y969" s="11">
        <f t="shared" si="363"/>
        <v>0</v>
      </c>
      <c r="Z969" s="2" t="s">
        <v>68</v>
      </c>
      <c r="AA969" s="72">
        <f t="shared" si="371"/>
        <v>44119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2"/>
      <c r="CH969" s="1"/>
      <c r="CI969" s="1"/>
      <c r="CJ969" s="1"/>
      <c r="CK969" s="1"/>
      <c r="CL969" s="1"/>
      <c r="CM969" s="1"/>
    </row>
    <row r="970" spans="1:91" x14ac:dyDescent="0.2">
      <c r="A970" s="105">
        <f t="shared" si="364"/>
        <v>43983</v>
      </c>
      <c r="B970" s="5">
        <f t="shared" ref="B970:B1033" si="377">(P970+X970)</f>
        <v>1124.4475092999999</v>
      </c>
      <c r="C970" s="5">
        <f t="shared" si="365"/>
        <v>1000</v>
      </c>
      <c r="D970" s="64">
        <f t="shared" si="366"/>
        <v>5331.91</v>
      </c>
      <c r="E970" s="11">
        <f>IF(K970=1,VLOOKUP(A970,[1]Plan1!$AY$80:$BA$314,3),E969)</f>
        <v>5311.65</v>
      </c>
      <c r="F970" s="72">
        <f t="shared" si="367"/>
        <v>43967</v>
      </c>
      <c r="G970" s="9">
        <f t="shared" ref="G970:G1033" si="378">(E970/D970)-1</f>
        <v>-3.7997640620340833E-3</v>
      </c>
      <c r="H970" s="72">
        <f t="shared" si="368"/>
        <v>43997</v>
      </c>
      <c r="I970" s="72">
        <f t="shared" ref="I970:I1033" si="379">IF(A970&gt;I969,H970,I969)</f>
        <v>43997</v>
      </c>
      <c r="J970" s="1">
        <f t="shared" si="369"/>
        <v>20</v>
      </c>
      <c r="K970" s="1">
        <f t="shared" si="375"/>
        <v>11</v>
      </c>
      <c r="L970" s="5">
        <f t="shared" ref="L970:L1033" si="380">TRUNC((E970/D970)^TRUNC((K970/J970),9),8)</f>
        <v>0.99790833000000001</v>
      </c>
      <c r="M970" s="12">
        <f t="shared" si="376"/>
        <v>0.99690005000000004</v>
      </c>
      <c r="N970" s="12">
        <f t="shared" si="372"/>
        <v>1.095600286899965</v>
      </c>
      <c r="O970" s="5">
        <f t="shared" si="374"/>
        <v>1.09330865</v>
      </c>
      <c r="P970" s="5">
        <f t="shared" ref="P970:P1033" si="381">TRUNC(C970*O970,8)</f>
        <v>1093.3086499999999</v>
      </c>
      <c r="Q970" s="10">
        <f t="shared" ref="Q970:Q1033" si="382">IF(VLOOKUP(A970,AD$10:AK$114,8)=VLOOKUP(A969,AD$10:AK$114,8),0,VLOOKUP(A970,AD$10:AK$114,8))</f>
        <v>0</v>
      </c>
      <c r="R970" s="39">
        <f t="shared" ref="R970:R1033" si="383">IF(Q970&gt;0,VLOOKUP($A970,$AD$10:$AI$114,6),0)</f>
        <v>0</v>
      </c>
      <c r="S970" s="5">
        <f t="shared" ref="S970:S1033" si="384">IF(R970&gt;0,TRUNC(R970*P970,8),0)</f>
        <v>0</v>
      </c>
      <c r="T970" s="6">
        <f t="shared" si="370"/>
        <v>4.641E-2</v>
      </c>
      <c r="U970" s="10">
        <f t="shared" si="373"/>
        <v>156</v>
      </c>
      <c r="V970" s="10">
        <v>252</v>
      </c>
      <c r="W970" s="12">
        <f t="shared" ref="W970:W1033" si="385">ROUND((1+T970)^TRUNC((U970/V970),9),9)</f>
        <v>1.0284813070000001</v>
      </c>
      <c r="X970" s="5">
        <f t="shared" ref="X970:X1033" si="386">TRUNC((P970*(W970-1)),8)</f>
        <v>31.1388593</v>
      </c>
      <c r="Y970" s="11">
        <f t="shared" ref="Y970:Y1033" si="387">IF(Q970&gt;0,S970+X970,0)</f>
        <v>0</v>
      </c>
      <c r="Z970" s="2" t="s">
        <v>68</v>
      </c>
      <c r="AA970" s="72">
        <f t="shared" si="371"/>
        <v>44119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2"/>
      <c r="CH970" s="1"/>
      <c r="CI970" s="1"/>
      <c r="CJ970" s="1"/>
      <c r="CK970" s="1"/>
      <c r="CL970" s="1"/>
      <c r="CM970" s="1"/>
    </row>
    <row r="971" spans="1:91" x14ac:dyDescent="0.2">
      <c r="A971" s="105">
        <f t="shared" ref="A971:A1034" si="388">(A970+1)</f>
        <v>43984</v>
      </c>
      <c r="B971" s="5">
        <f t="shared" si="377"/>
        <v>1124.4358965900001</v>
      </c>
      <c r="C971" s="5">
        <f t="shared" ref="C971:C1034" si="389">TRUNC(IF(Q970&gt;0,VLOOKUP(A970,$AD$12:$AE$114,2),C970),8)</f>
        <v>1000</v>
      </c>
      <c r="D971" s="64">
        <f t="shared" ref="D971:D1034" si="390">IF(E971=E970,D970,E970)</f>
        <v>5331.91</v>
      </c>
      <c r="E971" s="11">
        <f>IF(K971=1,VLOOKUP(A971,[1]Plan1!$AY$80:$BA$314,3),E970)</f>
        <v>5311.65</v>
      </c>
      <c r="F971" s="72">
        <f t="shared" ref="F971:F1034" si="391">IF(D971=D970,F970,A971)</f>
        <v>43967</v>
      </c>
      <c r="G971" s="9">
        <f t="shared" si="378"/>
        <v>-3.7997640620340833E-3</v>
      </c>
      <c r="H971" s="72">
        <f t="shared" ref="H971:H1034" si="392">IF(DAY(A971)=15,VLOOKUP(A971,AH$118:AM$450,4),H970)</f>
        <v>43997</v>
      </c>
      <c r="I971" s="72">
        <f t="shared" si="379"/>
        <v>43997</v>
      </c>
      <c r="J971" s="1">
        <f t="shared" ref="J971:J1034" si="393">IF(I971=I970,J970,NETWORKDAYS(I970,I971,$AD$118:$AD$502)-1)</f>
        <v>20</v>
      </c>
      <c r="K971" s="1">
        <f t="shared" si="375"/>
        <v>12</v>
      </c>
      <c r="L971" s="5">
        <f t="shared" si="380"/>
        <v>0.99771840000000001</v>
      </c>
      <c r="M971" s="12">
        <f t="shared" si="376"/>
        <v>0.99690005000000004</v>
      </c>
      <c r="N971" s="12">
        <f t="shared" si="372"/>
        <v>1.095600286899965</v>
      </c>
      <c r="O971" s="5">
        <f t="shared" si="374"/>
        <v>1.0931005600000001</v>
      </c>
      <c r="P971" s="5">
        <f t="shared" si="381"/>
        <v>1093.1005600000001</v>
      </c>
      <c r="Q971" s="10">
        <f t="shared" si="382"/>
        <v>0</v>
      </c>
      <c r="R971" s="39">
        <f t="shared" si="383"/>
        <v>0</v>
      </c>
      <c r="S971" s="5">
        <f t="shared" si="384"/>
        <v>0</v>
      </c>
      <c r="T971" s="6">
        <f t="shared" ref="T971:T1034" si="394">(T970)</f>
        <v>4.641E-2</v>
      </c>
      <c r="U971" s="10">
        <f t="shared" si="373"/>
        <v>157</v>
      </c>
      <c r="V971" s="10">
        <v>252</v>
      </c>
      <c r="W971" s="12">
        <f t="shared" si="385"/>
        <v>1.0286664720000001</v>
      </c>
      <c r="X971" s="5">
        <f t="shared" si="386"/>
        <v>31.335336590000001</v>
      </c>
      <c r="Y971" s="11">
        <f t="shared" si="387"/>
        <v>0</v>
      </c>
      <c r="Z971" s="2" t="s">
        <v>68</v>
      </c>
      <c r="AA971" s="72">
        <f t="shared" ref="AA971:AA1034" si="395">IF(Q970&gt;0,VLOOKUP(A970,$AD$10:$AL$114,9),AA970)</f>
        <v>44119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2"/>
      <c r="CH971" s="1"/>
      <c r="CI971" s="1"/>
      <c r="CJ971" s="1"/>
      <c r="CK971" s="1"/>
      <c r="CL971" s="1"/>
      <c r="CM971" s="1"/>
    </row>
    <row r="972" spans="1:91" x14ac:dyDescent="0.2">
      <c r="A972" s="105">
        <f t="shared" si="388"/>
        <v>43985</v>
      </c>
      <c r="B972" s="5">
        <f t="shared" si="377"/>
        <v>1124.42428404</v>
      </c>
      <c r="C972" s="5">
        <f t="shared" si="389"/>
        <v>1000</v>
      </c>
      <c r="D972" s="64">
        <f t="shared" si="390"/>
        <v>5331.91</v>
      </c>
      <c r="E972" s="11">
        <f>IF(K972=1,VLOOKUP(A972,[1]Plan1!$AY$80:$BA$314,3),E971)</f>
        <v>5311.65</v>
      </c>
      <c r="F972" s="72">
        <f t="shared" si="391"/>
        <v>43967</v>
      </c>
      <c r="G972" s="9">
        <f t="shared" si="378"/>
        <v>-3.7997640620340833E-3</v>
      </c>
      <c r="H972" s="72">
        <f t="shared" si="392"/>
        <v>43997</v>
      </c>
      <c r="I972" s="72">
        <f t="shared" si="379"/>
        <v>43997</v>
      </c>
      <c r="J972" s="1">
        <f t="shared" si="393"/>
        <v>20</v>
      </c>
      <c r="K972" s="1">
        <f t="shared" si="375"/>
        <v>13</v>
      </c>
      <c r="L972" s="5">
        <f t="shared" si="380"/>
        <v>0.99752850000000004</v>
      </c>
      <c r="M972" s="12">
        <f t="shared" si="376"/>
        <v>0.99690005000000004</v>
      </c>
      <c r="N972" s="12">
        <f t="shared" si="372"/>
        <v>1.095600286899965</v>
      </c>
      <c r="O972" s="5">
        <f t="shared" si="374"/>
        <v>1.09289251</v>
      </c>
      <c r="P972" s="5">
        <f t="shared" si="381"/>
        <v>1092.8925099999999</v>
      </c>
      <c r="Q972" s="10">
        <f t="shared" si="382"/>
        <v>0</v>
      </c>
      <c r="R972" s="39">
        <f t="shared" si="383"/>
        <v>0</v>
      </c>
      <c r="S972" s="5">
        <f t="shared" si="384"/>
        <v>0</v>
      </c>
      <c r="T972" s="6">
        <f t="shared" si="394"/>
        <v>4.641E-2</v>
      </c>
      <c r="U972" s="10">
        <f t="shared" si="373"/>
        <v>158</v>
      </c>
      <c r="V972" s="10">
        <v>252</v>
      </c>
      <c r="W972" s="12">
        <f t="shared" si="385"/>
        <v>1.0288516700000001</v>
      </c>
      <c r="X972" s="5">
        <f t="shared" si="386"/>
        <v>31.531774039999998</v>
      </c>
      <c r="Y972" s="11">
        <f t="shared" si="387"/>
        <v>0</v>
      </c>
      <c r="Z972" s="2" t="s">
        <v>68</v>
      </c>
      <c r="AA972" s="72">
        <f t="shared" si="395"/>
        <v>44119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2"/>
      <c r="CH972" s="1"/>
      <c r="CI972" s="1"/>
      <c r="CJ972" s="1"/>
      <c r="CK972" s="1"/>
      <c r="CL972" s="1"/>
      <c r="CM972" s="1"/>
    </row>
    <row r="973" spans="1:91" x14ac:dyDescent="0.2">
      <c r="A973" s="105">
        <f t="shared" si="388"/>
        <v>43986</v>
      </c>
      <c r="B973" s="5">
        <f t="shared" si="377"/>
        <v>1124.41267165</v>
      </c>
      <c r="C973" s="5">
        <f t="shared" si="389"/>
        <v>1000</v>
      </c>
      <c r="D973" s="64">
        <f t="shared" si="390"/>
        <v>5331.91</v>
      </c>
      <c r="E973" s="11">
        <f>IF(K973=1,VLOOKUP(A973,[1]Plan1!$AY$80:$BA$314,3),E972)</f>
        <v>5311.65</v>
      </c>
      <c r="F973" s="72">
        <f t="shared" si="391"/>
        <v>43967</v>
      </c>
      <c r="G973" s="9">
        <f t="shared" si="378"/>
        <v>-3.7997640620340833E-3</v>
      </c>
      <c r="H973" s="72">
        <f t="shared" si="392"/>
        <v>43997</v>
      </c>
      <c r="I973" s="72">
        <f t="shared" si="379"/>
        <v>43997</v>
      </c>
      <c r="J973" s="1">
        <f t="shared" si="393"/>
        <v>20</v>
      </c>
      <c r="K973" s="1">
        <f t="shared" si="375"/>
        <v>14</v>
      </c>
      <c r="L973" s="5">
        <f t="shared" si="380"/>
        <v>0.99733864000000005</v>
      </c>
      <c r="M973" s="12">
        <f t="shared" si="376"/>
        <v>0.99690005000000004</v>
      </c>
      <c r="N973" s="12">
        <f t="shared" si="372"/>
        <v>1.095600286899965</v>
      </c>
      <c r="O973" s="5">
        <f t="shared" si="374"/>
        <v>1.0926845000000001</v>
      </c>
      <c r="P973" s="5">
        <f t="shared" si="381"/>
        <v>1092.6845000000001</v>
      </c>
      <c r="Q973" s="10">
        <f t="shared" si="382"/>
        <v>0</v>
      </c>
      <c r="R973" s="39">
        <f t="shared" si="383"/>
        <v>0</v>
      </c>
      <c r="S973" s="5">
        <f t="shared" si="384"/>
        <v>0</v>
      </c>
      <c r="T973" s="6">
        <f t="shared" si="394"/>
        <v>4.641E-2</v>
      </c>
      <c r="U973" s="10">
        <f t="shared" si="373"/>
        <v>159</v>
      </c>
      <c r="V973" s="10">
        <v>252</v>
      </c>
      <c r="W973" s="12">
        <f t="shared" si="385"/>
        <v>1.029036901</v>
      </c>
      <c r="X973" s="5">
        <f t="shared" si="386"/>
        <v>31.72817165</v>
      </c>
      <c r="Y973" s="11">
        <f t="shared" si="387"/>
        <v>0</v>
      </c>
      <c r="Z973" s="2" t="s">
        <v>68</v>
      </c>
      <c r="AA973" s="72">
        <f t="shared" si="395"/>
        <v>44119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2"/>
      <c r="CH973" s="1"/>
      <c r="CI973" s="1"/>
      <c r="CJ973" s="1"/>
      <c r="CK973" s="1"/>
      <c r="CL973" s="1"/>
      <c r="CM973" s="1"/>
    </row>
    <row r="974" spans="1:91" x14ac:dyDescent="0.2">
      <c r="A974" s="105">
        <f t="shared" si="388"/>
        <v>43987</v>
      </c>
      <c r="B974" s="5">
        <f t="shared" si="377"/>
        <v>1124.40106051</v>
      </c>
      <c r="C974" s="5">
        <f t="shared" si="389"/>
        <v>1000</v>
      </c>
      <c r="D974" s="64">
        <f t="shared" si="390"/>
        <v>5331.91</v>
      </c>
      <c r="E974" s="11">
        <f>IF(K974=1,VLOOKUP(A974,[1]Plan1!$AY$80:$BA$314,3),E973)</f>
        <v>5311.65</v>
      </c>
      <c r="F974" s="72">
        <f t="shared" si="391"/>
        <v>43967</v>
      </c>
      <c r="G974" s="9">
        <f t="shared" si="378"/>
        <v>-3.7997640620340833E-3</v>
      </c>
      <c r="H974" s="72">
        <f t="shared" si="392"/>
        <v>43997</v>
      </c>
      <c r="I974" s="72">
        <f t="shared" si="379"/>
        <v>43997</v>
      </c>
      <c r="J974" s="1">
        <f t="shared" si="393"/>
        <v>20</v>
      </c>
      <c r="K974" s="1">
        <f t="shared" si="375"/>
        <v>15</v>
      </c>
      <c r="L974" s="5">
        <f t="shared" si="380"/>
        <v>0.99714882000000005</v>
      </c>
      <c r="M974" s="12">
        <f t="shared" si="376"/>
        <v>0.99690005000000004</v>
      </c>
      <c r="N974" s="12">
        <f t="shared" si="372"/>
        <v>1.095600286899965</v>
      </c>
      <c r="O974" s="5">
        <f t="shared" si="374"/>
        <v>1.0924765299999999</v>
      </c>
      <c r="P974" s="5">
        <f t="shared" si="381"/>
        <v>1092.4765299999999</v>
      </c>
      <c r="Q974" s="10">
        <f t="shared" si="382"/>
        <v>0</v>
      </c>
      <c r="R974" s="39">
        <f t="shared" si="383"/>
        <v>0</v>
      </c>
      <c r="S974" s="5">
        <f t="shared" si="384"/>
        <v>0</v>
      </c>
      <c r="T974" s="6">
        <f t="shared" si="394"/>
        <v>4.641E-2</v>
      </c>
      <c r="U974" s="10">
        <f t="shared" si="373"/>
        <v>160</v>
      </c>
      <c r="V974" s="10">
        <v>252</v>
      </c>
      <c r="W974" s="12">
        <f t="shared" si="385"/>
        <v>1.029222166</v>
      </c>
      <c r="X974" s="5">
        <f t="shared" si="386"/>
        <v>31.92453051</v>
      </c>
      <c r="Y974" s="11">
        <f t="shared" si="387"/>
        <v>0</v>
      </c>
      <c r="Z974" s="2" t="s">
        <v>68</v>
      </c>
      <c r="AA974" s="72">
        <f t="shared" si="395"/>
        <v>44119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2"/>
      <c r="CH974" s="1"/>
      <c r="CI974" s="1"/>
      <c r="CJ974" s="1"/>
      <c r="CK974" s="1"/>
      <c r="CL974" s="1"/>
      <c r="CM974" s="1"/>
    </row>
    <row r="975" spans="1:91" x14ac:dyDescent="0.2">
      <c r="A975" s="105">
        <f t="shared" si="388"/>
        <v>43988</v>
      </c>
      <c r="B975" s="5">
        <f t="shared" si="377"/>
        <v>1124.3894392299999</v>
      </c>
      <c r="C975" s="5">
        <f t="shared" si="389"/>
        <v>1000</v>
      </c>
      <c r="D975" s="64">
        <f t="shared" si="390"/>
        <v>5331.91</v>
      </c>
      <c r="E975" s="11">
        <f>IF(K975=1,VLOOKUP(A975,[1]Plan1!$AY$80:$BA$314,3),E974)</f>
        <v>5311.65</v>
      </c>
      <c r="F975" s="72">
        <f t="shared" si="391"/>
        <v>43967</v>
      </c>
      <c r="G975" s="9">
        <f t="shared" si="378"/>
        <v>-3.7997640620340833E-3</v>
      </c>
      <c r="H975" s="72">
        <f t="shared" si="392"/>
        <v>43997</v>
      </c>
      <c r="I975" s="72">
        <f t="shared" si="379"/>
        <v>43997</v>
      </c>
      <c r="J975" s="1">
        <f t="shared" si="393"/>
        <v>20</v>
      </c>
      <c r="K975" s="1">
        <f t="shared" si="375"/>
        <v>16</v>
      </c>
      <c r="L975" s="5">
        <f t="shared" si="380"/>
        <v>0.99695902999999997</v>
      </c>
      <c r="M975" s="12">
        <f t="shared" si="376"/>
        <v>0.99690005000000004</v>
      </c>
      <c r="N975" s="12">
        <f t="shared" si="372"/>
        <v>1.095600286899965</v>
      </c>
      <c r="O975" s="5">
        <f t="shared" si="374"/>
        <v>1.09226859</v>
      </c>
      <c r="P975" s="5">
        <f t="shared" si="381"/>
        <v>1092.2685899999999</v>
      </c>
      <c r="Q975" s="10">
        <f t="shared" si="382"/>
        <v>0</v>
      </c>
      <c r="R975" s="39">
        <f t="shared" si="383"/>
        <v>0</v>
      </c>
      <c r="S975" s="5">
        <f t="shared" si="384"/>
        <v>0</v>
      </c>
      <c r="T975" s="6">
        <f t="shared" si="394"/>
        <v>4.641E-2</v>
      </c>
      <c r="U975" s="10">
        <f t="shared" si="373"/>
        <v>161</v>
      </c>
      <c r="V975" s="10">
        <v>252</v>
      </c>
      <c r="W975" s="12">
        <f t="shared" si="385"/>
        <v>1.0294074639999999</v>
      </c>
      <c r="X975" s="5">
        <f t="shared" si="386"/>
        <v>32.120849229999997</v>
      </c>
      <c r="Y975" s="11">
        <f t="shared" si="387"/>
        <v>0</v>
      </c>
      <c r="Z975" s="2" t="s">
        <v>68</v>
      </c>
      <c r="AA975" s="72">
        <f t="shared" si="395"/>
        <v>44119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2"/>
      <c r="CH975" s="1"/>
      <c r="CI975" s="1"/>
      <c r="CJ975" s="1"/>
      <c r="CK975" s="1"/>
      <c r="CL975" s="1"/>
      <c r="CM975" s="1"/>
    </row>
    <row r="976" spans="1:91" x14ac:dyDescent="0.2">
      <c r="A976" s="105">
        <f t="shared" si="388"/>
        <v>43989</v>
      </c>
      <c r="B976" s="5">
        <f t="shared" si="377"/>
        <v>1124.3894392299999</v>
      </c>
      <c r="C976" s="5">
        <f t="shared" si="389"/>
        <v>1000</v>
      </c>
      <c r="D976" s="64">
        <f t="shared" si="390"/>
        <v>5331.91</v>
      </c>
      <c r="E976" s="11">
        <f>IF(K976=1,VLOOKUP(A976,[1]Plan1!$AY$80:$BA$314,3),E975)</f>
        <v>5311.65</v>
      </c>
      <c r="F976" s="72">
        <f t="shared" si="391"/>
        <v>43967</v>
      </c>
      <c r="G976" s="9">
        <f t="shared" si="378"/>
        <v>-3.7997640620340833E-3</v>
      </c>
      <c r="H976" s="72">
        <f t="shared" si="392"/>
        <v>43997</v>
      </c>
      <c r="I976" s="72">
        <f t="shared" si="379"/>
        <v>43997</v>
      </c>
      <c r="J976" s="1">
        <f t="shared" si="393"/>
        <v>20</v>
      </c>
      <c r="K976" s="1">
        <f t="shared" si="375"/>
        <v>16</v>
      </c>
      <c r="L976" s="5">
        <f t="shared" si="380"/>
        <v>0.99695902999999997</v>
      </c>
      <c r="M976" s="12">
        <f t="shared" si="376"/>
        <v>0.99690005000000004</v>
      </c>
      <c r="N976" s="12">
        <f t="shared" si="372"/>
        <v>1.095600286899965</v>
      </c>
      <c r="O976" s="5">
        <f t="shared" si="374"/>
        <v>1.09226859</v>
      </c>
      <c r="P976" s="5">
        <f t="shared" si="381"/>
        <v>1092.2685899999999</v>
      </c>
      <c r="Q976" s="10">
        <f t="shared" si="382"/>
        <v>0</v>
      </c>
      <c r="R976" s="39">
        <f t="shared" si="383"/>
        <v>0</v>
      </c>
      <c r="S976" s="5">
        <f t="shared" si="384"/>
        <v>0</v>
      </c>
      <c r="T976" s="6">
        <f t="shared" si="394"/>
        <v>4.641E-2</v>
      </c>
      <c r="U976" s="10">
        <f t="shared" si="373"/>
        <v>161</v>
      </c>
      <c r="V976" s="10">
        <v>252</v>
      </c>
      <c r="W976" s="12">
        <f t="shared" si="385"/>
        <v>1.0294074639999999</v>
      </c>
      <c r="X976" s="5">
        <f t="shared" si="386"/>
        <v>32.120849229999997</v>
      </c>
      <c r="Y976" s="11">
        <f t="shared" si="387"/>
        <v>0</v>
      </c>
      <c r="Z976" s="2" t="s">
        <v>68</v>
      </c>
      <c r="AA976" s="72">
        <f t="shared" si="395"/>
        <v>44119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2"/>
      <c r="CH976" s="1"/>
      <c r="CI976" s="1"/>
      <c r="CJ976" s="1"/>
      <c r="CK976" s="1"/>
      <c r="CL976" s="1"/>
      <c r="CM976" s="1"/>
    </row>
    <row r="977" spans="1:91" x14ac:dyDescent="0.2">
      <c r="A977" s="105">
        <f t="shared" si="388"/>
        <v>43990</v>
      </c>
      <c r="B977" s="5">
        <f t="shared" si="377"/>
        <v>1124.3894392299999</v>
      </c>
      <c r="C977" s="5">
        <f t="shared" si="389"/>
        <v>1000</v>
      </c>
      <c r="D977" s="64">
        <f t="shared" si="390"/>
        <v>5331.91</v>
      </c>
      <c r="E977" s="11">
        <f>IF(K977=1,VLOOKUP(A977,[1]Plan1!$AY$80:$BA$314,3),E976)</f>
        <v>5311.65</v>
      </c>
      <c r="F977" s="72">
        <f t="shared" si="391"/>
        <v>43967</v>
      </c>
      <c r="G977" s="9">
        <f t="shared" si="378"/>
        <v>-3.7997640620340833E-3</v>
      </c>
      <c r="H977" s="72">
        <f t="shared" si="392"/>
        <v>43997</v>
      </c>
      <c r="I977" s="72">
        <f t="shared" si="379"/>
        <v>43997</v>
      </c>
      <c r="J977" s="1">
        <f t="shared" si="393"/>
        <v>20</v>
      </c>
      <c r="K977" s="1">
        <f t="shared" si="375"/>
        <v>16</v>
      </c>
      <c r="L977" s="5">
        <f t="shared" si="380"/>
        <v>0.99695902999999997</v>
      </c>
      <c r="M977" s="12">
        <f t="shared" si="376"/>
        <v>0.99690005000000004</v>
      </c>
      <c r="N977" s="12">
        <f t="shared" si="372"/>
        <v>1.095600286899965</v>
      </c>
      <c r="O977" s="5">
        <f t="shared" si="374"/>
        <v>1.09226859</v>
      </c>
      <c r="P977" s="5">
        <f t="shared" si="381"/>
        <v>1092.2685899999999</v>
      </c>
      <c r="Q977" s="10">
        <f t="shared" si="382"/>
        <v>0</v>
      </c>
      <c r="R977" s="39">
        <f t="shared" si="383"/>
        <v>0</v>
      </c>
      <c r="S977" s="5">
        <f t="shared" si="384"/>
        <v>0</v>
      </c>
      <c r="T977" s="6">
        <f t="shared" si="394"/>
        <v>4.641E-2</v>
      </c>
      <c r="U977" s="10">
        <f t="shared" si="373"/>
        <v>161</v>
      </c>
      <c r="V977" s="10">
        <v>252</v>
      </c>
      <c r="W977" s="12">
        <f t="shared" si="385"/>
        <v>1.0294074639999999</v>
      </c>
      <c r="X977" s="5">
        <f t="shared" si="386"/>
        <v>32.120849229999997</v>
      </c>
      <c r="Y977" s="11">
        <f t="shared" si="387"/>
        <v>0</v>
      </c>
      <c r="Z977" s="2" t="s">
        <v>68</v>
      </c>
      <c r="AA977" s="72">
        <f t="shared" si="395"/>
        <v>44119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2"/>
      <c r="CH977" s="1"/>
      <c r="CI977" s="1"/>
      <c r="CJ977" s="1"/>
      <c r="CK977" s="1"/>
      <c r="CL977" s="1"/>
      <c r="CM977" s="1"/>
    </row>
    <row r="978" spans="1:91" x14ac:dyDescent="0.2">
      <c r="A978" s="105">
        <f t="shared" si="388"/>
        <v>43991</v>
      </c>
      <c r="B978" s="5">
        <f t="shared" si="377"/>
        <v>1124.3778192100001</v>
      </c>
      <c r="C978" s="5">
        <f t="shared" si="389"/>
        <v>1000</v>
      </c>
      <c r="D978" s="64">
        <f t="shared" si="390"/>
        <v>5331.91</v>
      </c>
      <c r="E978" s="11">
        <f>IF(K978=1,VLOOKUP(A978,[1]Plan1!$AY$80:$BA$314,3),E977)</f>
        <v>5311.65</v>
      </c>
      <c r="F978" s="72">
        <f t="shared" si="391"/>
        <v>43967</v>
      </c>
      <c r="G978" s="9">
        <f t="shared" si="378"/>
        <v>-3.7997640620340833E-3</v>
      </c>
      <c r="H978" s="72">
        <f t="shared" si="392"/>
        <v>43997</v>
      </c>
      <c r="I978" s="72">
        <f t="shared" si="379"/>
        <v>43997</v>
      </c>
      <c r="J978" s="1">
        <f t="shared" si="393"/>
        <v>20</v>
      </c>
      <c r="K978" s="1">
        <f t="shared" si="375"/>
        <v>17</v>
      </c>
      <c r="L978" s="5">
        <f t="shared" si="380"/>
        <v>0.99676927000000004</v>
      </c>
      <c r="M978" s="12">
        <f t="shared" si="376"/>
        <v>0.99690005000000004</v>
      </c>
      <c r="N978" s="12">
        <f t="shared" si="372"/>
        <v>1.095600286899965</v>
      </c>
      <c r="O978" s="5">
        <f t="shared" si="374"/>
        <v>1.0920606900000001</v>
      </c>
      <c r="P978" s="5">
        <f t="shared" si="381"/>
        <v>1092.06069</v>
      </c>
      <c r="Q978" s="10">
        <f t="shared" si="382"/>
        <v>0</v>
      </c>
      <c r="R978" s="39">
        <f t="shared" si="383"/>
        <v>0</v>
      </c>
      <c r="S978" s="5">
        <f t="shared" si="384"/>
        <v>0</v>
      </c>
      <c r="T978" s="6">
        <f t="shared" si="394"/>
        <v>4.641E-2</v>
      </c>
      <c r="U978" s="10">
        <f t="shared" si="373"/>
        <v>162</v>
      </c>
      <c r="V978" s="10">
        <v>252</v>
      </c>
      <c r="W978" s="12">
        <f t="shared" si="385"/>
        <v>1.029592796</v>
      </c>
      <c r="X978" s="5">
        <f t="shared" si="386"/>
        <v>32.317129209999997</v>
      </c>
      <c r="Y978" s="11">
        <f t="shared" si="387"/>
        <v>0</v>
      </c>
      <c r="Z978" s="2" t="s">
        <v>68</v>
      </c>
      <c r="AA978" s="72">
        <f t="shared" si="395"/>
        <v>44119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2"/>
      <c r="CH978" s="1"/>
      <c r="CI978" s="1"/>
      <c r="CJ978" s="1"/>
      <c r="CK978" s="1"/>
      <c r="CL978" s="1"/>
      <c r="CM978" s="1"/>
    </row>
    <row r="979" spans="1:91" x14ac:dyDescent="0.2">
      <c r="A979" s="105">
        <f t="shared" si="388"/>
        <v>43992</v>
      </c>
      <c r="B979" s="5">
        <f t="shared" si="377"/>
        <v>1124.36621995</v>
      </c>
      <c r="C979" s="5">
        <f t="shared" si="389"/>
        <v>1000</v>
      </c>
      <c r="D979" s="64">
        <f t="shared" si="390"/>
        <v>5331.91</v>
      </c>
      <c r="E979" s="11">
        <f>IF(K979=1,VLOOKUP(A979,[1]Plan1!$AY$80:$BA$314,3),E978)</f>
        <v>5311.65</v>
      </c>
      <c r="F979" s="72">
        <f t="shared" si="391"/>
        <v>43967</v>
      </c>
      <c r="G979" s="9">
        <f t="shared" si="378"/>
        <v>-3.7997640620340833E-3</v>
      </c>
      <c r="H979" s="72">
        <f t="shared" si="392"/>
        <v>43997</v>
      </c>
      <c r="I979" s="72">
        <f t="shared" si="379"/>
        <v>43997</v>
      </c>
      <c r="J979" s="1">
        <f t="shared" si="393"/>
        <v>20</v>
      </c>
      <c r="K979" s="1">
        <f t="shared" si="375"/>
        <v>18</v>
      </c>
      <c r="L979" s="5">
        <f t="shared" si="380"/>
        <v>0.99657956000000003</v>
      </c>
      <c r="M979" s="12">
        <f t="shared" si="376"/>
        <v>0.99690005000000004</v>
      </c>
      <c r="N979" s="12">
        <f t="shared" si="372"/>
        <v>1.095600286899965</v>
      </c>
      <c r="O979" s="5">
        <f t="shared" si="374"/>
        <v>1.09185285</v>
      </c>
      <c r="P979" s="5">
        <f t="shared" si="381"/>
        <v>1091.85285</v>
      </c>
      <c r="Q979" s="10">
        <f t="shared" si="382"/>
        <v>0</v>
      </c>
      <c r="R979" s="39">
        <f t="shared" si="383"/>
        <v>0</v>
      </c>
      <c r="S979" s="5">
        <f t="shared" si="384"/>
        <v>0</v>
      </c>
      <c r="T979" s="6">
        <f t="shared" si="394"/>
        <v>4.641E-2</v>
      </c>
      <c r="U979" s="10">
        <f t="shared" si="373"/>
        <v>163</v>
      </c>
      <c r="V979" s="10">
        <v>252</v>
      </c>
      <c r="W979" s="12">
        <f t="shared" si="385"/>
        <v>1.0297781610000001</v>
      </c>
      <c r="X979" s="5">
        <f t="shared" si="386"/>
        <v>32.513369949999998</v>
      </c>
      <c r="Y979" s="11">
        <f t="shared" si="387"/>
        <v>0</v>
      </c>
      <c r="Z979" s="2" t="s">
        <v>68</v>
      </c>
      <c r="AA979" s="72">
        <f t="shared" si="395"/>
        <v>44119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2"/>
      <c r="CH979" s="1"/>
      <c r="CI979" s="1"/>
      <c r="CJ979" s="1"/>
      <c r="CK979" s="1"/>
      <c r="CL979" s="1"/>
      <c r="CM979" s="1"/>
    </row>
    <row r="980" spans="1:91" x14ac:dyDescent="0.2">
      <c r="A980" s="105">
        <f t="shared" si="388"/>
        <v>43993</v>
      </c>
      <c r="B980" s="5">
        <f t="shared" si="377"/>
        <v>1124.3546002599999</v>
      </c>
      <c r="C980" s="5">
        <f t="shared" si="389"/>
        <v>1000</v>
      </c>
      <c r="D980" s="64">
        <f t="shared" si="390"/>
        <v>5331.91</v>
      </c>
      <c r="E980" s="11">
        <f>IF(K980=1,VLOOKUP(A980,[1]Plan1!$AY$80:$BA$314,3),E979)</f>
        <v>5311.65</v>
      </c>
      <c r="F980" s="72">
        <f t="shared" si="391"/>
        <v>43967</v>
      </c>
      <c r="G980" s="9">
        <f t="shared" si="378"/>
        <v>-3.7997640620340833E-3</v>
      </c>
      <c r="H980" s="72">
        <f t="shared" si="392"/>
        <v>43997</v>
      </c>
      <c r="I980" s="72">
        <f t="shared" si="379"/>
        <v>43997</v>
      </c>
      <c r="J980" s="1">
        <f t="shared" si="393"/>
        <v>20</v>
      </c>
      <c r="K980" s="1">
        <f t="shared" si="375"/>
        <v>19</v>
      </c>
      <c r="L980" s="5">
        <f t="shared" si="380"/>
        <v>0.99638987999999995</v>
      </c>
      <c r="M980" s="12">
        <f t="shared" si="376"/>
        <v>0.99690005000000004</v>
      </c>
      <c r="N980" s="12">
        <f t="shared" si="372"/>
        <v>1.095600286899965</v>
      </c>
      <c r="O980" s="5">
        <f t="shared" si="374"/>
        <v>1.09164503</v>
      </c>
      <c r="P980" s="5">
        <f t="shared" si="381"/>
        <v>1091.6450299999999</v>
      </c>
      <c r="Q980" s="10">
        <f t="shared" si="382"/>
        <v>0</v>
      </c>
      <c r="R980" s="39">
        <f t="shared" si="383"/>
        <v>0</v>
      </c>
      <c r="S980" s="5">
        <f t="shared" si="384"/>
        <v>0</v>
      </c>
      <c r="T980" s="6">
        <f t="shared" si="394"/>
        <v>4.641E-2</v>
      </c>
      <c r="U980" s="10">
        <f t="shared" si="373"/>
        <v>164</v>
      </c>
      <c r="V980" s="10">
        <v>252</v>
      </c>
      <c r="W980" s="12">
        <f t="shared" si="385"/>
        <v>1.029963559</v>
      </c>
      <c r="X980" s="5">
        <f t="shared" si="386"/>
        <v>32.70957026</v>
      </c>
      <c r="Y980" s="11">
        <f t="shared" si="387"/>
        <v>0</v>
      </c>
      <c r="Z980" s="2" t="s">
        <v>68</v>
      </c>
      <c r="AA980" s="72">
        <f t="shared" si="395"/>
        <v>44119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2"/>
      <c r="CH980" s="1"/>
      <c r="CI980" s="1"/>
      <c r="CJ980" s="1"/>
      <c r="CK980" s="1"/>
      <c r="CL980" s="1"/>
      <c r="CM980" s="1"/>
    </row>
    <row r="981" spans="1:91" x14ac:dyDescent="0.2">
      <c r="A981" s="105">
        <f t="shared" si="388"/>
        <v>43994</v>
      </c>
      <c r="B981" s="5">
        <f t="shared" si="377"/>
        <v>1124.3546002599999</v>
      </c>
      <c r="C981" s="5">
        <f t="shared" si="389"/>
        <v>1000</v>
      </c>
      <c r="D981" s="64">
        <f t="shared" si="390"/>
        <v>5331.91</v>
      </c>
      <c r="E981" s="11">
        <f>IF(K981=1,VLOOKUP(A981,[1]Plan1!$AY$80:$BA$314,3),E980)</f>
        <v>5311.65</v>
      </c>
      <c r="F981" s="72">
        <f t="shared" si="391"/>
        <v>43967</v>
      </c>
      <c r="G981" s="9">
        <f t="shared" si="378"/>
        <v>-3.7997640620340833E-3</v>
      </c>
      <c r="H981" s="72">
        <f t="shared" si="392"/>
        <v>43997</v>
      </c>
      <c r="I981" s="72">
        <f t="shared" si="379"/>
        <v>43997</v>
      </c>
      <c r="J981" s="1">
        <f t="shared" si="393"/>
        <v>20</v>
      </c>
      <c r="K981" s="1">
        <f t="shared" si="375"/>
        <v>19</v>
      </c>
      <c r="L981" s="5">
        <f t="shared" si="380"/>
        <v>0.99638987999999995</v>
      </c>
      <c r="M981" s="12">
        <f t="shared" si="376"/>
        <v>0.99690005000000004</v>
      </c>
      <c r="N981" s="12">
        <f t="shared" si="372"/>
        <v>1.095600286899965</v>
      </c>
      <c r="O981" s="5">
        <f t="shared" si="374"/>
        <v>1.09164503</v>
      </c>
      <c r="P981" s="5">
        <f t="shared" si="381"/>
        <v>1091.6450299999999</v>
      </c>
      <c r="Q981" s="10">
        <f t="shared" si="382"/>
        <v>0</v>
      </c>
      <c r="R981" s="39">
        <f t="shared" si="383"/>
        <v>0</v>
      </c>
      <c r="S981" s="5">
        <f t="shared" si="384"/>
        <v>0</v>
      </c>
      <c r="T981" s="6">
        <f t="shared" si="394"/>
        <v>4.641E-2</v>
      </c>
      <c r="U981" s="10">
        <f t="shared" si="373"/>
        <v>164</v>
      </c>
      <c r="V981" s="10">
        <v>252</v>
      </c>
      <c r="W981" s="12">
        <f t="shared" si="385"/>
        <v>1.029963559</v>
      </c>
      <c r="X981" s="5">
        <f t="shared" si="386"/>
        <v>32.70957026</v>
      </c>
      <c r="Y981" s="11">
        <f t="shared" si="387"/>
        <v>0</v>
      </c>
      <c r="Z981" s="2" t="s">
        <v>68</v>
      </c>
      <c r="AA981" s="72">
        <f t="shared" si="395"/>
        <v>44119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2"/>
      <c r="CH981" s="1"/>
      <c r="CI981" s="1"/>
      <c r="CJ981" s="1"/>
      <c r="CK981" s="1"/>
      <c r="CL981" s="1"/>
      <c r="CM981" s="1"/>
    </row>
    <row r="982" spans="1:91" x14ac:dyDescent="0.2">
      <c r="A982" s="105">
        <f t="shared" si="388"/>
        <v>43995</v>
      </c>
      <c r="B982" s="5">
        <f t="shared" si="377"/>
        <v>1124.34298182</v>
      </c>
      <c r="C982" s="5">
        <f t="shared" si="389"/>
        <v>1000</v>
      </c>
      <c r="D982" s="64">
        <f t="shared" si="390"/>
        <v>5331.91</v>
      </c>
      <c r="E982" s="11">
        <f>IF(K982=1,VLOOKUP(A982,[1]Plan1!$AY$80:$BA$314,3),E981)</f>
        <v>5311.65</v>
      </c>
      <c r="F982" s="72">
        <f t="shared" si="391"/>
        <v>43967</v>
      </c>
      <c r="G982" s="9">
        <f t="shared" si="378"/>
        <v>-3.7997640620340833E-3</v>
      </c>
      <c r="H982" s="72">
        <f t="shared" si="392"/>
        <v>43997</v>
      </c>
      <c r="I982" s="72">
        <f t="shared" si="379"/>
        <v>43997</v>
      </c>
      <c r="J982" s="1">
        <f t="shared" si="393"/>
        <v>20</v>
      </c>
      <c r="K982" s="1">
        <f t="shared" si="375"/>
        <v>20</v>
      </c>
      <c r="L982" s="5">
        <f t="shared" si="380"/>
        <v>0.99620023000000002</v>
      </c>
      <c r="M982" s="12">
        <f t="shared" si="376"/>
        <v>0.99690005000000004</v>
      </c>
      <c r="N982" s="12">
        <f t="shared" si="372"/>
        <v>1.095600286899965</v>
      </c>
      <c r="O982" s="5">
        <f t="shared" si="374"/>
        <v>1.09143725</v>
      </c>
      <c r="P982" s="5">
        <f t="shared" si="381"/>
        <v>1091.4372499999999</v>
      </c>
      <c r="Q982" s="10">
        <f t="shared" si="382"/>
        <v>0</v>
      </c>
      <c r="R982" s="39">
        <f t="shared" si="383"/>
        <v>0</v>
      </c>
      <c r="S982" s="5">
        <f t="shared" si="384"/>
        <v>0</v>
      </c>
      <c r="T982" s="6">
        <f t="shared" si="394"/>
        <v>4.641E-2</v>
      </c>
      <c r="U982" s="10">
        <f t="shared" si="373"/>
        <v>165</v>
      </c>
      <c r="V982" s="10">
        <v>252</v>
      </c>
      <c r="W982" s="12">
        <f t="shared" si="385"/>
        <v>1.0301489909999999</v>
      </c>
      <c r="X982" s="5">
        <f t="shared" si="386"/>
        <v>32.90573182</v>
      </c>
      <c r="Y982" s="11">
        <f t="shared" si="387"/>
        <v>0</v>
      </c>
      <c r="Z982" s="2" t="s">
        <v>68</v>
      </c>
      <c r="AA982" s="72">
        <f t="shared" si="395"/>
        <v>44119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2"/>
      <c r="CH982" s="1"/>
      <c r="CI982" s="1"/>
      <c r="CJ982" s="1"/>
      <c r="CK982" s="1"/>
      <c r="CL982" s="1"/>
      <c r="CM982" s="1"/>
    </row>
    <row r="983" spans="1:91" x14ac:dyDescent="0.2">
      <c r="A983" s="105">
        <f t="shared" si="388"/>
        <v>43996</v>
      </c>
      <c r="B983" s="5">
        <f t="shared" si="377"/>
        <v>1124.34298182</v>
      </c>
      <c r="C983" s="5">
        <f t="shared" si="389"/>
        <v>1000</v>
      </c>
      <c r="D983" s="64">
        <f t="shared" si="390"/>
        <v>5331.91</v>
      </c>
      <c r="E983" s="11">
        <f>IF(K983=1,VLOOKUP(A983,[1]Plan1!$AY$80:$BA$314,3),E982)</f>
        <v>5311.65</v>
      </c>
      <c r="F983" s="72">
        <f t="shared" si="391"/>
        <v>43967</v>
      </c>
      <c r="G983" s="9">
        <f t="shared" si="378"/>
        <v>-3.7997640620340833E-3</v>
      </c>
      <c r="H983" s="72">
        <f t="shared" si="392"/>
        <v>43997</v>
      </c>
      <c r="I983" s="72">
        <f t="shared" si="379"/>
        <v>43997</v>
      </c>
      <c r="J983" s="1">
        <f t="shared" si="393"/>
        <v>20</v>
      </c>
      <c r="K983" s="1">
        <f t="shared" si="375"/>
        <v>20</v>
      </c>
      <c r="L983" s="5">
        <f t="shared" si="380"/>
        <v>0.99620023000000002</v>
      </c>
      <c r="M983" s="12">
        <f t="shared" si="376"/>
        <v>0.99690005000000004</v>
      </c>
      <c r="N983" s="12">
        <f t="shared" si="372"/>
        <v>1.095600286899965</v>
      </c>
      <c r="O983" s="5">
        <f t="shared" si="374"/>
        <v>1.09143725</v>
      </c>
      <c r="P983" s="5">
        <f t="shared" si="381"/>
        <v>1091.4372499999999</v>
      </c>
      <c r="Q983" s="10">
        <f t="shared" si="382"/>
        <v>0</v>
      </c>
      <c r="R983" s="39">
        <f t="shared" si="383"/>
        <v>0</v>
      </c>
      <c r="S983" s="5">
        <f t="shared" si="384"/>
        <v>0</v>
      </c>
      <c r="T983" s="6">
        <f t="shared" si="394"/>
        <v>4.641E-2</v>
      </c>
      <c r="U983" s="10">
        <f t="shared" si="373"/>
        <v>165</v>
      </c>
      <c r="V983" s="10">
        <v>252</v>
      </c>
      <c r="W983" s="12">
        <f t="shared" si="385"/>
        <v>1.0301489909999999</v>
      </c>
      <c r="X983" s="5">
        <f t="shared" si="386"/>
        <v>32.90573182</v>
      </c>
      <c r="Y983" s="11">
        <f t="shared" si="387"/>
        <v>0</v>
      </c>
      <c r="Z983" s="2" t="s">
        <v>68</v>
      </c>
      <c r="AA983" s="72">
        <f t="shared" si="395"/>
        <v>44119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2"/>
      <c r="CH983" s="1"/>
      <c r="CI983" s="1"/>
      <c r="CJ983" s="1"/>
      <c r="CK983" s="1"/>
      <c r="CL983" s="1"/>
      <c r="CM983" s="1"/>
    </row>
    <row r="984" spans="1:91" x14ac:dyDescent="0.2">
      <c r="A984" s="105">
        <f t="shared" si="388"/>
        <v>43997</v>
      </c>
      <c r="B984" s="5">
        <f t="shared" si="377"/>
        <v>1124.34298182</v>
      </c>
      <c r="C984" s="5">
        <f t="shared" si="389"/>
        <v>1000</v>
      </c>
      <c r="D984" s="64">
        <f t="shared" si="390"/>
        <v>5331.91</v>
      </c>
      <c r="E984" s="11">
        <f>IF(K984=1,VLOOKUP(A984,[1]Plan1!$AY$80:$BA$314,3),E983)</f>
        <v>5311.65</v>
      </c>
      <c r="F984" s="72">
        <f t="shared" si="391"/>
        <v>43967</v>
      </c>
      <c r="G984" s="9">
        <f t="shared" si="378"/>
        <v>-3.7997640620340833E-3</v>
      </c>
      <c r="H984" s="72">
        <f t="shared" si="392"/>
        <v>44027</v>
      </c>
      <c r="I984" s="72">
        <f t="shared" si="379"/>
        <v>43997</v>
      </c>
      <c r="J984" s="1">
        <f t="shared" si="393"/>
        <v>20</v>
      </c>
      <c r="K984" s="1">
        <f t="shared" si="375"/>
        <v>20</v>
      </c>
      <c r="L984" s="5">
        <f t="shared" si="380"/>
        <v>0.99620023000000002</v>
      </c>
      <c r="M984" s="12">
        <f t="shared" si="376"/>
        <v>0.99690005000000004</v>
      </c>
      <c r="N984" s="12">
        <f t="shared" si="372"/>
        <v>1.095600286899965</v>
      </c>
      <c r="O984" s="5">
        <f t="shared" si="374"/>
        <v>1.09143725</v>
      </c>
      <c r="P984" s="5">
        <f t="shared" si="381"/>
        <v>1091.4372499999999</v>
      </c>
      <c r="Q984" s="10">
        <f t="shared" si="382"/>
        <v>0</v>
      </c>
      <c r="R984" s="39">
        <f t="shared" si="383"/>
        <v>0</v>
      </c>
      <c r="S984" s="5">
        <f t="shared" si="384"/>
        <v>0</v>
      </c>
      <c r="T984" s="6">
        <f t="shared" si="394"/>
        <v>4.641E-2</v>
      </c>
      <c r="U984" s="10">
        <f t="shared" si="373"/>
        <v>165</v>
      </c>
      <c r="V984" s="10">
        <v>252</v>
      </c>
      <c r="W984" s="12">
        <f t="shared" si="385"/>
        <v>1.0301489909999999</v>
      </c>
      <c r="X984" s="5">
        <f t="shared" si="386"/>
        <v>32.90573182</v>
      </c>
      <c r="Y984" s="11">
        <f t="shared" si="387"/>
        <v>0</v>
      </c>
      <c r="Z984" s="2" t="s">
        <v>68</v>
      </c>
      <c r="AA984" s="72">
        <f t="shared" si="395"/>
        <v>44119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2"/>
      <c r="CH984" s="1"/>
      <c r="CI984" s="1"/>
      <c r="CJ984" s="1"/>
      <c r="CK984" s="1"/>
      <c r="CL984" s="1"/>
      <c r="CM984" s="1"/>
    </row>
    <row r="985" spans="1:91" x14ac:dyDescent="0.2">
      <c r="A985" s="105">
        <f t="shared" si="388"/>
        <v>43998</v>
      </c>
      <c r="B985" s="5">
        <f t="shared" si="377"/>
        <v>1124.67814322</v>
      </c>
      <c r="C985" s="5">
        <f t="shared" si="389"/>
        <v>1000</v>
      </c>
      <c r="D985" s="64">
        <f t="shared" si="390"/>
        <v>5311.65</v>
      </c>
      <c r="E985" s="11">
        <f>IF(K985=1,VLOOKUP(A985,[1]Plan1!$AY$80:$BA$314,3),E984)</f>
        <v>5325.46</v>
      </c>
      <c r="F985" s="72">
        <f t="shared" si="391"/>
        <v>43998</v>
      </c>
      <c r="G985" s="9">
        <f t="shared" si="378"/>
        <v>2.5999454030292135E-3</v>
      </c>
      <c r="H985" s="72">
        <f t="shared" si="392"/>
        <v>44027</v>
      </c>
      <c r="I985" s="72">
        <f t="shared" si="379"/>
        <v>44027</v>
      </c>
      <c r="J985" s="1">
        <f t="shared" si="393"/>
        <v>22</v>
      </c>
      <c r="K985" s="1">
        <f t="shared" si="375"/>
        <v>1</v>
      </c>
      <c r="L985" s="5">
        <f t="shared" si="380"/>
        <v>1.0001180300000001</v>
      </c>
      <c r="M985" s="12">
        <f t="shared" si="376"/>
        <v>0.99620023000000002</v>
      </c>
      <c r="N985" s="12">
        <f t="shared" si="372"/>
        <v>1.0914372577978111</v>
      </c>
      <c r="O985" s="5">
        <f t="shared" si="374"/>
        <v>1.09156608</v>
      </c>
      <c r="P985" s="5">
        <f t="shared" si="381"/>
        <v>1091.5660800000001</v>
      </c>
      <c r="Q985" s="10">
        <f t="shared" si="382"/>
        <v>0</v>
      </c>
      <c r="R985" s="39">
        <f t="shared" si="383"/>
        <v>0</v>
      </c>
      <c r="S985" s="5">
        <f t="shared" si="384"/>
        <v>0</v>
      </c>
      <c r="T985" s="6">
        <f t="shared" si="394"/>
        <v>4.641E-2</v>
      </c>
      <c r="U985" s="10">
        <f t="shared" si="373"/>
        <v>166</v>
      </c>
      <c r="V985" s="10">
        <v>252</v>
      </c>
      <c r="W985" s="12">
        <f t="shared" si="385"/>
        <v>1.0303344560000001</v>
      </c>
      <c r="X985" s="5">
        <f t="shared" si="386"/>
        <v>33.112063220000003</v>
      </c>
      <c r="Y985" s="11">
        <f t="shared" si="387"/>
        <v>0</v>
      </c>
      <c r="Z985" s="2" t="s">
        <v>68</v>
      </c>
      <c r="AA985" s="72">
        <f t="shared" si="395"/>
        <v>44119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2"/>
      <c r="CH985" s="1"/>
      <c r="CI985" s="1"/>
      <c r="CJ985" s="1"/>
      <c r="CK985" s="1"/>
      <c r="CL985" s="1"/>
      <c r="CM985" s="1"/>
    </row>
    <row r="986" spans="1:91" x14ac:dyDescent="0.2">
      <c r="A986" s="105">
        <f t="shared" si="388"/>
        <v>43999</v>
      </c>
      <c r="B986" s="5">
        <f t="shared" si="377"/>
        <v>1125.0133884299998</v>
      </c>
      <c r="C986" s="5">
        <f t="shared" si="389"/>
        <v>1000</v>
      </c>
      <c r="D986" s="64">
        <f t="shared" si="390"/>
        <v>5311.65</v>
      </c>
      <c r="E986" s="11">
        <f>IF(K986=1,VLOOKUP(A986,[1]Plan1!$AY$80:$BA$314,3),E985)</f>
        <v>5325.46</v>
      </c>
      <c r="F986" s="72">
        <f t="shared" si="391"/>
        <v>43998</v>
      </c>
      <c r="G986" s="9">
        <f t="shared" si="378"/>
        <v>2.5999454030292135E-3</v>
      </c>
      <c r="H986" s="72">
        <f t="shared" si="392"/>
        <v>44027</v>
      </c>
      <c r="I986" s="72">
        <f t="shared" si="379"/>
        <v>44027</v>
      </c>
      <c r="J986" s="1">
        <f t="shared" si="393"/>
        <v>22</v>
      </c>
      <c r="K986" s="1">
        <f t="shared" si="375"/>
        <v>2</v>
      </c>
      <c r="L986" s="5">
        <f t="shared" si="380"/>
        <v>1.0002360699999999</v>
      </c>
      <c r="M986" s="12">
        <f t="shared" si="376"/>
        <v>0.99620023000000002</v>
      </c>
      <c r="N986" s="12">
        <f t="shared" si="372"/>
        <v>1.0914372577978111</v>
      </c>
      <c r="O986" s="5">
        <f t="shared" si="374"/>
        <v>1.09169491</v>
      </c>
      <c r="P986" s="5">
        <f t="shared" si="381"/>
        <v>1091.6949099999999</v>
      </c>
      <c r="Q986" s="10">
        <f t="shared" si="382"/>
        <v>0</v>
      </c>
      <c r="R986" s="39">
        <f t="shared" si="383"/>
        <v>0</v>
      </c>
      <c r="S986" s="5">
        <f t="shared" si="384"/>
        <v>0</v>
      </c>
      <c r="T986" s="6">
        <f t="shared" si="394"/>
        <v>4.641E-2</v>
      </c>
      <c r="U986" s="10">
        <f t="shared" si="373"/>
        <v>167</v>
      </c>
      <c r="V986" s="10">
        <v>252</v>
      </c>
      <c r="W986" s="12">
        <f t="shared" si="385"/>
        <v>1.0305199540000001</v>
      </c>
      <c r="X986" s="5">
        <f t="shared" si="386"/>
        <v>33.318478429999999</v>
      </c>
      <c r="Y986" s="11">
        <f t="shared" si="387"/>
        <v>0</v>
      </c>
      <c r="Z986" s="2" t="s">
        <v>68</v>
      </c>
      <c r="AA986" s="72">
        <f t="shared" si="395"/>
        <v>44119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2"/>
      <c r="CH986" s="1"/>
      <c r="CI986" s="1"/>
      <c r="CJ986" s="1"/>
      <c r="CK986" s="1"/>
      <c r="CL986" s="1"/>
      <c r="CM986" s="1"/>
    </row>
    <row r="987" spans="1:91" x14ac:dyDescent="0.2">
      <c r="A987" s="105">
        <f t="shared" si="388"/>
        <v>44000</v>
      </c>
      <c r="B987" s="5">
        <f t="shared" si="377"/>
        <v>1125.3487494799999</v>
      </c>
      <c r="C987" s="5">
        <f t="shared" si="389"/>
        <v>1000</v>
      </c>
      <c r="D987" s="64">
        <f t="shared" si="390"/>
        <v>5311.65</v>
      </c>
      <c r="E987" s="11">
        <f>IF(K987=1,VLOOKUP(A987,[1]Plan1!$AY$80:$BA$314,3),E986)</f>
        <v>5325.46</v>
      </c>
      <c r="F987" s="72">
        <f t="shared" si="391"/>
        <v>43998</v>
      </c>
      <c r="G987" s="9">
        <f t="shared" si="378"/>
        <v>2.5999454030292135E-3</v>
      </c>
      <c r="H987" s="72">
        <f t="shared" si="392"/>
        <v>44027</v>
      </c>
      <c r="I987" s="72">
        <f t="shared" si="379"/>
        <v>44027</v>
      </c>
      <c r="J987" s="1">
        <f t="shared" si="393"/>
        <v>22</v>
      </c>
      <c r="K987" s="1">
        <f t="shared" si="375"/>
        <v>3</v>
      </c>
      <c r="L987" s="5">
        <f t="shared" si="380"/>
        <v>1.00035414</v>
      </c>
      <c r="M987" s="12">
        <f t="shared" si="376"/>
        <v>0.99620023000000002</v>
      </c>
      <c r="N987" s="12">
        <f t="shared" si="372"/>
        <v>1.0914372577978111</v>
      </c>
      <c r="O987" s="5">
        <f t="shared" si="374"/>
        <v>1.09182377</v>
      </c>
      <c r="P987" s="5">
        <f t="shared" si="381"/>
        <v>1091.82377</v>
      </c>
      <c r="Q987" s="10">
        <f t="shared" si="382"/>
        <v>0</v>
      </c>
      <c r="R987" s="39">
        <f t="shared" si="383"/>
        <v>0</v>
      </c>
      <c r="S987" s="5">
        <f t="shared" si="384"/>
        <v>0</v>
      </c>
      <c r="T987" s="6">
        <f t="shared" si="394"/>
        <v>4.641E-2</v>
      </c>
      <c r="U987" s="10">
        <f t="shared" si="373"/>
        <v>168</v>
      </c>
      <c r="V987" s="10">
        <v>252</v>
      </c>
      <c r="W987" s="12">
        <f t="shared" si="385"/>
        <v>1.030705486</v>
      </c>
      <c r="X987" s="5">
        <f t="shared" si="386"/>
        <v>33.524979479999999</v>
      </c>
      <c r="Y987" s="11">
        <f t="shared" si="387"/>
        <v>0</v>
      </c>
      <c r="Z987" s="2" t="s">
        <v>68</v>
      </c>
      <c r="AA987" s="72">
        <f t="shared" si="395"/>
        <v>44119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2"/>
      <c r="CH987" s="1"/>
      <c r="CI987" s="1"/>
      <c r="CJ987" s="1"/>
      <c r="CK987" s="1"/>
      <c r="CL987" s="1"/>
      <c r="CM987" s="1"/>
    </row>
    <row r="988" spans="1:91" x14ac:dyDescent="0.2">
      <c r="A988" s="105">
        <f t="shared" si="388"/>
        <v>44001</v>
      </c>
      <c r="B988" s="5">
        <f t="shared" si="377"/>
        <v>1125.6842046899999</v>
      </c>
      <c r="C988" s="5">
        <f t="shared" si="389"/>
        <v>1000</v>
      </c>
      <c r="D988" s="64">
        <f t="shared" si="390"/>
        <v>5311.65</v>
      </c>
      <c r="E988" s="11">
        <f>IF(K988=1,VLOOKUP(A988,[1]Plan1!$AY$80:$BA$314,3),E987)</f>
        <v>5325.46</v>
      </c>
      <c r="F988" s="72">
        <f t="shared" si="391"/>
        <v>43998</v>
      </c>
      <c r="G988" s="9">
        <f t="shared" si="378"/>
        <v>2.5999454030292135E-3</v>
      </c>
      <c r="H988" s="72">
        <f t="shared" si="392"/>
        <v>44027</v>
      </c>
      <c r="I988" s="72">
        <f t="shared" si="379"/>
        <v>44027</v>
      </c>
      <c r="J988" s="1">
        <f t="shared" si="393"/>
        <v>22</v>
      </c>
      <c r="K988" s="1">
        <f t="shared" si="375"/>
        <v>4</v>
      </c>
      <c r="L988" s="5">
        <f t="shared" si="380"/>
        <v>1.0004722100000001</v>
      </c>
      <c r="M988" s="12">
        <f t="shared" si="376"/>
        <v>0.99620023000000002</v>
      </c>
      <c r="N988" s="12">
        <f t="shared" si="372"/>
        <v>1.0914372577978111</v>
      </c>
      <c r="O988" s="5">
        <f t="shared" si="374"/>
        <v>1.0919526399999999</v>
      </c>
      <c r="P988" s="5">
        <f t="shared" si="381"/>
        <v>1091.95264</v>
      </c>
      <c r="Q988" s="10">
        <f t="shared" si="382"/>
        <v>0</v>
      </c>
      <c r="R988" s="39">
        <f t="shared" si="383"/>
        <v>0</v>
      </c>
      <c r="S988" s="5">
        <f t="shared" si="384"/>
        <v>0</v>
      </c>
      <c r="T988" s="6">
        <f t="shared" si="394"/>
        <v>4.641E-2</v>
      </c>
      <c r="U988" s="10">
        <f t="shared" si="373"/>
        <v>169</v>
      </c>
      <c r="V988" s="10">
        <v>252</v>
      </c>
      <c r="W988" s="12">
        <f t="shared" si="385"/>
        <v>1.030891051</v>
      </c>
      <c r="X988" s="5">
        <f t="shared" si="386"/>
        <v>33.731564689999999</v>
      </c>
      <c r="Y988" s="11">
        <f t="shared" si="387"/>
        <v>0</v>
      </c>
      <c r="Z988" s="2" t="s">
        <v>68</v>
      </c>
      <c r="AA988" s="72">
        <f t="shared" si="395"/>
        <v>44119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2"/>
      <c r="CH988" s="1"/>
      <c r="CI988" s="1"/>
      <c r="CJ988" s="1"/>
      <c r="CK988" s="1"/>
      <c r="CL988" s="1"/>
      <c r="CM988" s="1"/>
    </row>
    <row r="989" spans="1:91" x14ac:dyDescent="0.2">
      <c r="A989" s="105">
        <f t="shared" si="388"/>
        <v>44002</v>
      </c>
      <c r="B989" s="5">
        <f t="shared" si="377"/>
        <v>1126.01976547</v>
      </c>
      <c r="C989" s="5">
        <f t="shared" si="389"/>
        <v>1000</v>
      </c>
      <c r="D989" s="64">
        <f t="shared" si="390"/>
        <v>5311.65</v>
      </c>
      <c r="E989" s="11">
        <f>IF(K989=1,VLOOKUP(A989,[1]Plan1!$AY$80:$BA$314,3),E988)</f>
        <v>5325.46</v>
      </c>
      <c r="F989" s="72">
        <f t="shared" si="391"/>
        <v>43998</v>
      </c>
      <c r="G989" s="9">
        <f t="shared" si="378"/>
        <v>2.5999454030292135E-3</v>
      </c>
      <c r="H989" s="72">
        <f t="shared" si="392"/>
        <v>44027</v>
      </c>
      <c r="I989" s="72">
        <f t="shared" si="379"/>
        <v>44027</v>
      </c>
      <c r="J989" s="1">
        <f t="shared" si="393"/>
        <v>22</v>
      </c>
      <c r="K989" s="1">
        <f t="shared" si="375"/>
        <v>5</v>
      </c>
      <c r="L989" s="5">
        <f t="shared" si="380"/>
        <v>1.0005903</v>
      </c>
      <c r="M989" s="12">
        <f t="shared" si="376"/>
        <v>0.99620023000000002</v>
      </c>
      <c r="N989" s="12">
        <f t="shared" si="372"/>
        <v>1.0914372577978111</v>
      </c>
      <c r="O989" s="5">
        <f t="shared" si="374"/>
        <v>1.09208153</v>
      </c>
      <c r="P989" s="5">
        <f t="shared" si="381"/>
        <v>1092.0815299999999</v>
      </c>
      <c r="Q989" s="10">
        <f t="shared" si="382"/>
        <v>0</v>
      </c>
      <c r="R989" s="39">
        <f t="shared" si="383"/>
        <v>0</v>
      </c>
      <c r="S989" s="5">
        <f t="shared" si="384"/>
        <v>0</v>
      </c>
      <c r="T989" s="6">
        <f t="shared" si="394"/>
        <v>4.641E-2</v>
      </c>
      <c r="U989" s="10">
        <f t="shared" si="373"/>
        <v>170</v>
      </c>
      <c r="V989" s="10">
        <v>252</v>
      </c>
      <c r="W989" s="12">
        <f t="shared" si="385"/>
        <v>1.0310766499999999</v>
      </c>
      <c r="X989" s="5">
        <f t="shared" si="386"/>
        <v>33.938235470000002</v>
      </c>
      <c r="Y989" s="11">
        <f t="shared" si="387"/>
        <v>0</v>
      </c>
      <c r="Z989" s="2" t="s">
        <v>68</v>
      </c>
      <c r="AA989" s="72">
        <f t="shared" si="395"/>
        <v>44119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2"/>
      <c r="CH989" s="1"/>
      <c r="CI989" s="1"/>
      <c r="CJ989" s="1"/>
      <c r="CK989" s="1"/>
      <c r="CL989" s="1"/>
      <c r="CM989" s="1"/>
    </row>
    <row r="990" spans="1:91" x14ac:dyDescent="0.2">
      <c r="A990" s="105">
        <f t="shared" si="388"/>
        <v>44003</v>
      </c>
      <c r="B990" s="5">
        <f t="shared" si="377"/>
        <v>1126.01976547</v>
      </c>
      <c r="C990" s="5">
        <f t="shared" si="389"/>
        <v>1000</v>
      </c>
      <c r="D990" s="64">
        <f t="shared" si="390"/>
        <v>5311.65</v>
      </c>
      <c r="E990" s="11">
        <f>IF(K990=1,VLOOKUP(A990,[1]Plan1!$AY$80:$BA$314,3),E989)</f>
        <v>5325.46</v>
      </c>
      <c r="F990" s="72">
        <f t="shared" si="391"/>
        <v>43998</v>
      </c>
      <c r="G990" s="9">
        <f t="shared" si="378"/>
        <v>2.5999454030292135E-3</v>
      </c>
      <c r="H990" s="72">
        <f t="shared" si="392"/>
        <v>44027</v>
      </c>
      <c r="I990" s="72">
        <f t="shared" si="379"/>
        <v>44027</v>
      </c>
      <c r="J990" s="1">
        <f t="shared" si="393"/>
        <v>22</v>
      </c>
      <c r="K990" s="1">
        <f t="shared" si="375"/>
        <v>5</v>
      </c>
      <c r="L990" s="5">
        <f t="shared" si="380"/>
        <v>1.0005903</v>
      </c>
      <c r="M990" s="12">
        <f t="shared" si="376"/>
        <v>0.99620023000000002</v>
      </c>
      <c r="N990" s="12">
        <f t="shared" si="372"/>
        <v>1.0914372577978111</v>
      </c>
      <c r="O990" s="5">
        <f t="shared" si="374"/>
        <v>1.09208153</v>
      </c>
      <c r="P990" s="5">
        <f t="shared" si="381"/>
        <v>1092.0815299999999</v>
      </c>
      <c r="Q990" s="10">
        <f t="shared" si="382"/>
        <v>0</v>
      </c>
      <c r="R990" s="39">
        <f t="shared" si="383"/>
        <v>0</v>
      </c>
      <c r="S990" s="5">
        <f t="shared" si="384"/>
        <v>0</v>
      </c>
      <c r="T990" s="6">
        <f t="shared" si="394"/>
        <v>4.641E-2</v>
      </c>
      <c r="U990" s="10">
        <f t="shared" si="373"/>
        <v>170</v>
      </c>
      <c r="V990" s="10">
        <v>252</v>
      </c>
      <c r="W990" s="12">
        <f t="shared" si="385"/>
        <v>1.0310766499999999</v>
      </c>
      <c r="X990" s="5">
        <f t="shared" si="386"/>
        <v>33.938235470000002</v>
      </c>
      <c r="Y990" s="11">
        <f t="shared" si="387"/>
        <v>0</v>
      </c>
      <c r="Z990" s="2" t="s">
        <v>68</v>
      </c>
      <c r="AA990" s="72">
        <f t="shared" si="395"/>
        <v>44119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2"/>
      <c r="CH990" s="1"/>
      <c r="CI990" s="1"/>
      <c r="CJ990" s="1"/>
      <c r="CK990" s="1"/>
      <c r="CL990" s="1"/>
      <c r="CM990" s="1"/>
    </row>
    <row r="991" spans="1:91" x14ac:dyDescent="0.2">
      <c r="A991" s="105">
        <f t="shared" si="388"/>
        <v>44004</v>
      </c>
      <c r="B991" s="5">
        <f t="shared" si="377"/>
        <v>1126.01976547</v>
      </c>
      <c r="C991" s="5">
        <f t="shared" si="389"/>
        <v>1000</v>
      </c>
      <c r="D991" s="64">
        <f t="shared" si="390"/>
        <v>5311.65</v>
      </c>
      <c r="E991" s="11">
        <f>IF(K991=1,VLOOKUP(A991,[1]Plan1!$AY$80:$BA$314,3),E990)</f>
        <v>5325.46</v>
      </c>
      <c r="F991" s="72">
        <f t="shared" si="391"/>
        <v>43998</v>
      </c>
      <c r="G991" s="9">
        <f t="shared" si="378"/>
        <v>2.5999454030292135E-3</v>
      </c>
      <c r="H991" s="72">
        <f t="shared" si="392"/>
        <v>44027</v>
      </c>
      <c r="I991" s="72">
        <f t="shared" si="379"/>
        <v>44027</v>
      </c>
      <c r="J991" s="1">
        <f t="shared" si="393"/>
        <v>22</v>
      </c>
      <c r="K991" s="1">
        <f t="shared" si="375"/>
        <v>5</v>
      </c>
      <c r="L991" s="5">
        <f t="shared" si="380"/>
        <v>1.0005903</v>
      </c>
      <c r="M991" s="12">
        <f t="shared" si="376"/>
        <v>0.99620023000000002</v>
      </c>
      <c r="N991" s="12">
        <f t="shared" ref="N991:N1054" si="396">IF(I991&gt;I990,N990*M991,N990)</f>
        <v>1.0914372577978111</v>
      </c>
      <c r="O991" s="5">
        <f t="shared" si="374"/>
        <v>1.09208153</v>
      </c>
      <c r="P991" s="5">
        <f t="shared" si="381"/>
        <v>1092.0815299999999</v>
      </c>
      <c r="Q991" s="10">
        <f t="shared" si="382"/>
        <v>0</v>
      </c>
      <c r="R991" s="39">
        <f t="shared" si="383"/>
        <v>0</v>
      </c>
      <c r="S991" s="5">
        <f t="shared" si="384"/>
        <v>0</v>
      </c>
      <c r="T991" s="6">
        <f t="shared" si="394"/>
        <v>4.641E-2</v>
      </c>
      <c r="U991" s="10">
        <f t="shared" si="373"/>
        <v>170</v>
      </c>
      <c r="V991" s="10">
        <v>252</v>
      </c>
      <c r="W991" s="12">
        <f t="shared" si="385"/>
        <v>1.0310766499999999</v>
      </c>
      <c r="X991" s="5">
        <f t="shared" si="386"/>
        <v>33.938235470000002</v>
      </c>
      <c r="Y991" s="11">
        <f t="shared" si="387"/>
        <v>0</v>
      </c>
      <c r="Z991" s="2" t="s">
        <v>68</v>
      </c>
      <c r="AA991" s="72">
        <f t="shared" si="395"/>
        <v>44119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2"/>
      <c r="CH991" s="1"/>
      <c r="CI991" s="1"/>
      <c r="CJ991" s="1"/>
      <c r="CK991" s="1"/>
      <c r="CL991" s="1"/>
      <c r="CM991" s="1"/>
    </row>
    <row r="992" spans="1:91" x14ac:dyDescent="0.2">
      <c r="A992" s="105">
        <f t="shared" si="388"/>
        <v>44005</v>
      </c>
      <c r="B992" s="5">
        <f t="shared" si="377"/>
        <v>1126.35542046</v>
      </c>
      <c r="C992" s="5">
        <f t="shared" si="389"/>
        <v>1000</v>
      </c>
      <c r="D992" s="64">
        <f t="shared" si="390"/>
        <v>5311.65</v>
      </c>
      <c r="E992" s="11">
        <f>IF(K992=1,VLOOKUP(A992,[1]Plan1!$AY$80:$BA$314,3),E991)</f>
        <v>5325.46</v>
      </c>
      <c r="F992" s="72">
        <f t="shared" si="391"/>
        <v>43998</v>
      </c>
      <c r="G992" s="9">
        <f t="shared" si="378"/>
        <v>2.5999454030292135E-3</v>
      </c>
      <c r="H992" s="72">
        <f t="shared" si="392"/>
        <v>44027</v>
      </c>
      <c r="I992" s="72">
        <f t="shared" si="379"/>
        <v>44027</v>
      </c>
      <c r="J992" s="1">
        <f t="shared" si="393"/>
        <v>22</v>
      </c>
      <c r="K992" s="1">
        <f t="shared" si="375"/>
        <v>6</v>
      </c>
      <c r="L992" s="5">
        <f t="shared" si="380"/>
        <v>1.0007083999999999</v>
      </c>
      <c r="M992" s="12">
        <f t="shared" si="376"/>
        <v>0.99620023000000002</v>
      </c>
      <c r="N992" s="12">
        <f t="shared" si="396"/>
        <v>1.0914372577978111</v>
      </c>
      <c r="O992" s="5">
        <f t="shared" si="374"/>
        <v>1.09221043</v>
      </c>
      <c r="P992" s="5">
        <f t="shared" si="381"/>
        <v>1092.2104300000001</v>
      </c>
      <c r="Q992" s="10">
        <f t="shared" si="382"/>
        <v>0</v>
      </c>
      <c r="R992" s="39">
        <f t="shared" si="383"/>
        <v>0</v>
      </c>
      <c r="S992" s="5">
        <f t="shared" si="384"/>
        <v>0</v>
      </c>
      <c r="T992" s="6">
        <f t="shared" si="394"/>
        <v>4.641E-2</v>
      </c>
      <c r="U992" s="10">
        <f t="shared" si="373"/>
        <v>171</v>
      </c>
      <c r="V992" s="10">
        <v>252</v>
      </c>
      <c r="W992" s="12">
        <f t="shared" si="385"/>
        <v>1.0312622819999999</v>
      </c>
      <c r="X992" s="5">
        <f t="shared" si="386"/>
        <v>34.144990460000002</v>
      </c>
      <c r="Y992" s="11">
        <f t="shared" si="387"/>
        <v>0</v>
      </c>
      <c r="Z992" s="2" t="s">
        <v>68</v>
      </c>
      <c r="AA992" s="72">
        <f t="shared" si="395"/>
        <v>44119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2"/>
      <c r="CH992" s="1"/>
      <c r="CI992" s="1"/>
      <c r="CJ992" s="1"/>
      <c r="CK992" s="1"/>
      <c r="CL992" s="1"/>
      <c r="CM992" s="1"/>
    </row>
    <row r="993" spans="1:91" x14ac:dyDescent="0.2">
      <c r="A993" s="105">
        <f t="shared" si="388"/>
        <v>44006</v>
      </c>
      <c r="B993" s="5">
        <f t="shared" si="377"/>
        <v>1126.69117998</v>
      </c>
      <c r="C993" s="5">
        <f t="shared" si="389"/>
        <v>1000</v>
      </c>
      <c r="D993" s="64">
        <f t="shared" si="390"/>
        <v>5311.65</v>
      </c>
      <c r="E993" s="11">
        <f>IF(K993=1,VLOOKUP(A993,[1]Plan1!$AY$80:$BA$314,3),E992)</f>
        <v>5325.46</v>
      </c>
      <c r="F993" s="72">
        <f t="shared" si="391"/>
        <v>43998</v>
      </c>
      <c r="G993" s="9">
        <f t="shared" si="378"/>
        <v>2.5999454030292135E-3</v>
      </c>
      <c r="H993" s="72">
        <f t="shared" si="392"/>
        <v>44027</v>
      </c>
      <c r="I993" s="72">
        <f t="shared" si="379"/>
        <v>44027</v>
      </c>
      <c r="J993" s="1">
        <f t="shared" si="393"/>
        <v>22</v>
      </c>
      <c r="K993" s="1">
        <f t="shared" si="375"/>
        <v>7</v>
      </c>
      <c r="L993" s="5">
        <f t="shared" si="380"/>
        <v>1.0008265199999999</v>
      </c>
      <c r="M993" s="12">
        <f t="shared" si="376"/>
        <v>0.99620023000000002</v>
      </c>
      <c r="N993" s="12">
        <f t="shared" si="396"/>
        <v>1.0914372577978111</v>
      </c>
      <c r="O993" s="5">
        <f t="shared" si="374"/>
        <v>1.09233935</v>
      </c>
      <c r="P993" s="5">
        <f t="shared" si="381"/>
        <v>1092.33935</v>
      </c>
      <c r="Q993" s="10">
        <f t="shared" si="382"/>
        <v>0</v>
      </c>
      <c r="R993" s="39">
        <f t="shared" si="383"/>
        <v>0</v>
      </c>
      <c r="S993" s="5">
        <f t="shared" si="384"/>
        <v>0</v>
      </c>
      <c r="T993" s="6">
        <f t="shared" si="394"/>
        <v>4.641E-2</v>
      </c>
      <c r="U993" s="10">
        <f t="shared" si="373"/>
        <v>172</v>
      </c>
      <c r="V993" s="10">
        <v>252</v>
      </c>
      <c r="W993" s="12">
        <f t="shared" si="385"/>
        <v>1.031447947</v>
      </c>
      <c r="X993" s="5">
        <f t="shared" si="386"/>
        <v>34.351829979999998</v>
      </c>
      <c r="Y993" s="11">
        <f t="shared" si="387"/>
        <v>0</v>
      </c>
      <c r="Z993" s="2" t="s">
        <v>68</v>
      </c>
      <c r="AA993" s="72">
        <f t="shared" si="395"/>
        <v>44119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2"/>
      <c r="CH993" s="1"/>
      <c r="CI993" s="1"/>
      <c r="CJ993" s="1"/>
      <c r="CK993" s="1"/>
      <c r="CL993" s="1"/>
      <c r="CM993" s="1"/>
    </row>
    <row r="994" spans="1:91" x14ac:dyDescent="0.2">
      <c r="A994" s="105">
        <f t="shared" si="388"/>
        <v>44007</v>
      </c>
      <c r="B994" s="5">
        <f t="shared" si="377"/>
        <v>1127.02703483</v>
      </c>
      <c r="C994" s="5">
        <f t="shared" si="389"/>
        <v>1000</v>
      </c>
      <c r="D994" s="64">
        <f t="shared" si="390"/>
        <v>5311.65</v>
      </c>
      <c r="E994" s="11">
        <f>IF(K994=1,VLOOKUP(A994,[1]Plan1!$AY$80:$BA$314,3),E993)</f>
        <v>5325.46</v>
      </c>
      <c r="F994" s="72">
        <f t="shared" si="391"/>
        <v>43998</v>
      </c>
      <c r="G994" s="9">
        <f t="shared" si="378"/>
        <v>2.5999454030292135E-3</v>
      </c>
      <c r="H994" s="72">
        <f t="shared" si="392"/>
        <v>44027</v>
      </c>
      <c r="I994" s="72">
        <f t="shared" si="379"/>
        <v>44027</v>
      </c>
      <c r="J994" s="1">
        <f t="shared" si="393"/>
        <v>22</v>
      </c>
      <c r="K994" s="1">
        <f t="shared" si="375"/>
        <v>8</v>
      </c>
      <c r="L994" s="5">
        <f t="shared" si="380"/>
        <v>1.0009446500000001</v>
      </c>
      <c r="M994" s="12">
        <f t="shared" si="376"/>
        <v>0.99620023000000002</v>
      </c>
      <c r="N994" s="12">
        <f t="shared" si="396"/>
        <v>1.0914372577978111</v>
      </c>
      <c r="O994" s="5">
        <f t="shared" si="374"/>
        <v>1.0924682800000001</v>
      </c>
      <c r="P994" s="5">
        <f t="shared" si="381"/>
        <v>1092.46828</v>
      </c>
      <c r="Q994" s="10">
        <f t="shared" si="382"/>
        <v>0</v>
      </c>
      <c r="R994" s="39">
        <f t="shared" si="383"/>
        <v>0</v>
      </c>
      <c r="S994" s="5">
        <f t="shared" si="384"/>
        <v>0</v>
      </c>
      <c r="T994" s="6">
        <f t="shared" si="394"/>
        <v>4.641E-2</v>
      </c>
      <c r="U994" s="10">
        <f t="shared" si="373"/>
        <v>173</v>
      </c>
      <c r="V994" s="10">
        <v>252</v>
      </c>
      <c r="W994" s="12">
        <f t="shared" si="385"/>
        <v>1.031633646</v>
      </c>
      <c r="X994" s="5">
        <f t="shared" si="386"/>
        <v>34.558754829999998</v>
      </c>
      <c r="Y994" s="11">
        <f t="shared" si="387"/>
        <v>0</v>
      </c>
      <c r="Z994" s="2" t="s">
        <v>68</v>
      </c>
      <c r="AA994" s="72">
        <f t="shared" si="395"/>
        <v>44119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2"/>
      <c r="CH994" s="1"/>
      <c r="CI994" s="1"/>
      <c r="CJ994" s="1"/>
      <c r="CK994" s="1"/>
      <c r="CL994" s="1"/>
      <c r="CM994" s="1"/>
    </row>
    <row r="995" spans="1:91" x14ac:dyDescent="0.2">
      <c r="A995" s="105">
        <f t="shared" si="388"/>
        <v>44008</v>
      </c>
      <c r="B995" s="5">
        <f t="shared" si="377"/>
        <v>1127.36298394</v>
      </c>
      <c r="C995" s="5">
        <f t="shared" si="389"/>
        <v>1000</v>
      </c>
      <c r="D995" s="64">
        <f t="shared" si="390"/>
        <v>5311.65</v>
      </c>
      <c r="E995" s="11">
        <f>IF(K995=1,VLOOKUP(A995,[1]Plan1!$AY$80:$BA$314,3),E994)</f>
        <v>5325.46</v>
      </c>
      <c r="F995" s="72">
        <f t="shared" si="391"/>
        <v>43998</v>
      </c>
      <c r="G995" s="9">
        <f t="shared" si="378"/>
        <v>2.5999454030292135E-3</v>
      </c>
      <c r="H995" s="72">
        <f t="shared" si="392"/>
        <v>44027</v>
      </c>
      <c r="I995" s="72">
        <f t="shared" si="379"/>
        <v>44027</v>
      </c>
      <c r="J995" s="1">
        <f t="shared" si="393"/>
        <v>22</v>
      </c>
      <c r="K995" s="1">
        <f t="shared" si="375"/>
        <v>9</v>
      </c>
      <c r="L995" s="5">
        <f t="shared" si="380"/>
        <v>1.00106279</v>
      </c>
      <c r="M995" s="12">
        <f t="shared" si="376"/>
        <v>0.99620023000000002</v>
      </c>
      <c r="N995" s="12">
        <f t="shared" si="396"/>
        <v>1.0914372577978111</v>
      </c>
      <c r="O995" s="5">
        <f t="shared" si="374"/>
        <v>1.09259722</v>
      </c>
      <c r="P995" s="5">
        <f t="shared" si="381"/>
        <v>1092.5972200000001</v>
      </c>
      <c r="Q995" s="10">
        <f t="shared" si="382"/>
        <v>0</v>
      </c>
      <c r="R995" s="39">
        <f t="shared" si="383"/>
        <v>0</v>
      </c>
      <c r="S995" s="5">
        <f t="shared" si="384"/>
        <v>0</v>
      </c>
      <c r="T995" s="6">
        <f t="shared" si="394"/>
        <v>4.641E-2</v>
      </c>
      <c r="U995" s="10">
        <f t="shared" si="373"/>
        <v>174</v>
      </c>
      <c r="V995" s="10">
        <v>252</v>
      </c>
      <c r="W995" s="12">
        <f t="shared" si="385"/>
        <v>1.031819378</v>
      </c>
      <c r="X995" s="5">
        <f t="shared" si="386"/>
        <v>34.765763939999999</v>
      </c>
      <c r="Y995" s="11">
        <f t="shared" si="387"/>
        <v>0</v>
      </c>
      <c r="Z995" s="2" t="s">
        <v>68</v>
      </c>
      <c r="AA995" s="72">
        <f t="shared" si="395"/>
        <v>44119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2"/>
      <c r="CH995" s="1"/>
      <c r="CI995" s="1"/>
      <c r="CJ995" s="1"/>
      <c r="CK995" s="1"/>
      <c r="CL995" s="1"/>
      <c r="CM995" s="1"/>
    </row>
    <row r="996" spans="1:91" x14ac:dyDescent="0.2">
      <c r="A996" s="105">
        <f t="shared" si="388"/>
        <v>44009</v>
      </c>
      <c r="B996" s="5">
        <f t="shared" si="377"/>
        <v>1127.6990490600001</v>
      </c>
      <c r="C996" s="5">
        <f t="shared" si="389"/>
        <v>1000</v>
      </c>
      <c r="D996" s="64">
        <f t="shared" si="390"/>
        <v>5311.65</v>
      </c>
      <c r="E996" s="11">
        <f>IF(K996=1,VLOOKUP(A996,[1]Plan1!$AY$80:$BA$314,3),E995)</f>
        <v>5325.46</v>
      </c>
      <c r="F996" s="72">
        <f t="shared" si="391"/>
        <v>43998</v>
      </c>
      <c r="G996" s="9">
        <f t="shared" si="378"/>
        <v>2.5999454030292135E-3</v>
      </c>
      <c r="H996" s="72">
        <f t="shared" si="392"/>
        <v>44027</v>
      </c>
      <c r="I996" s="72">
        <f t="shared" si="379"/>
        <v>44027</v>
      </c>
      <c r="J996" s="1">
        <f t="shared" si="393"/>
        <v>22</v>
      </c>
      <c r="K996" s="1">
        <f t="shared" si="375"/>
        <v>10</v>
      </c>
      <c r="L996" s="5">
        <f t="shared" si="380"/>
        <v>1.00118095</v>
      </c>
      <c r="M996" s="12">
        <f t="shared" si="376"/>
        <v>0.99620023000000002</v>
      </c>
      <c r="N996" s="12">
        <f t="shared" si="396"/>
        <v>1.0914372577978111</v>
      </c>
      <c r="O996" s="5">
        <f t="shared" si="374"/>
        <v>1.09272619</v>
      </c>
      <c r="P996" s="5">
        <f t="shared" si="381"/>
        <v>1092.7261900000001</v>
      </c>
      <c r="Q996" s="10">
        <f t="shared" si="382"/>
        <v>0</v>
      </c>
      <c r="R996" s="39">
        <f t="shared" si="383"/>
        <v>0</v>
      </c>
      <c r="S996" s="5">
        <f t="shared" si="384"/>
        <v>0</v>
      </c>
      <c r="T996" s="6">
        <f t="shared" si="394"/>
        <v>4.641E-2</v>
      </c>
      <c r="U996" s="10">
        <f t="shared" si="373"/>
        <v>175</v>
      </c>
      <c r="V996" s="10">
        <v>252</v>
      </c>
      <c r="W996" s="12">
        <f t="shared" si="385"/>
        <v>1.032005144</v>
      </c>
      <c r="X996" s="5">
        <f t="shared" si="386"/>
        <v>34.972859059999998</v>
      </c>
      <c r="Y996" s="11">
        <f t="shared" si="387"/>
        <v>0</v>
      </c>
      <c r="Z996" s="2" t="s">
        <v>68</v>
      </c>
      <c r="AA996" s="72">
        <f t="shared" si="395"/>
        <v>44119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2"/>
      <c r="CH996" s="1"/>
      <c r="CI996" s="1"/>
      <c r="CJ996" s="1"/>
      <c r="CK996" s="1"/>
      <c r="CL996" s="1"/>
      <c r="CM996" s="1"/>
    </row>
    <row r="997" spans="1:91" x14ac:dyDescent="0.2">
      <c r="A997" s="105">
        <f t="shared" si="388"/>
        <v>44010</v>
      </c>
      <c r="B997" s="5">
        <f t="shared" si="377"/>
        <v>1127.6990490600001</v>
      </c>
      <c r="C997" s="5">
        <f t="shared" si="389"/>
        <v>1000</v>
      </c>
      <c r="D997" s="64">
        <f t="shared" si="390"/>
        <v>5311.65</v>
      </c>
      <c r="E997" s="11">
        <f>IF(K997=1,VLOOKUP(A997,[1]Plan1!$AY$80:$BA$314,3),E996)</f>
        <v>5325.46</v>
      </c>
      <c r="F997" s="72">
        <f t="shared" si="391"/>
        <v>43998</v>
      </c>
      <c r="G997" s="9">
        <f t="shared" si="378"/>
        <v>2.5999454030292135E-3</v>
      </c>
      <c r="H997" s="72">
        <f t="shared" si="392"/>
        <v>44027</v>
      </c>
      <c r="I997" s="72">
        <f t="shared" si="379"/>
        <v>44027</v>
      </c>
      <c r="J997" s="1">
        <f t="shared" si="393"/>
        <v>22</v>
      </c>
      <c r="K997" s="1">
        <f t="shared" si="375"/>
        <v>10</v>
      </c>
      <c r="L997" s="5">
        <f t="shared" si="380"/>
        <v>1.00118095</v>
      </c>
      <c r="M997" s="12">
        <f t="shared" si="376"/>
        <v>0.99620023000000002</v>
      </c>
      <c r="N997" s="12">
        <f t="shared" si="396"/>
        <v>1.0914372577978111</v>
      </c>
      <c r="O997" s="5">
        <f t="shared" si="374"/>
        <v>1.09272619</v>
      </c>
      <c r="P997" s="5">
        <f t="shared" si="381"/>
        <v>1092.7261900000001</v>
      </c>
      <c r="Q997" s="10">
        <f t="shared" si="382"/>
        <v>0</v>
      </c>
      <c r="R997" s="39">
        <f t="shared" si="383"/>
        <v>0</v>
      </c>
      <c r="S997" s="5">
        <f t="shared" si="384"/>
        <v>0</v>
      </c>
      <c r="T997" s="6">
        <f t="shared" si="394"/>
        <v>4.641E-2</v>
      </c>
      <c r="U997" s="10">
        <f t="shared" ref="U997:U1060" si="397">IF(Q996&gt;0,1,IF(K997=K996,U996,U996+1))</f>
        <v>175</v>
      </c>
      <c r="V997" s="10">
        <v>252</v>
      </c>
      <c r="W997" s="12">
        <f t="shared" si="385"/>
        <v>1.032005144</v>
      </c>
      <c r="X997" s="5">
        <f t="shared" si="386"/>
        <v>34.972859059999998</v>
      </c>
      <c r="Y997" s="11">
        <f t="shared" si="387"/>
        <v>0</v>
      </c>
      <c r="Z997" s="2" t="s">
        <v>68</v>
      </c>
      <c r="AA997" s="72">
        <f t="shared" si="395"/>
        <v>44119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2"/>
      <c r="CH997" s="1"/>
      <c r="CI997" s="1"/>
      <c r="CJ997" s="1"/>
      <c r="CK997" s="1"/>
      <c r="CL997" s="1"/>
      <c r="CM997" s="1"/>
    </row>
    <row r="998" spans="1:91" x14ac:dyDescent="0.2">
      <c r="A998" s="105">
        <f t="shared" si="388"/>
        <v>44011</v>
      </c>
      <c r="B998" s="5">
        <f t="shared" si="377"/>
        <v>1127.6990490600001</v>
      </c>
      <c r="C998" s="5">
        <f t="shared" si="389"/>
        <v>1000</v>
      </c>
      <c r="D998" s="64">
        <f t="shared" si="390"/>
        <v>5311.65</v>
      </c>
      <c r="E998" s="11">
        <f>IF(K998=1,VLOOKUP(A998,[1]Plan1!$AY$80:$BA$314,3),E997)</f>
        <v>5325.46</v>
      </c>
      <c r="F998" s="72">
        <f t="shared" si="391"/>
        <v>43998</v>
      </c>
      <c r="G998" s="9">
        <f t="shared" si="378"/>
        <v>2.5999454030292135E-3</v>
      </c>
      <c r="H998" s="72">
        <f t="shared" si="392"/>
        <v>44027</v>
      </c>
      <c r="I998" s="72">
        <f t="shared" si="379"/>
        <v>44027</v>
      </c>
      <c r="J998" s="1">
        <f t="shared" si="393"/>
        <v>22</v>
      </c>
      <c r="K998" s="1">
        <f t="shared" si="375"/>
        <v>10</v>
      </c>
      <c r="L998" s="5">
        <f t="shared" si="380"/>
        <v>1.00118095</v>
      </c>
      <c r="M998" s="12">
        <f t="shared" si="376"/>
        <v>0.99620023000000002</v>
      </c>
      <c r="N998" s="12">
        <f t="shared" si="396"/>
        <v>1.0914372577978111</v>
      </c>
      <c r="O998" s="5">
        <f t="shared" si="374"/>
        <v>1.09272619</v>
      </c>
      <c r="P998" s="5">
        <f t="shared" si="381"/>
        <v>1092.7261900000001</v>
      </c>
      <c r="Q998" s="10">
        <f t="shared" si="382"/>
        <v>0</v>
      </c>
      <c r="R998" s="39">
        <f t="shared" si="383"/>
        <v>0</v>
      </c>
      <c r="S998" s="5">
        <f t="shared" si="384"/>
        <v>0</v>
      </c>
      <c r="T998" s="6">
        <f t="shared" si="394"/>
        <v>4.641E-2</v>
      </c>
      <c r="U998" s="10">
        <f t="shared" si="397"/>
        <v>175</v>
      </c>
      <c r="V998" s="10">
        <v>252</v>
      </c>
      <c r="W998" s="12">
        <f t="shared" si="385"/>
        <v>1.032005144</v>
      </c>
      <c r="X998" s="5">
        <f t="shared" si="386"/>
        <v>34.972859059999998</v>
      </c>
      <c r="Y998" s="11">
        <f t="shared" si="387"/>
        <v>0</v>
      </c>
      <c r="Z998" s="2" t="s">
        <v>68</v>
      </c>
      <c r="AA998" s="72">
        <f t="shared" si="395"/>
        <v>44119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2"/>
      <c r="CH998" s="1"/>
      <c r="CI998" s="1"/>
      <c r="CJ998" s="1"/>
      <c r="CK998" s="1"/>
      <c r="CL998" s="1"/>
      <c r="CM998" s="1"/>
    </row>
    <row r="999" spans="1:91" x14ac:dyDescent="0.2">
      <c r="A999" s="105">
        <f t="shared" si="388"/>
        <v>44012</v>
      </c>
      <c r="B999" s="5">
        <f t="shared" si="377"/>
        <v>1128.0351981600002</v>
      </c>
      <c r="C999" s="5">
        <f t="shared" si="389"/>
        <v>1000</v>
      </c>
      <c r="D999" s="64">
        <f t="shared" si="390"/>
        <v>5311.65</v>
      </c>
      <c r="E999" s="11">
        <f>IF(K999=1,VLOOKUP(A999,[1]Plan1!$AY$80:$BA$314,3),E998)</f>
        <v>5325.46</v>
      </c>
      <c r="F999" s="72">
        <f t="shared" si="391"/>
        <v>43998</v>
      </c>
      <c r="G999" s="9">
        <f t="shared" si="378"/>
        <v>2.5999454030292135E-3</v>
      </c>
      <c r="H999" s="72">
        <f t="shared" si="392"/>
        <v>44027</v>
      </c>
      <c r="I999" s="72">
        <f t="shared" si="379"/>
        <v>44027</v>
      </c>
      <c r="J999" s="1">
        <f t="shared" si="393"/>
        <v>22</v>
      </c>
      <c r="K999" s="1">
        <f t="shared" si="375"/>
        <v>11</v>
      </c>
      <c r="L999" s="5">
        <f t="shared" si="380"/>
        <v>1.0012991200000001</v>
      </c>
      <c r="M999" s="12">
        <f t="shared" si="376"/>
        <v>0.99620023000000002</v>
      </c>
      <c r="N999" s="12">
        <f t="shared" si="396"/>
        <v>1.0914372577978111</v>
      </c>
      <c r="O999" s="5">
        <f t="shared" si="374"/>
        <v>1.09285516</v>
      </c>
      <c r="P999" s="5">
        <f t="shared" si="381"/>
        <v>1092.8551600000001</v>
      </c>
      <c r="Q999" s="10">
        <f t="shared" si="382"/>
        <v>0</v>
      </c>
      <c r="R999" s="39">
        <f t="shared" si="383"/>
        <v>0</v>
      </c>
      <c r="S999" s="5">
        <f t="shared" si="384"/>
        <v>0</v>
      </c>
      <c r="T999" s="6">
        <f t="shared" si="394"/>
        <v>4.641E-2</v>
      </c>
      <c r="U999" s="10">
        <f t="shared" si="397"/>
        <v>176</v>
      </c>
      <c r="V999" s="10">
        <v>252</v>
      </c>
      <c r="W999" s="12">
        <f t="shared" si="385"/>
        <v>1.032190943</v>
      </c>
      <c r="X999" s="5">
        <f t="shared" si="386"/>
        <v>35.180038160000002</v>
      </c>
      <c r="Y999" s="11">
        <f t="shared" si="387"/>
        <v>0</v>
      </c>
      <c r="Z999" s="2" t="s">
        <v>68</v>
      </c>
      <c r="AA999" s="72">
        <f t="shared" si="395"/>
        <v>44119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2"/>
      <c r="CH999" s="1"/>
      <c r="CI999" s="1"/>
      <c r="CJ999" s="1"/>
      <c r="CK999" s="1"/>
      <c r="CL999" s="1"/>
      <c r="CM999" s="1"/>
    </row>
    <row r="1000" spans="1:91" x14ac:dyDescent="0.2">
      <c r="A1000" s="105">
        <f t="shared" si="388"/>
        <v>44013</v>
      </c>
      <c r="B1000" s="5">
        <f t="shared" si="377"/>
        <v>1128.3714633100001</v>
      </c>
      <c r="C1000" s="5">
        <f t="shared" si="389"/>
        <v>1000</v>
      </c>
      <c r="D1000" s="64">
        <f t="shared" si="390"/>
        <v>5311.65</v>
      </c>
      <c r="E1000" s="11">
        <f>IF(K1000=1,VLOOKUP(A1000,[1]Plan1!$AY$80:$BA$314,3),E999)</f>
        <v>5325.46</v>
      </c>
      <c r="F1000" s="72">
        <f t="shared" si="391"/>
        <v>43998</v>
      </c>
      <c r="G1000" s="9">
        <f t="shared" si="378"/>
        <v>2.5999454030292135E-3</v>
      </c>
      <c r="H1000" s="72">
        <f t="shared" si="392"/>
        <v>44027</v>
      </c>
      <c r="I1000" s="72">
        <f t="shared" si="379"/>
        <v>44027</v>
      </c>
      <c r="J1000" s="1">
        <f t="shared" si="393"/>
        <v>22</v>
      </c>
      <c r="K1000" s="1">
        <f t="shared" si="375"/>
        <v>12</v>
      </c>
      <c r="L1000" s="5">
        <f t="shared" si="380"/>
        <v>1.0014173099999999</v>
      </c>
      <c r="M1000" s="12">
        <f t="shared" si="376"/>
        <v>0.99620023000000002</v>
      </c>
      <c r="N1000" s="12">
        <f t="shared" si="396"/>
        <v>1.0914372577978111</v>
      </c>
      <c r="O1000" s="5">
        <f t="shared" si="374"/>
        <v>1.0929841600000001</v>
      </c>
      <c r="P1000" s="5">
        <f t="shared" si="381"/>
        <v>1092.98416</v>
      </c>
      <c r="Q1000" s="10">
        <f t="shared" si="382"/>
        <v>0</v>
      </c>
      <c r="R1000" s="39">
        <f t="shared" si="383"/>
        <v>0</v>
      </c>
      <c r="S1000" s="5">
        <f t="shared" si="384"/>
        <v>0</v>
      </c>
      <c r="T1000" s="6">
        <f t="shared" si="394"/>
        <v>4.641E-2</v>
      </c>
      <c r="U1000" s="10">
        <f t="shared" si="397"/>
        <v>177</v>
      </c>
      <c r="V1000" s="10">
        <v>252</v>
      </c>
      <c r="W1000" s="12">
        <f t="shared" si="385"/>
        <v>1.032376776</v>
      </c>
      <c r="X1000" s="5">
        <f t="shared" si="386"/>
        <v>35.38730331</v>
      </c>
      <c r="Y1000" s="11">
        <f t="shared" si="387"/>
        <v>0</v>
      </c>
      <c r="Z1000" s="2" t="s">
        <v>68</v>
      </c>
      <c r="AA1000" s="72">
        <f t="shared" si="395"/>
        <v>44119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2"/>
      <c r="CH1000" s="1"/>
      <c r="CI1000" s="1"/>
      <c r="CJ1000" s="1"/>
      <c r="CK1000" s="1"/>
      <c r="CL1000" s="1"/>
      <c r="CM1000" s="1"/>
    </row>
    <row r="1001" spans="1:91" x14ac:dyDescent="0.2">
      <c r="A1001" s="105">
        <f t="shared" si="388"/>
        <v>44014</v>
      </c>
      <c r="B1001" s="5">
        <f t="shared" si="377"/>
        <v>1128.70782282</v>
      </c>
      <c r="C1001" s="5">
        <f t="shared" si="389"/>
        <v>1000</v>
      </c>
      <c r="D1001" s="64">
        <f t="shared" si="390"/>
        <v>5311.65</v>
      </c>
      <c r="E1001" s="11">
        <f>IF(K1001=1,VLOOKUP(A1001,[1]Plan1!$AY$80:$BA$314,3),E1000)</f>
        <v>5325.46</v>
      </c>
      <c r="F1001" s="72">
        <f t="shared" si="391"/>
        <v>43998</v>
      </c>
      <c r="G1001" s="9">
        <f t="shared" si="378"/>
        <v>2.5999454030292135E-3</v>
      </c>
      <c r="H1001" s="72">
        <f t="shared" si="392"/>
        <v>44027</v>
      </c>
      <c r="I1001" s="72">
        <f t="shared" si="379"/>
        <v>44027</v>
      </c>
      <c r="J1001" s="1">
        <f t="shared" si="393"/>
        <v>22</v>
      </c>
      <c r="K1001" s="1">
        <f t="shared" si="375"/>
        <v>13</v>
      </c>
      <c r="L1001" s="5">
        <f t="shared" si="380"/>
        <v>1.0015355100000001</v>
      </c>
      <c r="M1001" s="12">
        <f t="shared" si="376"/>
        <v>0.99620023000000002</v>
      </c>
      <c r="N1001" s="12">
        <f t="shared" si="396"/>
        <v>1.0914372577978111</v>
      </c>
      <c r="O1001" s="5">
        <f t="shared" ref="O1001:O1064" si="398">TRUNC(TRUNC((L1001*N1001),15),8)</f>
        <v>1.0931131700000001</v>
      </c>
      <c r="P1001" s="5">
        <f t="shared" si="381"/>
        <v>1093.1131700000001</v>
      </c>
      <c r="Q1001" s="10">
        <f t="shared" si="382"/>
        <v>0</v>
      </c>
      <c r="R1001" s="39">
        <f t="shared" si="383"/>
        <v>0</v>
      </c>
      <c r="S1001" s="5">
        <f t="shared" si="384"/>
        <v>0</v>
      </c>
      <c r="T1001" s="6">
        <f t="shared" si="394"/>
        <v>4.641E-2</v>
      </c>
      <c r="U1001" s="10">
        <f t="shared" si="397"/>
        <v>178</v>
      </c>
      <c r="V1001" s="10">
        <v>252</v>
      </c>
      <c r="W1001" s="12">
        <f t="shared" si="385"/>
        <v>1.032562642</v>
      </c>
      <c r="X1001" s="5">
        <f t="shared" si="386"/>
        <v>35.59465282</v>
      </c>
      <c r="Y1001" s="11">
        <f t="shared" si="387"/>
        <v>0</v>
      </c>
      <c r="Z1001" s="2" t="s">
        <v>68</v>
      </c>
      <c r="AA1001" s="72">
        <f t="shared" si="395"/>
        <v>44119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2"/>
      <c r="CH1001" s="1"/>
      <c r="CI1001" s="1"/>
      <c r="CJ1001" s="1"/>
      <c r="CK1001" s="1"/>
      <c r="CL1001" s="1"/>
      <c r="CM1001" s="1"/>
    </row>
    <row r="1002" spans="1:91" x14ac:dyDescent="0.2">
      <c r="A1002" s="105">
        <f t="shared" si="388"/>
        <v>44015</v>
      </c>
      <c r="B1002" s="5">
        <f t="shared" si="377"/>
        <v>1129.04426635</v>
      </c>
      <c r="C1002" s="5">
        <f t="shared" si="389"/>
        <v>1000</v>
      </c>
      <c r="D1002" s="64">
        <f t="shared" si="390"/>
        <v>5311.65</v>
      </c>
      <c r="E1002" s="11">
        <f>IF(K1002=1,VLOOKUP(A1002,[1]Plan1!$AY$80:$BA$314,3),E1001)</f>
        <v>5325.46</v>
      </c>
      <c r="F1002" s="72">
        <f t="shared" si="391"/>
        <v>43998</v>
      </c>
      <c r="G1002" s="9">
        <f t="shared" si="378"/>
        <v>2.5999454030292135E-3</v>
      </c>
      <c r="H1002" s="72">
        <f t="shared" si="392"/>
        <v>44027</v>
      </c>
      <c r="I1002" s="72">
        <f t="shared" si="379"/>
        <v>44027</v>
      </c>
      <c r="J1002" s="1">
        <f t="shared" si="393"/>
        <v>22</v>
      </c>
      <c r="K1002" s="1">
        <f t="shared" ref="K1002:K1065" si="399">(J1002-(NETWORKDAYS(A1002,I1002,AD$118:AD$502)-1))</f>
        <v>14</v>
      </c>
      <c r="L1002" s="5">
        <f t="shared" si="380"/>
        <v>1.00165372</v>
      </c>
      <c r="M1002" s="12">
        <f t="shared" ref="M1002:M1065" si="400">IF(I1002&gt;I1001,L1001,M1001)</f>
        <v>0.99620023000000002</v>
      </c>
      <c r="N1002" s="12">
        <f t="shared" si="396"/>
        <v>1.0914372577978111</v>
      </c>
      <c r="O1002" s="5">
        <f t="shared" si="398"/>
        <v>1.0932421800000001</v>
      </c>
      <c r="P1002" s="5">
        <f t="shared" si="381"/>
        <v>1093.24218</v>
      </c>
      <c r="Q1002" s="10">
        <f t="shared" si="382"/>
        <v>0</v>
      </c>
      <c r="R1002" s="39">
        <f t="shared" si="383"/>
        <v>0</v>
      </c>
      <c r="S1002" s="5">
        <f t="shared" si="384"/>
        <v>0</v>
      </c>
      <c r="T1002" s="6">
        <f t="shared" si="394"/>
        <v>4.641E-2</v>
      </c>
      <c r="U1002" s="10">
        <f t="shared" si="397"/>
        <v>179</v>
      </c>
      <c r="V1002" s="10">
        <v>252</v>
      </c>
      <c r="W1002" s="12">
        <f t="shared" si="385"/>
        <v>1.0327485409999999</v>
      </c>
      <c r="X1002" s="5">
        <f t="shared" si="386"/>
        <v>35.802086350000003</v>
      </c>
      <c r="Y1002" s="11">
        <f t="shared" si="387"/>
        <v>0</v>
      </c>
      <c r="Z1002" s="2" t="s">
        <v>68</v>
      </c>
      <c r="AA1002" s="72">
        <f t="shared" si="395"/>
        <v>44119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2"/>
      <c r="CH1002" s="1"/>
      <c r="CI1002" s="1"/>
      <c r="CJ1002" s="1"/>
      <c r="CK1002" s="1"/>
      <c r="CL1002" s="1"/>
      <c r="CM1002" s="1"/>
    </row>
    <row r="1003" spans="1:91" x14ac:dyDescent="0.2">
      <c r="A1003" s="105">
        <f t="shared" si="388"/>
        <v>44016</v>
      </c>
      <c r="B1003" s="5">
        <f t="shared" si="377"/>
        <v>1129.3808363399999</v>
      </c>
      <c r="C1003" s="5">
        <f t="shared" si="389"/>
        <v>1000</v>
      </c>
      <c r="D1003" s="64">
        <f t="shared" si="390"/>
        <v>5311.65</v>
      </c>
      <c r="E1003" s="11">
        <f>IF(K1003=1,VLOOKUP(A1003,[1]Plan1!$AY$80:$BA$314,3),E1002)</f>
        <v>5325.46</v>
      </c>
      <c r="F1003" s="72">
        <f t="shared" si="391"/>
        <v>43998</v>
      </c>
      <c r="G1003" s="9">
        <f t="shared" si="378"/>
        <v>2.5999454030292135E-3</v>
      </c>
      <c r="H1003" s="72">
        <f t="shared" si="392"/>
        <v>44027</v>
      </c>
      <c r="I1003" s="72">
        <f t="shared" si="379"/>
        <v>44027</v>
      </c>
      <c r="J1003" s="1">
        <f t="shared" si="393"/>
        <v>22</v>
      </c>
      <c r="K1003" s="1">
        <f t="shared" si="399"/>
        <v>15</v>
      </c>
      <c r="L1003" s="5">
        <f t="shared" si="380"/>
        <v>1.00177195</v>
      </c>
      <c r="M1003" s="12">
        <f t="shared" si="400"/>
        <v>0.99620023000000002</v>
      </c>
      <c r="N1003" s="12">
        <f t="shared" si="396"/>
        <v>1.0914372577978111</v>
      </c>
      <c r="O1003" s="5">
        <f t="shared" si="398"/>
        <v>1.09337123</v>
      </c>
      <c r="P1003" s="5">
        <f t="shared" si="381"/>
        <v>1093.37123</v>
      </c>
      <c r="Q1003" s="10">
        <f t="shared" si="382"/>
        <v>0</v>
      </c>
      <c r="R1003" s="39">
        <f t="shared" si="383"/>
        <v>0</v>
      </c>
      <c r="S1003" s="5">
        <f t="shared" si="384"/>
        <v>0</v>
      </c>
      <c r="T1003" s="6">
        <f t="shared" si="394"/>
        <v>4.641E-2</v>
      </c>
      <c r="U1003" s="10">
        <f t="shared" si="397"/>
        <v>180</v>
      </c>
      <c r="V1003" s="10">
        <v>252</v>
      </c>
      <c r="W1003" s="12">
        <f t="shared" si="385"/>
        <v>1.0329344739999999</v>
      </c>
      <c r="X1003" s="5">
        <f t="shared" si="386"/>
        <v>36.009606339999998</v>
      </c>
      <c r="Y1003" s="11">
        <f t="shared" si="387"/>
        <v>0</v>
      </c>
      <c r="Z1003" s="2" t="s">
        <v>68</v>
      </c>
      <c r="AA1003" s="72">
        <f t="shared" si="395"/>
        <v>44119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2"/>
      <c r="CH1003" s="1"/>
      <c r="CI1003" s="1"/>
      <c r="CJ1003" s="1"/>
      <c r="CK1003" s="1"/>
      <c r="CL1003" s="1"/>
      <c r="CM1003" s="1"/>
    </row>
    <row r="1004" spans="1:91" x14ac:dyDescent="0.2">
      <c r="A1004" s="105">
        <f t="shared" si="388"/>
        <v>44017</v>
      </c>
      <c r="B1004" s="5">
        <f t="shared" si="377"/>
        <v>1129.3808363399999</v>
      </c>
      <c r="C1004" s="5">
        <f t="shared" si="389"/>
        <v>1000</v>
      </c>
      <c r="D1004" s="64">
        <f t="shared" si="390"/>
        <v>5311.65</v>
      </c>
      <c r="E1004" s="11">
        <f>IF(K1004=1,VLOOKUP(A1004,[1]Plan1!$AY$80:$BA$314,3),E1003)</f>
        <v>5325.46</v>
      </c>
      <c r="F1004" s="72">
        <f t="shared" si="391"/>
        <v>43998</v>
      </c>
      <c r="G1004" s="9">
        <f t="shared" si="378"/>
        <v>2.5999454030292135E-3</v>
      </c>
      <c r="H1004" s="72">
        <f t="shared" si="392"/>
        <v>44027</v>
      </c>
      <c r="I1004" s="72">
        <f t="shared" si="379"/>
        <v>44027</v>
      </c>
      <c r="J1004" s="1">
        <f t="shared" si="393"/>
        <v>22</v>
      </c>
      <c r="K1004" s="1">
        <f t="shared" si="399"/>
        <v>15</v>
      </c>
      <c r="L1004" s="5">
        <f t="shared" si="380"/>
        <v>1.00177195</v>
      </c>
      <c r="M1004" s="12">
        <f t="shared" si="400"/>
        <v>0.99620023000000002</v>
      </c>
      <c r="N1004" s="12">
        <f t="shared" si="396"/>
        <v>1.0914372577978111</v>
      </c>
      <c r="O1004" s="5">
        <f t="shared" si="398"/>
        <v>1.09337123</v>
      </c>
      <c r="P1004" s="5">
        <f t="shared" si="381"/>
        <v>1093.37123</v>
      </c>
      <c r="Q1004" s="10">
        <f t="shared" si="382"/>
        <v>0</v>
      </c>
      <c r="R1004" s="39">
        <f t="shared" si="383"/>
        <v>0</v>
      </c>
      <c r="S1004" s="5">
        <f t="shared" si="384"/>
        <v>0</v>
      </c>
      <c r="T1004" s="6">
        <f t="shared" si="394"/>
        <v>4.641E-2</v>
      </c>
      <c r="U1004" s="10">
        <f t="shared" si="397"/>
        <v>180</v>
      </c>
      <c r="V1004" s="10">
        <v>252</v>
      </c>
      <c r="W1004" s="12">
        <f t="shared" si="385"/>
        <v>1.0329344739999999</v>
      </c>
      <c r="X1004" s="5">
        <f t="shared" si="386"/>
        <v>36.009606339999998</v>
      </c>
      <c r="Y1004" s="11">
        <f t="shared" si="387"/>
        <v>0</v>
      </c>
      <c r="Z1004" s="2" t="s">
        <v>68</v>
      </c>
      <c r="AA1004" s="72">
        <f t="shared" si="395"/>
        <v>44119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2"/>
      <c r="CH1004" s="1"/>
      <c r="CI1004" s="1"/>
      <c r="CJ1004" s="1"/>
      <c r="CK1004" s="1"/>
      <c r="CL1004" s="1"/>
      <c r="CM1004" s="1"/>
    </row>
    <row r="1005" spans="1:91" x14ac:dyDescent="0.2">
      <c r="A1005" s="105">
        <f t="shared" si="388"/>
        <v>44018</v>
      </c>
      <c r="B1005" s="5">
        <f t="shared" si="377"/>
        <v>1129.3808363399999</v>
      </c>
      <c r="C1005" s="5">
        <f t="shared" si="389"/>
        <v>1000</v>
      </c>
      <c r="D1005" s="64">
        <f t="shared" si="390"/>
        <v>5311.65</v>
      </c>
      <c r="E1005" s="11">
        <f>IF(K1005=1,VLOOKUP(A1005,[1]Plan1!$AY$80:$BA$314,3),E1004)</f>
        <v>5325.46</v>
      </c>
      <c r="F1005" s="72">
        <f t="shared" si="391"/>
        <v>43998</v>
      </c>
      <c r="G1005" s="9">
        <f t="shared" si="378"/>
        <v>2.5999454030292135E-3</v>
      </c>
      <c r="H1005" s="72">
        <f t="shared" si="392"/>
        <v>44027</v>
      </c>
      <c r="I1005" s="72">
        <f t="shared" si="379"/>
        <v>44027</v>
      </c>
      <c r="J1005" s="1">
        <f t="shared" si="393"/>
        <v>22</v>
      </c>
      <c r="K1005" s="1">
        <f t="shared" si="399"/>
        <v>15</v>
      </c>
      <c r="L1005" s="5">
        <f t="shared" si="380"/>
        <v>1.00177195</v>
      </c>
      <c r="M1005" s="12">
        <f t="shared" si="400"/>
        <v>0.99620023000000002</v>
      </c>
      <c r="N1005" s="12">
        <f t="shared" si="396"/>
        <v>1.0914372577978111</v>
      </c>
      <c r="O1005" s="5">
        <f t="shared" si="398"/>
        <v>1.09337123</v>
      </c>
      <c r="P1005" s="5">
        <f t="shared" si="381"/>
        <v>1093.37123</v>
      </c>
      <c r="Q1005" s="10">
        <f t="shared" si="382"/>
        <v>0</v>
      </c>
      <c r="R1005" s="39">
        <f t="shared" si="383"/>
        <v>0</v>
      </c>
      <c r="S1005" s="5">
        <f t="shared" si="384"/>
        <v>0</v>
      </c>
      <c r="T1005" s="6">
        <f t="shared" si="394"/>
        <v>4.641E-2</v>
      </c>
      <c r="U1005" s="10">
        <f t="shared" si="397"/>
        <v>180</v>
      </c>
      <c r="V1005" s="10">
        <v>252</v>
      </c>
      <c r="W1005" s="12">
        <f t="shared" si="385"/>
        <v>1.0329344739999999</v>
      </c>
      <c r="X1005" s="5">
        <f t="shared" si="386"/>
        <v>36.009606339999998</v>
      </c>
      <c r="Y1005" s="11">
        <f t="shared" si="387"/>
        <v>0</v>
      </c>
      <c r="Z1005" s="2" t="s">
        <v>68</v>
      </c>
      <c r="AA1005" s="72">
        <f t="shared" si="395"/>
        <v>44119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2"/>
      <c r="CH1005" s="1"/>
      <c r="CI1005" s="1"/>
      <c r="CJ1005" s="1"/>
      <c r="CK1005" s="1"/>
      <c r="CL1005" s="1"/>
      <c r="CM1005" s="1"/>
    </row>
    <row r="1006" spans="1:91" x14ac:dyDescent="0.2">
      <c r="A1006" s="105">
        <f t="shared" si="388"/>
        <v>44019</v>
      </c>
      <c r="B1006" s="5">
        <f t="shared" si="377"/>
        <v>1129.7174915000001</v>
      </c>
      <c r="C1006" s="5">
        <f t="shared" si="389"/>
        <v>1000</v>
      </c>
      <c r="D1006" s="64">
        <f t="shared" si="390"/>
        <v>5311.65</v>
      </c>
      <c r="E1006" s="11">
        <f>IF(K1006=1,VLOOKUP(A1006,[1]Plan1!$AY$80:$BA$314,3),E1005)</f>
        <v>5325.46</v>
      </c>
      <c r="F1006" s="72">
        <f t="shared" si="391"/>
        <v>43998</v>
      </c>
      <c r="G1006" s="9">
        <f t="shared" si="378"/>
        <v>2.5999454030292135E-3</v>
      </c>
      <c r="H1006" s="72">
        <f t="shared" si="392"/>
        <v>44027</v>
      </c>
      <c r="I1006" s="72">
        <f t="shared" si="379"/>
        <v>44027</v>
      </c>
      <c r="J1006" s="1">
        <f t="shared" si="393"/>
        <v>22</v>
      </c>
      <c r="K1006" s="1">
        <f t="shared" si="399"/>
        <v>16</v>
      </c>
      <c r="L1006" s="5">
        <f t="shared" si="380"/>
        <v>1.0018901899999999</v>
      </c>
      <c r="M1006" s="12">
        <f t="shared" si="400"/>
        <v>0.99620023000000002</v>
      </c>
      <c r="N1006" s="12">
        <f t="shared" si="396"/>
        <v>1.0914372577978111</v>
      </c>
      <c r="O1006" s="5">
        <f t="shared" si="398"/>
        <v>1.09350028</v>
      </c>
      <c r="P1006" s="5">
        <f t="shared" si="381"/>
        <v>1093.50028</v>
      </c>
      <c r="Q1006" s="10">
        <f t="shared" si="382"/>
        <v>0</v>
      </c>
      <c r="R1006" s="39">
        <f t="shared" si="383"/>
        <v>0</v>
      </c>
      <c r="S1006" s="5">
        <f t="shared" si="384"/>
        <v>0</v>
      </c>
      <c r="T1006" s="6">
        <f t="shared" si="394"/>
        <v>4.641E-2</v>
      </c>
      <c r="U1006" s="10">
        <f t="shared" si="397"/>
        <v>181</v>
      </c>
      <c r="V1006" s="10">
        <v>252</v>
      </c>
      <c r="W1006" s="12">
        <f t="shared" si="385"/>
        <v>1.0331204409999999</v>
      </c>
      <c r="X1006" s="5">
        <f t="shared" si="386"/>
        <v>36.217211499999998</v>
      </c>
      <c r="Y1006" s="11">
        <f t="shared" si="387"/>
        <v>0</v>
      </c>
      <c r="Z1006" s="2" t="s">
        <v>68</v>
      </c>
      <c r="AA1006" s="72">
        <f t="shared" si="395"/>
        <v>44119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2"/>
      <c r="CH1006" s="1"/>
      <c r="CI1006" s="1"/>
      <c r="CJ1006" s="1"/>
      <c r="CK1006" s="1"/>
      <c r="CL1006" s="1"/>
      <c r="CM1006" s="1"/>
    </row>
    <row r="1007" spans="1:91" x14ac:dyDescent="0.2">
      <c r="A1007" s="105">
        <f t="shared" si="388"/>
        <v>44020</v>
      </c>
      <c r="B1007" s="5">
        <f t="shared" si="377"/>
        <v>1130.0542514199999</v>
      </c>
      <c r="C1007" s="5">
        <f t="shared" si="389"/>
        <v>1000</v>
      </c>
      <c r="D1007" s="64">
        <f t="shared" si="390"/>
        <v>5311.65</v>
      </c>
      <c r="E1007" s="11">
        <f>IF(K1007=1,VLOOKUP(A1007,[1]Plan1!$AY$80:$BA$314,3),E1006)</f>
        <v>5325.46</v>
      </c>
      <c r="F1007" s="72">
        <f t="shared" si="391"/>
        <v>43998</v>
      </c>
      <c r="G1007" s="9">
        <f t="shared" si="378"/>
        <v>2.5999454030292135E-3</v>
      </c>
      <c r="H1007" s="72">
        <f t="shared" si="392"/>
        <v>44027</v>
      </c>
      <c r="I1007" s="72">
        <f t="shared" si="379"/>
        <v>44027</v>
      </c>
      <c r="J1007" s="1">
        <f t="shared" si="393"/>
        <v>22</v>
      </c>
      <c r="K1007" s="1">
        <f t="shared" si="399"/>
        <v>17</v>
      </c>
      <c r="L1007" s="5">
        <f t="shared" si="380"/>
        <v>1.0020084499999999</v>
      </c>
      <c r="M1007" s="12">
        <f t="shared" si="400"/>
        <v>0.99620023000000002</v>
      </c>
      <c r="N1007" s="12">
        <f t="shared" si="396"/>
        <v>1.0914372577978111</v>
      </c>
      <c r="O1007" s="5">
        <f t="shared" si="398"/>
        <v>1.0936293500000001</v>
      </c>
      <c r="P1007" s="5">
        <f t="shared" si="381"/>
        <v>1093.6293499999999</v>
      </c>
      <c r="Q1007" s="10">
        <f t="shared" si="382"/>
        <v>0</v>
      </c>
      <c r="R1007" s="39">
        <f t="shared" si="383"/>
        <v>0</v>
      </c>
      <c r="S1007" s="5">
        <f t="shared" si="384"/>
        <v>0</v>
      </c>
      <c r="T1007" s="6">
        <f t="shared" si="394"/>
        <v>4.641E-2</v>
      </c>
      <c r="U1007" s="10">
        <f t="shared" si="397"/>
        <v>182</v>
      </c>
      <c r="V1007" s="10">
        <v>252</v>
      </c>
      <c r="W1007" s="12">
        <f t="shared" si="385"/>
        <v>1.0333064409999999</v>
      </c>
      <c r="X1007" s="5">
        <f t="shared" si="386"/>
        <v>36.424901419999998</v>
      </c>
      <c r="Y1007" s="11">
        <f t="shared" si="387"/>
        <v>0</v>
      </c>
      <c r="Z1007" s="2" t="s">
        <v>68</v>
      </c>
      <c r="AA1007" s="72">
        <f t="shared" si="395"/>
        <v>44119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2"/>
      <c r="CH1007" s="1"/>
      <c r="CI1007" s="1"/>
      <c r="CJ1007" s="1"/>
      <c r="CK1007" s="1"/>
      <c r="CL1007" s="1"/>
      <c r="CM1007" s="1"/>
    </row>
    <row r="1008" spans="1:91" x14ac:dyDescent="0.2">
      <c r="A1008" s="105">
        <f t="shared" si="388"/>
        <v>44021</v>
      </c>
      <c r="B1008" s="5">
        <f t="shared" si="377"/>
        <v>1130.3911057700002</v>
      </c>
      <c r="C1008" s="5">
        <f t="shared" si="389"/>
        <v>1000</v>
      </c>
      <c r="D1008" s="64">
        <f t="shared" si="390"/>
        <v>5311.65</v>
      </c>
      <c r="E1008" s="11">
        <f>IF(K1008=1,VLOOKUP(A1008,[1]Plan1!$AY$80:$BA$314,3),E1007)</f>
        <v>5325.46</v>
      </c>
      <c r="F1008" s="72">
        <f t="shared" si="391"/>
        <v>43998</v>
      </c>
      <c r="G1008" s="9">
        <f t="shared" si="378"/>
        <v>2.5999454030292135E-3</v>
      </c>
      <c r="H1008" s="72">
        <f t="shared" si="392"/>
        <v>44027</v>
      </c>
      <c r="I1008" s="72">
        <f t="shared" si="379"/>
        <v>44027</v>
      </c>
      <c r="J1008" s="1">
        <f t="shared" si="393"/>
        <v>22</v>
      </c>
      <c r="K1008" s="1">
        <f t="shared" si="399"/>
        <v>18</v>
      </c>
      <c r="L1008" s="5">
        <f t="shared" si="380"/>
        <v>1.0021267199999999</v>
      </c>
      <c r="M1008" s="12">
        <f t="shared" si="400"/>
        <v>0.99620023000000002</v>
      </c>
      <c r="N1008" s="12">
        <f t="shared" si="396"/>
        <v>1.0914372577978111</v>
      </c>
      <c r="O1008" s="5">
        <f t="shared" si="398"/>
        <v>1.0937584300000001</v>
      </c>
      <c r="P1008" s="5">
        <f t="shared" si="381"/>
        <v>1093.7584300000001</v>
      </c>
      <c r="Q1008" s="10">
        <f t="shared" si="382"/>
        <v>0</v>
      </c>
      <c r="R1008" s="39">
        <f t="shared" si="383"/>
        <v>0</v>
      </c>
      <c r="S1008" s="5">
        <f t="shared" si="384"/>
        <v>0</v>
      </c>
      <c r="T1008" s="6">
        <f t="shared" si="394"/>
        <v>4.641E-2</v>
      </c>
      <c r="U1008" s="10">
        <f t="shared" si="397"/>
        <v>183</v>
      </c>
      <c r="V1008" s="10">
        <v>252</v>
      </c>
      <c r="W1008" s="12">
        <f t="shared" si="385"/>
        <v>1.033492474</v>
      </c>
      <c r="X1008" s="5">
        <f t="shared" si="386"/>
        <v>36.632675769999999</v>
      </c>
      <c r="Y1008" s="11">
        <f t="shared" si="387"/>
        <v>0</v>
      </c>
      <c r="Z1008" s="2" t="s">
        <v>68</v>
      </c>
      <c r="AA1008" s="72">
        <f t="shared" si="395"/>
        <v>44119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2"/>
      <c r="CH1008" s="1"/>
      <c r="CI1008" s="1"/>
      <c r="CJ1008" s="1"/>
      <c r="CK1008" s="1"/>
      <c r="CL1008" s="1"/>
      <c r="CM1008" s="1"/>
    </row>
    <row r="1009" spans="1:91" x14ac:dyDescent="0.2">
      <c r="A1009" s="105">
        <f t="shared" si="388"/>
        <v>44022</v>
      </c>
      <c r="B1009" s="5">
        <f t="shared" si="377"/>
        <v>1130.7280660199999</v>
      </c>
      <c r="C1009" s="5">
        <f t="shared" si="389"/>
        <v>1000</v>
      </c>
      <c r="D1009" s="64">
        <f t="shared" si="390"/>
        <v>5311.65</v>
      </c>
      <c r="E1009" s="11">
        <f>IF(K1009=1,VLOOKUP(A1009,[1]Plan1!$AY$80:$BA$314,3),E1008)</f>
        <v>5325.46</v>
      </c>
      <c r="F1009" s="72">
        <f t="shared" si="391"/>
        <v>43998</v>
      </c>
      <c r="G1009" s="9">
        <f t="shared" si="378"/>
        <v>2.5999454030292135E-3</v>
      </c>
      <c r="H1009" s="72">
        <f t="shared" si="392"/>
        <v>44027</v>
      </c>
      <c r="I1009" s="72">
        <f t="shared" si="379"/>
        <v>44027</v>
      </c>
      <c r="J1009" s="1">
        <f t="shared" si="393"/>
        <v>22</v>
      </c>
      <c r="K1009" s="1">
        <f t="shared" si="399"/>
        <v>19</v>
      </c>
      <c r="L1009" s="5">
        <f t="shared" si="380"/>
        <v>1.0022450000000001</v>
      </c>
      <c r="M1009" s="12">
        <f t="shared" si="400"/>
        <v>0.99620023000000002</v>
      </c>
      <c r="N1009" s="12">
        <f t="shared" si="396"/>
        <v>1.0914372577978111</v>
      </c>
      <c r="O1009" s="5">
        <f t="shared" si="398"/>
        <v>1.0938875299999999</v>
      </c>
      <c r="P1009" s="5">
        <f t="shared" si="381"/>
        <v>1093.88753</v>
      </c>
      <c r="Q1009" s="10">
        <f t="shared" si="382"/>
        <v>0</v>
      </c>
      <c r="R1009" s="39">
        <f t="shared" si="383"/>
        <v>0</v>
      </c>
      <c r="S1009" s="5">
        <f t="shared" si="384"/>
        <v>0</v>
      </c>
      <c r="T1009" s="6">
        <f t="shared" si="394"/>
        <v>4.641E-2</v>
      </c>
      <c r="U1009" s="10">
        <f t="shared" si="397"/>
        <v>184</v>
      </c>
      <c r="V1009" s="10">
        <v>252</v>
      </c>
      <c r="W1009" s="12">
        <f t="shared" si="385"/>
        <v>1.033678541</v>
      </c>
      <c r="X1009" s="5">
        <f t="shared" si="386"/>
        <v>36.840536020000002</v>
      </c>
      <c r="Y1009" s="11">
        <f t="shared" si="387"/>
        <v>0</v>
      </c>
      <c r="Z1009" s="2" t="s">
        <v>68</v>
      </c>
      <c r="AA1009" s="72">
        <f t="shared" si="395"/>
        <v>44119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2"/>
      <c r="CH1009" s="1"/>
      <c r="CI1009" s="1"/>
      <c r="CJ1009" s="1"/>
      <c r="CK1009" s="1"/>
      <c r="CL1009" s="1"/>
      <c r="CM1009" s="1"/>
    </row>
    <row r="1010" spans="1:91" x14ac:dyDescent="0.2">
      <c r="A1010" s="105">
        <f t="shared" si="388"/>
        <v>44023</v>
      </c>
      <c r="B1010" s="5">
        <f t="shared" si="377"/>
        <v>1131.06513219</v>
      </c>
      <c r="C1010" s="5">
        <f t="shared" si="389"/>
        <v>1000</v>
      </c>
      <c r="D1010" s="64">
        <f t="shared" si="390"/>
        <v>5311.65</v>
      </c>
      <c r="E1010" s="11">
        <f>IF(K1010=1,VLOOKUP(A1010,[1]Plan1!$AY$80:$BA$314,3),E1009)</f>
        <v>5325.46</v>
      </c>
      <c r="F1010" s="72">
        <f t="shared" si="391"/>
        <v>43998</v>
      </c>
      <c r="G1010" s="9">
        <f t="shared" si="378"/>
        <v>2.5999454030292135E-3</v>
      </c>
      <c r="H1010" s="72">
        <f t="shared" si="392"/>
        <v>44027</v>
      </c>
      <c r="I1010" s="72">
        <f t="shared" si="379"/>
        <v>44027</v>
      </c>
      <c r="J1010" s="1">
        <f t="shared" si="393"/>
        <v>22</v>
      </c>
      <c r="K1010" s="1">
        <f t="shared" si="399"/>
        <v>20</v>
      </c>
      <c r="L1010" s="5">
        <f t="shared" si="380"/>
        <v>1.0023633000000001</v>
      </c>
      <c r="M1010" s="12">
        <f t="shared" si="400"/>
        <v>0.99620023000000002</v>
      </c>
      <c r="N1010" s="12">
        <f t="shared" si="396"/>
        <v>1.0914372577978111</v>
      </c>
      <c r="O1010" s="5">
        <f t="shared" si="398"/>
        <v>1.0940166499999999</v>
      </c>
      <c r="P1010" s="5">
        <f t="shared" si="381"/>
        <v>1094.01665</v>
      </c>
      <c r="Q1010" s="10">
        <f t="shared" si="382"/>
        <v>0</v>
      </c>
      <c r="R1010" s="39">
        <f t="shared" si="383"/>
        <v>0</v>
      </c>
      <c r="S1010" s="5">
        <f t="shared" si="384"/>
        <v>0</v>
      </c>
      <c r="T1010" s="6">
        <f t="shared" si="394"/>
        <v>4.641E-2</v>
      </c>
      <c r="U1010" s="10">
        <f t="shared" si="397"/>
        <v>185</v>
      </c>
      <c r="V1010" s="10">
        <v>252</v>
      </c>
      <c r="W1010" s="12">
        <f t="shared" si="385"/>
        <v>1.0338646419999999</v>
      </c>
      <c r="X1010" s="5">
        <f t="shared" si="386"/>
        <v>37.048482190000001</v>
      </c>
      <c r="Y1010" s="11">
        <f t="shared" si="387"/>
        <v>0</v>
      </c>
      <c r="Z1010" s="2" t="s">
        <v>68</v>
      </c>
      <c r="AA1010" s="72">
        <f t="shared" si="395"/>
        <v>44119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2"/>
      <c r="CH1010" s="1"/>
      <c r="CI1010" s="1"/>
      <c r="CJ1010" s="1"/>
      <c r="CK1010" s="1"/>
      <c r="CL1010" s="1"/>
      <c r="CM1010" s="1"/>
    </row>
    <row r="1011" spans="1:91" x14ac:dyDescent="0.2">
      <c r="A1011" s="105">
        <f t="shared" si="388"/>
        <v>44024</v>
      </c>
      <c r="B1011" s="5">
        <f t="shared" si="377"/>
        <v>1131.06513219</v>
      </c>
      <c r="C1011" s="5">
        <f t="shared" si="389"/>
        <v>1000</v>
      </c>
      <c r="D1011" s="64">
        <f t="shared" si="390"/>
        <v>5311.65</v>
      </c>
      <c r="E1011" s="11">
        <f>IF(K1011=1,VLOOKUP(A1011,[1]Plan1!$AY$80:$BA$314,3),E1010)</f>
        <v>5325.46</v>
      </c>
      <c r="F1011" s="72">
        <f t="shared" si="391"/>
        <v>43998</v>
      </c>
      <c r="G1011" s="9">
        <f t="shared" si="378"/>
        <v>2.5999454030292135E-3</v>
      </c>
      <c r="H1011" s="72">
        <f t="shared" si="392"/>
        <v>44027</v>
      </c>
      <c r="I1011" s="72">
        <f t="shared" si="379"/>
        <v>44027</v>
      </c>
      <c r="J1011" s="1">
        <f t="shared" si="393"/>
        <v>22</v>
      </c>
      <c r="K1011" s="1">
        <f t="shared" si="399"/>
        <v>20</v>
      </c>
      <c r="L1011" s="5">
        <f t="shared" si="380"/>
        <v>1.0023633000000001</v>
      </c>
      <c r="M1011" s="12">
        <f t="shared" si="400"/>
        <v>0.99620023000000002</v>
      </c>
      <c r="N1011" s="12">
        <f t="shared" si="396"/>
        <v>1.0914372577978111</v>
      </c>
      <c r="O1011" s="5">
        <f t="shared" si="398"/>
        <v>1.0940166499999999</v>
      </c>
      <c r="P1011" s="5">
        <f t="shared" si="381"/>
        <v>1094.01665</v>
      </c>
      <c r="Q1011" s="10">
        <f t="shared" si="382"/>
        <v>0</v>
      </c>
      <c r="R1011" s="39">
        <f t="shared" si="383"/>
        <v>0</v>
      </c>
      <c r="S1011" s="5">
        <f t="shared" si="384"/>
        <v>0</v>
      </c>
      <c r="T1011" s="6">
        <f t="shared" si="394"/>
        <v>4.641E-2</v>
      </c>
      <c r="U1011" s="10">
        <f t="shared" si="397"/>
        <v>185</v>
      </c>
      <c r="V1011" s="10">
        <v>252</v>
      </c>
      <c r="W1011" s="12">
        <f t="shared" si="385"/>
        <v>1.0338646419999999</v>
      </c>
      <c r="X1011" s="5">
        <f t="shared" si="386"/>
        <v>37.048482190000001</v>
      </c>
      <c r="Y1011" s="11">
        <f t="shared" si="387"/>
        <v>0</v>
      </c>
      <c r="Z1011" s="2" t="s">
        <v>68</v>
      </c>
      <c r="AA1011" s="72">
        <f t="shared" si="395"/>
        <v>44119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2"/>
      <c r="CH1011" s="1"/>
      <c r="CI1011" s="1"/>
      <c r="CJ1011" s="1"/>
      <c r="CK1011" s="1"/>
      <c r="CL1011" s="1"/>
      <c r="CM1011" s="1"/>
    </row>
    <row r="1012" spans="1:91" x14ac:dyDescent="0.2">
      <c r="A1012" s="105">
        <f t="shared" si="388"/>
        <v>44025</v>
      </c>
      <c r="B1012" s="5">
        <f t="shared" si="377"/>
        <v>1131.06513219</v>
      </c>
      <c r="C1012" s="5">
        <f t="shared" si="389"/>
        <v>1000</v>
      </c>
      <c r="D1012" s="64">
        <f t="shared" si="390"/>
        <v>5311.65</v>
      </c>
      <c r="E1012" s="11">
        <f>IF(K1012=1,VLOOKUP(A1012,[1]Plan1!$AY$80:$BA$314,3),E1011)</f>
        <v>5325.46</v>
      </c>
      <c r="F1012" s="72">
        <f t="shared" si="391"/>
        <v>43998</v>
      </c>
      <c r="G1012" s="9">
        <f t="shared" si="378"/>
        <v>2.5999454030292135E-3</v>
      </c>
      <c r="H1012" s="72">
        <f t="shared" si="392"/>
        <v>44027</v>
      </c>
      <c r="I1012" s="72">
        <f t="shared" si="379"/>
        <v>44027</v>
      </c>
      <c r="J1012" s="1">
        <f t="shared" si="393"/>
        <v>22</v>
      </c>
      <c r="K1012" s="1">
        <f t="shared" si="399"/>
        <v>20</v>
      </c>
      <c r="L1012" s="5">
        <f t="shared" si="380"/>
        <v>1.0023633000000001</v>
      </c>
      <c r="M1012" s="12">
        <f t="shared" si="400"/>
        <v>0.99620023000000002</v>
      </c>
      <c r="N1012" s="12">
        <f t="shared" si="396"/>
        <v>1.0914372577978111</v>
      </c>
      <c r="O1012" s="5">
        <f t="shared" si="398"/>
        <v>1.0940166499999999</v>
      </c>
      <c r="P1012" s="5">
        <f t="shared" si="381"/>
        <v>1094.01665</v>
      </c>
      <c r="Q1012" s="10">
        <f t="shared" si="382"/>
        <v>0</v>
      </c>
      <c r="R1012" s="39">
        <f t="shared" si="383"/>
        <v>0</v>
      </c>
      <c r="S1012" s="5">
        <f t="shared" si="384"/>
        <v>0</v>
      </c>
      <c r="T1012" s="6">
        <f t="shared" si="394"/>
        <v>4.641E-2</v>
      </c>
      <c r="U1012" s="10">
        <f t="shared" si="397"/>
        <v>185</v>
      </c>
      <c r="V1012" s="10">
        <v>252</v>
      </c>
      <c r="W1012" s="12">
        <f t="shared" si="385"/>
        <v>1.0338646419999999</v>
      </c>
      <c r="X1012" s="5">
        <f t="shared" si="386"/>
        <v>37.048482190000001</v>
      </c>
      <c r="Y1012" s="11">
        <f t="shared" si="387"/>
        <v>0</v>
      </c>
      <c r="Z1012" s="2" t="s">
        <v>68</v>
      </c>
      <c r="AA1012" s="72">
        <f t="shared" si="395"/>
        <v>44119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2"/>
      <c r="CH1012" s="1"/>
      <c r="CI1012" s="1"/>
      <c r="CJ1012" s="1"/>
      <c r="CK1012" s="1"/>
      <c r="CL1012" s="1"/>
      <c r="CM1012" s="1"/>
    </row>
    <row r="1013" spans="1:91" x14ac:dyDescent="0.2">
      <c r="A1013" s="105">
        <f t="shared" si="388"/>
        <v>44026</v>
      </c>
      <c r="B1013" s="5">
        <f t="shared" si="377"/>
        <v>1131.40228252</v>
      </c>
      <c r="C1013" s="5">
        <f t="shared" si="389"/>
        <v>1000</v>
      </c>
      <c r="D1013" s="64">
        <f t="shared" si="390"/>
        <v>5311.65</v>
      </c>
      <c r="E1013" s="11">
        <f>IF(K1013=1,VLOOKUP(A1013,[1]Plan1!$AY$80:$BA$314,3),E1012)</f>
        <v>5325.46</v>
      </c>
      <c r="F1013" s="72">
        <f t="shared" si="391"/>
        <v>43998</v>
      </c>
      <c r="G1013" s="9">
        <f t="shared" si="378"/>
        <v>2.5999454030292135E-3</v>
      </c>
      <c r="H1013" s="72">
        <f t="shared" si="392"/>
        <v>44027</v>
      </c>
      <c r="I1013" s="72">
        <f t="shared" si="379"/>
        <v>44027</v>
      </c>
      <c r="J1013" s="1">
        <f t="shared" si="393"/>
        <v>22</v>
      </c>
      <c r="K1013" s="1">
        <f t="shared" si="399"/>
        <v>21</v>
      </c>
      <c r="L1013" s="5">
        <f t="shared" si="380"/>
        <v>1.00248161</v>
      </c>
      <c r="M1013" s="12">
        <f t="shared" si="400"/>
        <v>0.99620023000000002</v>
      </c>
      <c r="N1013" s="12">
        <f t="shared" si="396"/>
        <v>1.0914372577978111</v>
      </c>
      <c r="O1013" s="5">
        <f t="shared" si="398"/>
        <v>1.0941457699999999</v>
      </c>
      <c r="P1013" s="5">
        <f t="shared" si="381"/>
        <v>1094.1457700000001</v>
      </c>
      <c r="Q1013" s="10">
        <f t="shared" si="382"/>
        <v>0</v>
      </c>
      <c r="R1013" s="39">
        <f t="shared" si="383"/>
        <v>0</v>
      </c>
      <c r="S1013" s="5">
        <f t="shared" si="384"/>
        <v>0</v>
      </c>
      <c r="T1013" s="6">
        <f t="shared" si="394"/>
        <v>4.641E-2</v>
      </c>
      <c r="U1013" s="10">
        <f t="shared" si="397"/>
        <v>186</v>
      </c>
      <c r="V1013" s="10">
        <v>252</v>
      </c>
      <c r="W1013" s="12">
        <f t="shared" si="385"/>
        <v>1.0340507759999999</v>
      </c>
      <c r="X1013" s="5">
        <f t="shared" si="386"/>
        <v>37.256512520000001</v>
      </c>
      <c r="Y1013" s="11">
        <f t="shared" si="387"/>
        <v>0</v>
      </c>
      <c r="Z1013" s="2" t="s">
        <v>68</v>
      </c>
      <c r="AA1013" s="72">
        <f t="shared" si="395"/>
        <v>44119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2"/>
      <c r="CH1013" s="1"/>
      <c r="CI1013" s="1"/>
      <c r="CJ1013" s="1"/>
      <c r="CK1013" s="1"/>
      <c r="CL1013" s="1"/>
      <c r="CM1013" s="1"/>
    </row>
    <row r="1014" spans="1:91" x14ac:dyDescent="0.2">
      <c r="A1014" s="105">
        <f t="shared" si="388"/>
        <v>44027</v>
      </c>
      <c r="B1014" s="5">
        <f t="shared" si="377"/>
        <v>1131.7395480600001</v>
      </c>
      <c r="C1014" s="5">
        <f t="shared" si="389"/>
        <v>1000</v>
      </c>
      <c r="D1014" s="64">
        <f t="shared" si="390"/>
        <v>5311.65</v>
      </c>
      <c r="E1014" s="11">
        <f>IF(K1014=1,VLOOKUP(A1014,[1]Plan1!$AY$80:$BA$314,3),E1013)</f>
        <v>5325.46</v>
      </c>
      <c r="F1014" s="72">
        <f t="shared" si="391"/>
        <v>43998</v>
      </c>
      <c r="G1014" s="9">
        <f t="shared" si="378"/>
        <v>2.5999454030292135E-3</v>
      </c>
      <c r="H1014" s="72">
        <f t="shared" si="392"/>
        <v>44060</v>
      </c>
      <c r="I1014" s="72">
        <f t="shared" si="379"/>
        <v>44027</v>
      </c>
      <c r="J1014" s="1">
        <f t="shared" si="393"/>
        <v>22</v>
      </c>
      <c r="K1014" s="1">
        <f t="shared" si="399"/>
        <v>22</v>
      </c>
      <c r="L1014" s="5">
        <f t="shared" si="380"/>
        <v>1.0025999400000001</v>
      </c>
      <c r="M1014" s="12">
        <f t="shared" si="400"/>
        <v>0.99620023000000002</v>
      </c>
      <c r="N1014" s="12">
        <f t="shared" si="396"/>
        <v>1.0914372577978111</v>
      </c>
      <c r="O1014" s="5">
        <f t="shared" si="398"/>
        <v>1.0942749199999999</v>
      </c>
      <c r="P1014" s="5">
        <f t="shared" si="381"/>
        <v>1094.2749200000001</v>
      </c>
      <c r="Q1014" s="10">
        <f t="shared" si="382"/>
        <v>0</v>
      </c>
      <c r="R1014" s="39">
        <f t="shared" si="383"/>
        <v>0</v>
      </c>
      <c r="S1014" s="5">
        <f t="shared" si="384"/>
        <v>0</v>
      </c>
      <c r="T1014" s="6">
        <f t="shared" si="394"/>
        <v>4.641E-2</v>
      </c>
      <c r="U1014" s="10">
        <f t="shared" si="397"/>
        <v>187</v>
      </c>
      <c r="V1014" s="10">
        <v>252</v>
      </c>
      <c r="W1014" s="12">
        <f t="shared" si="385"/>
        <v>1.034236943</v>
      </c>
      <c r="X1014" s="5">
        <f t="shared" si="386"/>
        <v>37.464628060000003</v>
      </c>
      <c r="Y1014" s="11">
        <f t="shared" si="387"/>
        <v>0</v>
      </c>
      <c r="Z1014" s="2" t="s">
        <v>68</v>
      </c>
      <c r="AA1014" s="72">
        <f t="shared" si="395"/>
        <v>44119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2"/>
      <c r="CH1014" s="1"/>
      <c r="CI1014" s="1"/>
      <c r="CJ1014" s="1"/>
      <c r="CK1014" s="1"/>
      <c r="CL1014" s="1"/>
      <c r="CM1014" s="1"/>
    </row>
    <row r="1015" spans="1:91" x14ac:dyDescent="0.2">
      <c r="A1015" s="105">
        <f t="shared" si="388"/>
        <v>44028</v>
      </c>
      <c r="B1015" s="5">
        <f t="shared" si="377"/>
        <v>1132.1201481200001</v>
      </c>
      <c r="C1015" s="5">
        <f t="shared" si="389"/>
        <v>1000</v>
      </c>
      <c r="D1015" s="64">
        <f t="shared" si="390"/>
        <v>5325.46</v>
      </c>
      <c r="E1015" s="11">
        <f>IF(K1015=1,VLOOKUP(A1015,[1]Plan1!$AY$80:$BA$314,3),E1014)</f>
        <v>5344.63</v>
      </c>
      <c r="F1015" s="72">
        <f t="shared" si="391"/>
        <v>44028</v>
      </c>
      <c r="G1015" s="9">
        <f t="shared" si="378"/>
        <v>3.599689040946652E-3</v>
      </c>
      <c r="H1015" s="72">
        <f t="shared" si="392"/>
        <v>44060</v>
      </c>
      <c r="I1015" s="72">
        <f t="shared" si="379"/>
        <v>44060</v>
      </c>
      <c r="J1015" s="1">
        <f t="shared" si="393"/>
        <v>23</v>
      </c>
      <c r="K1015" s="1">
        <f t="shared" si="399"/>
        <v>1</v>
      </c>
      <c r="L1015" s="5">
        <f t="shared" si="380"/>
        <v>1.00015623</v>
      </c>
      <c r="M1015" s="12">
        <f t="shared" si="400"/>
        <v>1.0025999400000001</v>
      </c>
      <c r="N1015" s="12">
        <f t="shared" si="396"/>
        <v>1.0942749291818501</v>
      </c>
      <c r="O1015" s="5">
        <f t="shared" si="398"/>
        <v>1.0944458800000001</v>
      </c>
      <c r="P1015" s="5">
        <f t="shared" si="381"/>
        <v>1094.44588</v>
      </c>
      <c r="Q1015" s="10">
        <f t="shared" si="382"/>
        <v>0</v>
      </c>
      <c r="R1015" s="39">
        <f t="shared" si="383"/>
        <v>0</v>
      </c>
      <c r="S1015" s="5">
        <f t="shared" si="384"/>
        <v>0</v>
      </c>
      <c r="T1015" s="6">
        <f t="shared" si="394"/>
        <v>4.641E-2</v>
      </c>
      <c r="U1015" s="10">
        <f t="shared" si="397"/>
        <v>188</v>
      </c>
      <c r="V1015" s="10">
        <v>252</v>
      </c>
      <c r="W1015" s="12">
        <f t="shared" si="385"/>
        <v>1.034423144</v>
      </c>
      <c r="X1015" s="5">
        <f t="shared" si="386"/>
        <v>37.674268120000001</v>
      </c>
      <c r="Y1015" s="11">
        <f t="shared" si="387"/>
        <v>0</v>
      </c>
      <c r="Z1015" s="2" t="s">
        <v>68</v>
      </c>
      <c r="AA1015" s="72">
        <f t="shared" si="395"/>
        <v>44119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2"/>
      <c r="CH1015" s="1"/>
      <c r="CI1015" s="1"/>
      <c r="CJ1015" s="1"/>
      <c r="CK1015" s="1"/>
      <c r="CL1015" s="1"/>
      <c r="CM1015" s="1"/>
    </row>
    <row r="1016" spans="1:91" x14ac:dyDescent="0.2">
      <c r="A1016" s="105">
        <f t="shared" si="388"/>
        <v>44029</v>
      </c>
      <c r="B1016" s="5">
        <f t="shared" si="377"/>
        <v>1132.5009008</v>
      </c>
      <c r="C1016" s="5">
        <f t="shared" si="389"/>
        <v>1000</v>
      </c>
      <c r="D1016" s="64">
        <f t="shared" si="390"/>
        <v>5325.46</v>
      </c>
      <c r="E1016" s="11">
        <f>IF(K1016=1,VLOOKUP(A1016,[1]Plan1!$AY$80:$BA$314,3),E1015)</f>
        <v>5344.63</v>
      </c>
      <c r="F1016" s="72">
        <f t="shared" si="391"/>
        <v>44028</v>
      </c>
      <c r="G1016" s="9">
        <f t="shared" si="378"/>
        <v>3.599689040946652E-3</v>
      </c>
      <c r="H1016" s="72">
        <f t="shared" si="392"/>
        <v>44060</v>
      </c>
      <c r="I1016" s="72">
        <f t="shared" si="379"/>
        <v>44060</v>
      </c>
      <c r="J1016" s="1">
        <f t="shared" si="393"/>
        <v>23</v>
      </c>
      <c r="K1016" s="1">
        <f t="shared" si="399"/>
        <v>2</v>
      </c>
      <c r="L1016" s="5">
        <f t="shared" si="380"/>
        <v>1.0003124999999999</v>
      </c>
      <c r="M1016" s="12">
        <f t="shared" si="400"/>
        <v>1.0025999400000001</v>
      </c>
      <c r="N1016" s="12">
        <f t="shared" si="396"/>
        <v>1.0942749291818501</v>
      </c>
      <c r="O1016" s="5">
        <f t="shared" si="398"/>
        <v>1.09461689</v>
      </c>
      <c r="P1016" s="5">
        <f t="shared" si="381"/>
        <v>1094.61689</v>
      </c>
      <c r="Q1016" s="10">
        <f t="shared" si="382"/>
        <v>0</v>
      </c>
      <c r="R1016" s="39">
        <f t="shared" si="383"/>
        <v>0</v>
      </c>
      <c r="S1016" s="5">
        <f t="shared" si="384"/>
        <v>0</v>
      </c>
      <c r="T1016" s="6">
        <f t="shared" si="394"/>
        <v>4.641E-2</v>
      </c>
      <c r="U1016" s="10">
        <f t="shared" si="397"/>
        <v>189</v>
      </c>
      <c r="V1016" s="10">
        <v>252</v>
      </c>
      <c r="W1016" s="12">
        <f t="shared" si="385"/>
        <v>1.0346093789999999</v>
      </c>
      <c r="X1016" s="5">
        <f t="shared" si="386"/>
        <v>37.884010799999999</v>
      </c>
      <c r="Y1016" s="11">
        <f t="shared" si="387"/>
        <v>0</v>
      </c>
      <c r="Z1016" s="2" t="s">
        <v>68</v>
      </c>
      <c r="AA1016" s="72">
        <f t="shared" si="395"/>
        <v>44119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2"/>
      <c r="CH1016" s="1"/>
      <c r="CI1016" s="1"/>
      <c r="CJ1016" s="1"/>
      <c r="CK1016" s="1"/>
      <c r="CL1016" s="1"/>
      <c r="CM1016" s="1"/>
    </row>
    <row r="1017" spans="1:91" x14ac:dyDescent="0.2">
      <c r="A1017" s="105">
        <f t="shared" si="388"/>
        <v>44030</v>
      </c>
      <c r="B1017" s="5">
        <f t="shared" si="377"/>
        <v>1132.88176365</v>
      </c>
      <c r="C1017" s="5">
        <f t="shared" si="389"/>
        <v>1000</v>
      </c>
      <c r="D1017" s="64">
        <f t="shared" si="390"/>
        <v>5325.46</v>
      </c>
      <c r="E1017" s="11">
        <f>IF(K1017=1,VLOOKUP(A1017,[1]Plan1!$AY$80:$BA$314,3),E1016)</f>
        <v>5344.63</v>
      </c>
      <c r="F1017" s="72">
        <f t="shared" si="391"/>
        <v>44028</v>
      </c>
      <c r="G1017" s="9">
        <f t="shared" si="378"/>
        <v>3.599689040946652E-3</v>
      </c>
      <c r="H1017" s="72">
        <f t="shared" si="392"/>
        <v>44060</v>
      </c>
      <c r="I1017" s="72">
        <f t="shared" si="379"/>
        <v>44060</v>
      </c>
      <c r="J1017" s="1">
        <f t="shared" si="393"/>
        <v>23</v>
      </c>
      <c r="K1017" s="1">
        <f t="shared" si="399"/>
        <v>3</v>
      </c>
      <c r="L1017" s="5">
        <f t="shared" si="380"/>
        <v>1.00046879</v>
      </c>
      <c r="M1017" s="12">
        <f t="shared" si="400"/>
        <v>1.0025999400000001</v>
      </c>
      <c r="N1017" s="12">
        <f t="shared" si="396"/>
        <v>1.0942749291818501</v>
      </c>
      <c r="O1017" s="5">
        <f t="shared" si="398"/>
        <v>1.09478791</v>
      </c>
      <c r="P1017" s="5">
        <f t="shared" si="381"/>
        <v>1094.78791</v>
      </c>
      <c r="Q1017" s="10">
        <f t="shared" si="382"/>
        <v>0</v>
      </c>
      <c r="R1017" s="39">
        <f t="shared" si="383"/>
        <v>0</v>
      </c>
      <c r="S1017" s="5">
        <f t="shared" si="384"/>
        <v>0</v>
      </c>
      <c r="T1017" s="6">
        <f t="shared" si="394"/>
        <v>4.641E-2</v>
      </c>
      <c r="U1017" s="10">
        <f t="shared" si="397"/>
        <v>190</v>
      </c>
      <c r="V1017" s="10">
        <v>252</v>
      </c>
      <c r="W1017" s="12">
        <f t="shared" si="385"/>
        <v>1.0347956469999999</v>
      </c>
      <c r="X1017" s="5">
        <f t="shared" si="386"/>
        <v>38.09385365</v>
      </c>
      <c r="Y1017" s="11">
        <f t="shared" si="387"/>
        <v>0</v>
      </c>
      <c r="Z1017" s="2" t="s">
        <v>68</v>
      </c>
      <c r="AA1017" s="72">
        <f t="shared" si="395"/>
        <v>44119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2"/>
      <c r="CH1017" s="1"/>
      <c r="CI1017" s="1"/>
      <c r="CJ1017" s="1"/>
      <c r="CK1017" s="1"/>
      <c r="CL1017" s="1"/>
      <c r="CM1017" s="1"/>
    </row>
    <row r="1018" spans="1:91" x14ac:dyDescent="0.2">
      <c r="A1018" s="105">
        <f t="shared" si="388"/>
        <v>44031</v>
      </c>
      <c r="B1018" s="5">
        <f t="shared" si="377"/>
        <v>1132.88176365</v>
      </c>
      <c r="C1018" s="5">
        <f t="shared" si="389"/>
        <v>1000</v>
      </c>
      <c r="D1018" s="64">
        <f t="shared" si="390"/>
        <v>5325.46</v>
      </c>
      <c r="E1018" s="11">
        <f>IF(K1018=1,VLOOKUP(A1018,[1]Plan1!$AY$80:$BA$314,3),E1017)</f>
        <v>5344.63</v>
      </c>
      <c r="F1018" s="72">
        <f t="shared" si="391"/>
        <v>44028</v>
      </c>
      <c r="G1018" s="9">
        <f t="shared" si="378"/>
        <v>3.599689040946652E-3</v>
      </c>
      <c r="H1018" s="72">
        <f t="shared" si="392"/>
        <v>44060</v>
      </c>
      <c r="I1018" s="72">
        <f t="shared" si="379"/>
        <v>44060</v>
      </c>
      <c r="J1018" s="1">
        <f t="shared" si="393"/>
        <v>23</v>
      </c>
      <c r="K1018" s="1">
        <f t="shared" si="399"/>
        <v>3</v>
      </c>
      <c r="L1018" s="5">
        <f t="shared" si="380"/>
        <v>1.00046879</v>
      </c>
      <c r="M1018" s="12">
        <f t="shared" si="400"/>
        <v>1.0025999400000001</v>
      </c>
      <c r="N1018" s="12">
        <f t="shared" si="396"/>
        <v>1.0942749291818501</v>
      </c>
      <c r="O1018" s="5">
        <f t="shared" si="398"/>
        <v>1.09478791</v>
      </c>
      <c r="P1018" s="5">
        <f t="shared" si="381"/>
        <v>1094.78791</v>
      </c>
      <c r="Q1018" s="10">
        <f t="shared" si="382"/>
        <v>0</v>
      </c>
      <c r="R1018" s="39">
        <f t="shared" si="383"/>
        <v>0</v>
      </c>
      <c r="S1018" s="5">
        <f t="shared" si="384"/>
        <v>0</v>
      </c>
      <c r="T1018" s="6">
        <f t="shared" si="394"/>
        <v>4.641E-2</v>
      </c>
      <c r="U1018" s="10">
        <f t="shared" si="397"/>
        <v>190</v>
      </c>
      <c r="V1018" s="10">
        <v>252</v>
      </c>
      <c r="W1018" s="12">
        <f t="shared" si="385"/>
        <v>1.0347956469999999</v>
      </c>
      <c r="X1018" s="5">
        <f t="shared" si="386"/>
        <v>38.09385365</v>
      </c>
      <c r="Y1018" s="11">
        <f t="shared" si="387"/>
        <v>0</v>
      </c>
      <c r="Z1018" s="2" t="s">
        <v>68</v>
      </c>
      <c r="AA1018" s="72">
        <f t="shared" si="395"/>
        <v>44119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2"/>
      <c r="CH1018" s="1"/>
      <c r="CI1018" s="1"/>
      <c r="CJ1018" s="1"/>
      <c r="CK1018" s="1"/>
      <c r="CL1018" s="1"/>
      <c r="CM1018" s="1"/>
    </row>
    <row r="1019" spans="1:91" x14ac:dyDescent="0.2">
      <c r="A1019" s="105">
        <f t="shared" si="388"/>
        <v>44032</v>
      </c>
      <c r="B1019" s="5">
        <f t="shared" si="377"/>
        <v>1132.88176365</v>
      </c>
      <c r="C1019" s="5">
        <f t="shared" si="389"/>
        <v>1000</v>
      </c>
      <c r="D1019" s="64">
        <f t="shared" si="390"/>
        <v>5325.46</v>
      </c>
      <c r="E1019" s="11">
        <f>IF(K1019=1,VLOOKUP(A1019,[1]Plan1!$AY$80:$BA$314,3),E1018)</f>
        <v>5344.63</v>
      </c>
      <c r="F1019" s="72">
        <f t="shared" si="391"/>
        <v>44028</v>
      </c>
      <c r="G1019" s="9">
        <f t="shared" si="378"/>
        <v>3.599689040946652E-3</v>
      </c>
      <c r="H1019" s="72">
        <f t="shared" si="392"/>
        <v>44060</v>
      </c>
      <c r="I1019" s="72">
        <f t="shared" si="379"/>
        <v>44060</v>
      </c>
      <c r="J1019" s="1">
        <f t="shared" si="393"/>
        <v>23</v>
      </c>
      <c r="K1019" s="1">
        <f t="shared" si="399"/>
        <v>3</v>
      </c>
      <c r="L1019" s="5">
        <f t="shared" si="380"/>
        <v>1.00046879</v>
      </c>
      <c r="M1019" s="12">
        <f t="shared" si="400"/>
        <v>1.0025999400000001</v>
      </c>
      <c r="N1019" s="12">
        <f t="shared" si="396"/>
        <v>1.0942749291818501</v>
      </c>
      <c r="O1019" s="5">
        <f t="shared" si="398"/>
        <v>1.09478791</v>
      </c>
      <c r="P1019" s="5">
        <f t="shared" si="381"/>
        <v>1094.78791</v>
      </c>
      <c r="Q1019" s="10">
        <f t="shared" si="382"/>
        <v>0</v>
      </c>
      <c r="R1019" s="39">
        <f t="shared" si="383"/>
        <v>0</v>
      </c>
      <c r="S1019" s="5">
        <f t="shared" si="384"/>
        <v>0</v>
      </c>
      <c r="T1019" s="6">
        <f t="shared" si="394"/>
        <v>4.641E-2</v>
      </c>
      <c r="U1019" s="10">
        <f t="shared" si="397"/>
        <v>190</v>
      </c>
      <c r="V1019" s="10">
        <v>252</v>
      </c>
      <c r="W1019" s="12">
        <f t="shared" si="385"/>
        <v>1.0347956469999999</v>
      </c>
      <c r="X1019" s="5">
        <f t="shared" si="386"/>
        <v>38.09385365</v>
      </c>
      <c r="Y1019" s="11">
        <f t="shared" si="387"/>
        <v>0</v>
      </c>
      <c r="Z1019" s="2" t="s">
        <v>68</v>
      </c>
      <c r="AA1019" s="72">
        <f t="shared" si="395"/>
        <v>44119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2"/>
      <c r="CH1019" s="1"/>
      <c r="CI1019" s="1"/>
      <c r="CJ1019" s="1"/>
      <c r="CK1019" s="1"/>
      <c r="CL1019" s="1"/>
      <c r="CM1019" s="1"/>
    </row>
    <row r="1020" spans="1:91" x14ac:dyDescent="0.2">
      <c r="A1020" s="105">
        <f t="shared" si="388"/>
        <v>44033</v>
      </c>
      <c r="B1020" s="5">
        <f t="shared" si="377"/>
        <v>1133.2627573999998</v>
      </c>
      <c r="C1020" s="5">
        <f t="shared" si="389"/>
        <v>1000</v>
      </c>
      <c r="D1020" s="64">
        <f t="shared" si="390"/>
        <v>5325.46</v>
      </c>
      <c r="E1020" s="11">
        <f>IF(K1020=1,VLOOKUP(A1020,[1]Plan1!$AY$80:$BA$314,3),E1019)</f>
        <v>5344.63</v>
      </c>
      <c r="F1020" s="72">
        <f t="shared" si="391"/>
        <v>44028</v>
      </c>
      <c r="G1020" s="9">
        <f t="shared" si="378"/>
        <v>3.599689040946652E-3</v>
      </c>
      <c r="H1020" s="72">
        <f t="shared" si="392"/>
        <v>44060</v>
      </c>
      <c r="I1020" s="72">
        <f t="shared" si="379"/>
        <v>44060</v>
      </c>
      <c r="J1020" s="1">
        <f t="shared" si="393"/>
        <v>23</v>
      </c>
      <c r="K1020" s="1">
        <f t="shared" si="399"/>
        <v>4</v>
      </c>
      <c r="L1020" s="5">
        <f t="shared" si="380"/>
        <v>1.0006250999999999</v>
      </c>
      <c r="M1020" s="12">
        <f t="shared" si="400"/>
        <v>1.0025999400000001</v>
      </c>
      <c r="N1020" s="12">
        <f t="shared" si="396"/>
        <v>1.0942749291818501</v>
      </c>
      <c r="O1020" s="5">
        <f t="shared" si="398"/>
        <v>1.09495896</v>
      </c>
      <c r="P1020" s="5">
        <f t="shared" si="381"/>
        <v>1094.9589599999999</v>
      </c>
      <c r="Q1020" s="10">
        <f t="shared" si="382"/>
        <v>0</v>
      </c>
      <c r="R1020" s="39">
        <f t="shared" si="383"/>
        <v>0</v>
      </c>
      <c r="S1020" s="5">
        <f t="shared" si="384"/>
        <v>0</v>
      </c>
      <c r="T1020" s="6">
        <f t="shared" si="394"/>
        <v>4.641E-2</v>
      </c>
      <c r="U1020" s="10">
        <f t="shared" si="397"/>
        <v>191</v>
      </c>
      <c r="V1020" s="10">
        <v>252</v>
      </c>
      <c r="W1020" s="12">
        <f t="shared" si="385"/>
        <v>1.034981948</v>
      </c>
      <c r="X1020" s="5">
        <f t="shared" si="386"/>
        <v>38.303797400000001</v>
      </c>
      <c r="Y1020" s="11">
        <f t="shared" si="387"/>
        <v>0</v>
      </c>
      <c r="Z1020" s="2" t="s">
        <v>68</v>
      </c>
      <c r="AA1020" s="72">
        <f t="shared" si="395"/>
        <v>44119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2"/>
      <c r="CH1020" s="1"/>
      <c r="CI1020" s="1"/>
      <c r="CJ1020" s="1"/>
      <c r="CK1020" s="1"/>
      <c r="CL1020" s="1"/>
      <c r="CM1020" s="1"/>
    </row>
    <row r="1021" spans="1:91" x14ac:dyDescent="0.2">
      <c r="A1021" s="105">
        <f t="shared" si="388"/>
        <v>44034</v>
      </c>
      <c r="B1021" s="5">
        <f t="shared" si="377"/>
        <v>1133.6438728099999</v>
      </c>
      <c r="C1021" s="5">
        <f t="shared" si="389"/>
        <v>1000</v>
      </c>
      <c r="D1021" s="64">
        <f t="shared" si="390"/>
        <v>5325.46</v>
      </c>
      <c r="E1021" s="11">
        <f>IF(K1021=1,VLOOKUP(A1021,[1]Plan1!$AY$80:$BA$314,3),E1020)</f>
        <v>5344.63</v>
      </c>
      <c r="F1021" s="72">
        <f t="shared" si="391"/>
        <v>44028</v>
      </c>
      <c r="G1021" s="9">
        <f t="shared" si="378"/>
        <v>3.599689040946652E-3</v>
      </c>
      <c r="H1021" s="72">
        <f t="shared" si="392"/>
        <v>44060</v>
      </c>
      <c r="I1021" s="72">
        <f t="shared" si="379"/>
        <v>44060</v>
      </c>
      <c r="J1021" s="1">
        <f t="shared" si="393"/>
        <v>23</v>
      </c>
      <c r="K1021" s="1">
        <f t="shared" si="399"/>
        <v>5</v>
      </c>
      <c r="L1021" s="5">
        <f t="shared" si="380"/>
        <v>1.0007814399999999</v>
      </c>
      <c r="M1021" s="12">
        <f t="shared" si="400"/>
        <v>1.0025999400000001</v>
      </c>
      <c r="N1021" s="12">
        <f t="shared" si="396"/>
        <v>1.0942749291818501</v>
      </c>
      <c r="O1021" s="5">
        <f t="shared" si="398"/>
        <v>1.09513003</v>
      </c>
      <c r="P1021" s="5">
        <f t="shared" si="381"/>
        <v>1095.13003</v>
      </c>
      <c r="Q1021" s="10">
        <f t="shared" si="382"/>
        <v>0</v>
      </c>
      <c r="R1021" s="39">
        <f t="shared" si="383"/>
        <v>0</v>
      </c>
      <c r="S1021" s="5">
        <f t="shared" si="384"/>
        <v>0</v>
      </c>
      <c r="T1021" s="6">
        <f t="shared" si="394"/>
        <v>4.641E-2</v>
      </c>
      <c r="U1021" s="10">
        <f t="shared" si="397"/>
        <v>192</v>
      </c>
      <c r="V1021" s="10">
        <v>252</v>
      </c>
      <c r="W1021" s="12">
        <f t="shared" si="385"/>
        <v>1.035168283</v>
      </c>
      <c r="X1021" s="5">
        <f t="shared" si="386"/>
        <v>38.51384281</v>
      </c>
      <c r="Y1021" s="11">
        <f t="shared" si="387"/>
        <v>0</v>
      </c>
      <c r="Z1021" s="2" t="s">
        <v>68</v>
      </c>
      <c r="AA1021" s="72">
        <f t="shared" si="395"/>
        <v>44119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2"/>
      <c r="CH1021" s="1"/>
      <c r="CI1021" s="1"/>
      <c r="CJ1021" s="1"/>
      <c r="CK1021" s="1"/>
      <c r="CL1021" s="1"/>
      <c r="CM1021" s="1"/>
    </row>
    <row r="1022" spans="1:91" x14ac:dyDescent="0.2">
      <c r="A1022" s="105">
        <f t="shared" si="388"/>
        <v>44035</v>
      </c>
      <c r="B1022" s="5">
        <f t="shared" si="377"/>
        <v>1134.0251306300001</v>
      </c>
      <c r="C1022" s="5">
        <f t="shared" si="389"/>
        <v>1000</v>
      </c>
      <c r="D1022" s="64">
        <f t="shared" si="390"/>
        <v>5325.46</v>
      </c>
      <c r="E1022" s="11">
        <f>IF(K1022=1,VLOOKUP(A1022,[1]Plan1!$AY$80:$BA$314,3),E1021)</f>
        <v>5344.63</v>
      </c>
      <c r="F1022" s="72">
        <f t="shared" si="391"/>
        <v>44028</v>
      </c>
      <c r="G1022" s="9">
        <f t="shared" si="378"/>
        <v>3.599689040946652E-3</v>
      </c>
      <c r="H1022" s="72">
        <f t="shared" si="392"/>
        <v>44060</v>
      </c>
      <c r="I1022" s="72">
        <f t="shared" si="379"/>
        <v>44060</v>
      </c>
      <c r="J1022" s="1">
        <f t="shared" si="393"/>
        <v>23</v>
      </c>
      <c r="K1022" s="1">
        <f t="shared" si="399"/>
        <v>6</v>
      </c>
      <c r="L1022" s="5">
        <f t="shared" si="380"/>
        <v>1.0009378</v>
      </c>
      <c r="M1022" s="12">
        <f t="shared" si="400"/>
        <v>1.0025999400000001</v>
      </c>
      <c r="N1022" s="12">
        <f t="shared" si="396"/>
        <v>1.0942749291818501</v>
      </c>
      <c r="O1022" s="5">
        <f t="shared" si="398"/>
        <v>1.0953011399999999</v>
      </c>
      <c r="P1022" s="5">
        <f t="shared" si="381"/>
        <v>1095.30114</v>
      </c>
      <c r="Q1022" s="10">
        <f t="shared" si="382"/>
        <v>0</v>
      </c>
      <c r="R1022" s="39">
        <f t="shared" si="383"/>
        <v>0</v>
      </c>
      <c r="S1022" s="5">
        <f t="shared" si="384"/>
        <v>0</v>
      </c>
      <c r="T1022" s="6">
        <f t="shared" si="394"/>
        <v>4.641E-2</v>
      </c>
      <c r="U1022" s="10">
        <f t="shared" si="397"/>
        <v>193</v>
      </c>
      <c r="V1022" s="10">
        <v>252</v>
      </c>
      <c r="W1022" s="12">
        <f t="shared" si="385"/>
        <v>1.0353546520000001</v>
      </c>
      <c r="X1022" s="5">
        <f t="shared" si="386"/>
        <v>38.723990630000003</v>
      </c>
      <c r="Y1022" s="11">
        <f t="shared" si="387"/>
        <v>0</v>
      </c>
      <c r="Z1022" s="2" t="s">
        <v>68</v>
      </c>
      <c r="AA1022" s="72">
        <f t="shared" si="395"/>
        <v>44119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2"/>
      <c r="CH1022" s="1"/>
      <c r="CI1022" s="1"/>
      <c r="CJ1022" s="1"/>
      <c r="CK1022" s="1"/>
      <c r="CL1022" s="1"/>
      <c r="CM1022" s="1"/>
    </row>
    <row r="1023" spans="1:91" x14ac:dyDescent="0.2">
      <c r="A1023" s="105">
        <f t="shared" si="388"/>
        <v>44036</v>
      </c>
      <c r="B1023" s="5">
        <f t="shared" si="377"/>
        <v>1134.40649874</v>
      </c>
      <c r="C1023" s="5">
        <f t="shared" si="389"/>
        <v>1000</v>
      </c>
      <c r="D1023" s="64">
        <f t="shared" si="390"/>
        <v>5325.46</v>
      </c>
      <c r="E1023" s="11">
        <f>IF(K1023=1,VLOOKUP(A1023,[1]Plan1!$AY$80:$BA$314,3),E1022)</f>
        <v>5344.63</v>
      </c>
      <c r="F1023" s="72">
        <f t="shared" si="391"/>
        <v>44028</v>
      </c>
      <c r="G1023" s="9">
        <f t="shared" si="378"/>
        <v>3.599689040946652E-3</v>
      </c>
      <c r="H1023" s="72">
        <f t="shared" si="392"/>
        <v>44060</v>
      </c>
      <c r="I1023" s="72">
        <f t="shared" si="379"/>
        <v>44060</v>
      </c>
      <c r="J1023" s="1">
        <f t="shared" si="393"/>
        <v>23</v>
      </c>
      <c r="K1023" s="1">
        <f t="shared" si="399"/>
        <v>7</v>
      </c>
      <c r="L1023" s="5">
        <f t="shared" si="380"/>
        <v>1.0010941799999999</v>
      </c>
      <c r="M1023" s="12">
        <f t="shared" si="400"/>
        <v>1.0025999400000001</v>
      </c>
      <c r="N1023" s="12">
        <f t="shared" si="396"/>
        <v>1.0942749291818501</v>
      </c>
      <c r="O1023" s="5">
        <f t="shared" si="398"/>
        <v>1.09547226</v>
      </c>
      <c r="P1023" s="5">
        <f t="shared" si="381"/>
        <v>1095.47226</v>
      </c>
      <c r="Q1023" s="10">
        <f t="shared" si="382"/>
        <v>0</v>
      </c>
      <c r="R1023" s="39">
        <f t="shared" si="383"/>
        <v>0</v>
      </c>
      <c r="S1023" s="5">
        <f t="shared" si="384"/>
        <v>0</v>
      </c>
      <c r="T1023" s="6">
        <f t="shared" si="394"/>
        <v>4.641E-2</v>
      </c>
      <c r="U1023" s="10">
        <f t="shared" si="397"/>
        <v>194</v>
      </c>
      <c r="V1023" s="10">
        <v>252</v>
      </c>
      <c r="W1023" s="12">
        <f t="shared" si="385"/>
        <v>1.0355410540000001</v>
      </c>
      <c r="X1023" s="5">
        <f t="shared" si="386"/>
        <v>38.934238739999998</v>
      </c>
      <c r="Y1023" s="11">
        <f t="shared" si="387"/>
        <v>0</v>
      </c>
      <c r="Z1023" s="2" t="s">
        <v>68</v>
      </c>
      <c r="AA1023" s="72">
        <f t="shared" si="395"/>
        <v>44119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2"/>
      <c r="CH1023" s="1"/>
      <c r="CI1023" s="1"/>
      <c r="CJ1023" s="1"/>
      <c r="CK1023" s="1"/>
      <c r="CL1023" s="1"/>
      <c r="CM1023" s="1"/>
    </row>
    <row r="1024" spans="1:91" x14ac:dyDescent="0.2">
      <c r="A1024" s="105">
        <f t="shared" si="388"/>
        <v>44037</v>
      </c>
      <c r="B1024" s="5">
        <f t="shared" si="377"/>
        <v>1134.78799897</v>
      </c>
      <c r="C1024" s="5">
        <f t="shared" si="389"/>
        <v>1000</v>
      </c>
      <c r="D1024" s="64">
        <f t="shared" si="390"/>
        <v>5325.46</v>
      </c>
      <c r="E1024" s="11">
        <f>IF(K1024=1,VLOOKUP(A1024,[1]Plan1!$AY$80:$BA$314,3),E1023)</f>
        <v>5344.63</v>
      </c>
      <c r="F1024" s="72">
        <f t="shared" si="391"/>
        <v>44028</v>
      </c>
      <c r="G1024" s="9">
        <f t="shared" si="378"/>
        <v>3.599689040946652E-3</v>
      </c>
      <c r="H1024" s="72">
        <f t="shared" si="392"/>
        <v>44060</v>
      </c>
      <c r="I1024" s="72">
        <f t="shared" si="379"/>
        <v>44060</v>
      </c>
      <c r="J1024" s="1">
        <f t="shared" si="393"/>
        <v>23</v>
      </c>
      <c r="K1024" s="1">
        <f t="shared" si="399"/>
        <v>8</v>
      </c>
      <c r="L1024" s="5">
        <f t="shared" si="380"/>
        <v>1.0012505899999999</v>
      </c>
      <c r="M1024" s="12">
        <f t="shared" si="400"/>
        <v>1.0025999400000001</v>
      </c>
      <c r="N1024" s="12">
        <f t="shared" si="396"/>
        <v>1.0942749291818501</v>
      </c>
      <c r="O1024" s="5">
        <f t="shared" si="398"/>
        <v>1.0956434100000001</v>
      </c>
      <c r="P1024" s="5">
        <f t="shared" si="381"/>
        <v>1095.6434099999999</v>
      </c>
      <c r="Q1024" s="10">
        <f t="shared" si="382"/>
        <v>0</v>
      </c>
      <c r="R1024" s="39">
        <f t="shared" si="383"/>
        <v>0</v>
      </c>
      <c r="S1024" s="5">
        <f t="shared" si="384"/>
        <v>0</v>
      </c>
      <c r="T1024" s="6">
        <f t="shared" si="394"/>
        <v>4.641E-2</v>
      </c>
      <c r="U1024" s="10">
        <f t="shared" si="397"/>
        <v>195</v>
      </c>
      <c r="V1024" s="10">
        <v>252</v>
      </c>
      <c r="W1024" s="12">
        <f t="shared" si="385"/>
        <v>1.03572749</v>
      </c>
      <c r="X1024" s="5">
        <f t="shared" si="386"/>
        <v>39.144588970000001</v>
      </c>
      <c r="Y1024" s="11">
        <f t="shared" si="387"/>
        <v>0</v>
      </c>
      <c r="Z1024" s="2" t="s">
        <v>68</v>
      </c>
      <c r="AA1024" s="72">
        <f t="shared" si="395"/>
        <v>44119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2"/>
      <c r="CH1024" s="1"/>
      <c r="CI1024" s="1"/>
      <c r="CJ1024" s="1"/>
      <c r="CK1024" s="1"/>
      <c r="CL1024" s="1"/>
      <c r="CM1024" s="1"/>
    </row>
    <row r="1025" spans="1:91" x14ac:dyDescent="0.2">
      <c r="A1025" s="105">
        <f t="shared" si="388"/>
        <v>44038</v>
      </c>
      <c r="B1025" s="5">
        <f t="shared" si="377"/>
        <v>1134.78799897</v>
      </c>
      <c r="C1025" s="5">
        <f t="shared" si="389"/>
        <v>1000</v>
      </c>
      <c r="D1025" s="64">
        <f t="shared" si="390"/>
        <v>5325.46</v>
      </c>
      <c r="E1025" s="11">
        <f>IF(K1025=1,VLOOKUP(A1025,[1]Plan1!$AY$80:$BA$314,3),E1024)</f>
        <v>5344.63</v>
      </c>
      <c r="F1025" s="72">
        <f t="shared" si="391"/>
        <v>44028</v>
      </c>
      <c r="G1025" s="9">
        <f t="shared" si="378"/>
        <v>3.599689040946652E-3</v>
      </c>
      <c r="H1025" s="72">
        <f t="shared" si="392"/>
        <v>44060</v>
      </c>
      <c r="I1025" s="72">
        <f t="shared" si="379"/>
        <v>44060</v>
      </c>
      <c r="J1025" s="1">
        <f t="shared" si="393"/>
        <v>23</v>
      </c>
      <c r="K1025" s="1">
        <f t="shared" si="399"/>
        <v>8</v>
      </c>
      <c r="L1025" s="5">
        <f t="shared" si="380"/>
        <v>1.0012505899999999</v>
      </c>
      <c r="M1025" s="12">
        <f t="shared" si="400"/>
        <v>1.0025999400000001</v>
      </c>
      <c r="N1025" s="12">
        <f t="shared" si="396"/>
        <v>1.0942749291818501</v>
      </c>
      <c r="O1025" s="5">
        <f t="shared" si="398"/>
        <v>1.0956434100000001</v>
      </c>
      <c r="P1025" s="5">
        <f t="shared" si="381"/>
        <v>1095.6434099999999</v>
      </c>
      <c r="Q1025" s="10">
        <f t="shared" si="382"/>
        <v>0</v>
      </c>
      <c r="R1025" s="39">
        <f t="shared" si="383"/>
        <v>0</v>
      </c>
      <c r="S1025" s="5">
        <f t="shared" si="384"/>
        <v>0</v>
      </c>
      <c r="T1025" s="6">
        <f t="shared" si="394"/>
        <v>4.641E-2</v>
      </c>
      <c r="U1025" s="10">
        <f t="shared" si="397"/>
        <v>195</v>
      </c>
      <c r="V1025" s="10">
        <v>252</v>
      </c>
      <c r="W1025" s="12">
        <f t="shared" si="385"/>
        <v>1.03572749</v>
      </c>
      <c r="X1025" s="5">
        <f t="shared" si="386"/>
        <v>39.144588970000001</v>
      </c>
      <c r="Y1025" s="11">
        <f t="shared" si="387"/>
        <v>0</v>
      </c>
      <c r="Z1025" s="2" t="s">
        <v>68</v>
      </c>
      <c r="AA1025" s="72">
        <f t="shared" si="395"/>
        <v>44119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2"/>
      <c r="CH1025" s="1"/>
      <c r="CI1025" s="1"/>
      <c r="CJ1025" s="1"/>
      <c r="CK1025" s="1"/>
      <c r="CL1025" s="1"/>
      <c r="CM1025" s="1"/>
    </row>
    <row r="1026" spans="1:91" x14ac:dyDescent="0.2">
      <c r="A1026" s="105">
        <f t="shared" si="388"/>
        <v>44039</v>
      </c>
      <c r="B1026" s="5">
        <f t="shared" si="377"/>
        <v>1134.78799897</v>
      </c>
      <c r="C1026" s="5">
        <f t="shared" si="389"/>
        <v>1000</v>
      </c>
      <c r="D1026" s="64">
        <f t="shared" si="390"/>
        <v>5325.46</v>
      </c>
      <c r="E1026" s="11">
        <f>IF(K1026=1,VLOOKUP(A1026,[1]Plan1!$AY$80:$BA$314,3),E1025)</f>
        <v>5344.63</v>
      </c>
      <c r="F1026" s="72">
        <f t="shared" si="391"/>
        <v>44028</v>
      </c>
      <c r="G1026" s="9">
        <f t="shared" si="378"/>
        <v>3.599689040946652E-3</v>
      </c>
      <c r="H1026" s="72">
        <f t="shared" si="392"/>
        <v>44060</v>
      </c>
      <c r="I1026" s="72">
        <f t="shared" si="379"/>
        <v>44060</v>
      </c>
      <c r="J1026" s="1">
        <f t="shared" si="393"/>
        <v>23</v>
      </c>
      <c r="K1026" s="1">
        <f t="shared" si="399"/>
        <v>8</v>
      </c>
      <c r="L1026" s="5">
        <f t="shared" si="380"/>
        <v>1.0012505899999999</v>
      </c>
      <c r="M1026" s="12">
        <f t="shared" si="400"/>
        <v>1.0025999400000001</v>
      </c>
      <c r="N1026" s="12">
        <f t="shared" si="396"/>
        <v>1.0942749291818501</v>
      </c>
      <c r="O1026" s="5">
        <f t="shared" si="398"/>
        <v>1.0956434100000001</v>
      </c>
      <c r="P1026" s="5">
        <f t="shared" si="381"/>
        <v>1095.6434099999999</v>
      </c>
      <c r="Q1026" s="10">
        <f t="shared" si="382"/>
        <v>0</v>
      </c>
      <c r="R1026" s="39">
        <f t="shared" si="383"/>
        <v>0</v>
      </c>
      <c r="S1026" s="5">
        <f t="shared" si="384"/>
        <v>0</v>
      </c>
      <c r="T1026" s="6">
        <f t="shared" si="394"/>
        <v>4.641E-2</v>
      </c>
      <c r="U1026" s="10">
        <f t="shared" si="397"/>
        <v>195</v>
      </c>
      <c r="V1026" s="10">
        <v>252</v>
      </c>
      <c r="W1026" s="12">
        <f t="shared" si="385"/>
        <v>1.03572749</v>
      </c>
      <c r="X1026" s="5">
        <f t="shared" si="386"/>
        <v>39.144588970000001</v>
      </c>
      <c r="Y1026" s="11">
        <f t="shared" si="387"/>
        <v>0</v>
      </c>
      <c r="Z1026" s="2" t="s">
        <v>68</v>
      </c>
      <c r="AA1026" s="72">
        <f t="shared" si="395"/>
        <v>44119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2"/>
      <c r="CH1026" s="1"/>
      <c r="CI1026" s="1"/>
      <c r="CJ1026" s="1"/>
      <c r="CK1026" s="1"/>
      <c r="CL1026" s="1"/>
      <c r="CM1026" s="1"/>
    </row>
    <row r="1027" spans="1:91" x14ac:dyDescent="0.2">
      <c r="A1027" s="105">
        <f t="shared" si="388"/>
        <v>44040</v>
      </c>
      <c r="B1027" s="5">
        <f t="shared" si="377"/>
        <v>1135.16964171</v>
      </c>
      <c r="C1027" s="5">
        <f t="shared" si="389"/>
        <v>1000</v>
      </c>
      <c r="D1027" s="64">
        <f t="shared" si="390"/>
        <v>5325.46</v>
      </c>
      <c r="E1027" s="11">
        <f>IF(K1027=1,VLOOKUP(A1027,[1]Plan1!$AY$80:$BA$314,3),E1026)</f>
        <v>5344.63</v>
      </c>
      <c r="F1027" s="72">
        <f t="shared" si="391"/>
        <v>44028</v>
      </c>
      <c r="G1027" s="9">
        <f t="shared" si="378"/>
        <v>3.599689040946652E-3</v>
      </c>
      <c r="H1027" s="72">
        <f t="shared" si="392"/>
        <v>44060</v>
      </c>
      <c r="I1027" s="72">
        <f t="shared" si="379"/>
        <v>44060</v>
      </c>
      <c r="J1027" s="1">
        <f t="shared" si="393"/>
        <v>23</v>
      </c>
      <c r="K1027" s="1">
        <f t="shared" si="399"/>
        <v>9</v>
      </c>
      <c r="L1027" s="5">
        <f t="shared" si="380"/>
        <v>1.00140703</v>
      </c>
      <c r="M1027" s="12">
        <f t="shared" si="400"/>
        <v>1.0025999400000001</v>
      </c>
      <c r="N1027" s="12">
        <f t="shared" si="396"/>
        <v>1.0942749291818501</v>
      </c>
      <c r="O1027" s="5">
        <f t="shared" si="398"/>
        <v>1.0958146</v>
      </c>
      <c r="P1027" s="5">
        <f t="shared" si="381"/>
        <v>1095.8145999999999</v>
      </c>
      <c r="Q1027" s="10">
        <f t="shared" si="382"/>
        <v>0</v>
      </c>
      <c r="R1027" s="39">
        <f t="shared" si="383"/>
        <v>0</v>
      </c>
      <c r="S1027" s="5">
        <f t="shared" si="384"/>
        <v>0</v>
      </c>
      <c r="T1027" s="6">
        <f t="shared" si="394"/>
        <v>4.641E-2</v>
      </c>
      <c r="U1027" s="10">
        <f t="shared" si="397"/>
        <v>196</v>
      </c>
      <c r="V1027" s="10">
        <v>252</v>
      </c>
      <c r="W1027" s="12">
        <f t="shared" si="385"/>
        <v>1.03591396</v>
      </c>
      <c r="X1027" s="5">
        <f t="shared" si="386"/>
        <v>39.355041710000002</v>
      </c>
      <c r="Y1027" s="11">
        <f t="shared" si="387"/>
        <v>0</v>
      </c>
      <c r="Z1027" s="2" t="s">
        <v>68</v>
      </c>
      <c r="AA1027" s="72">
        <f t="shared" si="395"/>
        <v>44119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2"/>
      <c r="CH1027" s="1"/>
      <c r="CI1027" s="1"/>
      <c r="CJ1027" s="1"/>
      <c r="CK1027" s="1"/>
      <c r="CL1027" s="1"/>
      <c r="CM1027" s="1"/>
    </row>
    <row r="1028" spans="1:91" x14ac:dyDescent="0.2">
      <c r="A1028" s="105">
        <f t="shared" si="388"/>
        <v>44041</v>
      </c>
      <c r="B1028" s="5">
        <f t="shared" si="377"/>
        <v>1135.5514040799999</v>
      </c>
      <c r="C1028" s="5">
        <f t="shared" si="389"/>
        <v>1000</v>
      </c>
      <c r="D1028" s="64">
        <f t="shared" si="390"/>
        <v>5325.46</v>
      </c>
      <c r="E1028" s="11">
        <f>IF(K1028=1,VLOOKUP(A1028,[1]Plan1!$AY$80:$BA$314,3),E1027)</f>
        <v>5344.63</v>
      </c>
      <c r="F1028" s="72">
        <f t="shared" si="391"/>
        <v>44028</v>
      </c>
      <c r="G1028" s="9">
        <f t="shared" si="378"/>
        <v>3.599689040946652E-3</v>
      </c>
      <c r="H1028" s="72">
        <f t="shared" si="392"/>
        <v>44060</v>
      </c>
      <c r="I1028" s="72">
        <f t="shared" si="379"/>
        <v>44060</v>
      </c>
      <c r="J1028" s="1">
        <f t="shared" si="393"/>
        <v>23</v>
      </c>
      <c r="K1028" s="1">
        <f t="shared" si="399"/>
        <v>10</v>
      </c>
      <c r="L1028" s="5">
        <f t="shared" si="380"/>
        <v>1.0015634899999999</v>
      </c>
      <c r="M1028" s="12">
        <f t="shared" si="400"/>
        <v>1.0025999400000001</v>
      </c>
      <c r="N1028" s="12">
        <f t="shared" si="396"/>
        <v>1.0942749291818501</v>
      </c>
      <c r="O1028" s="5">
        <f t="shared" si="398"/>
        <v>1.0959858099999999</v>
      </c>
      <c r="P1028" s="5">
        <f t="shared" si="381"/>
        <v>1095.9858099999999</v>
      </c>
      <c r="Q1028" s="10">
        <f t="shared" si="382"/>
        <v>0</v>
      </c>
      <c r="R1028" s="39">
        <f t="shared" si="383"/>
        <v>0</v>
      </c>
      <c r="S1028" s="5">
        <f t="shared" si="384"/>
        <v>0</v>
      </c>
      <c r="T1028" s="6">
        <f t="shared" si="394"/>
        <v>4.641E-2</v>
      </c>
      <c r="U1028" s="10">
        <f t="shared" si="397"/>
        <v>197</v>
      </c>
      <c r="V1028" s="10">
        <v>252</v>
      </c>
      <c r="W1028" s="12">
        <f t="shared" si="385"/>
        <v>1.0361004620000001</v>
      </c>
      <c r="X1028" s="5">
        <f t="shared" si="386"/>
        <v>39.565594079999997</v>
      </c>
      <c r="Y1028" s="11">
        <f t="shared" si="387"/>
        <v>0</v>
      </c>
      <c r="Z1028" s="2" t="s">
        <v>68</v>
      </c>
      <c r="AA1028" s="72">
        <f t="shared" si="395"/>
        <v>44119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2"/>
      <c r="CH1028" s="1"/>
      <c r="CI1028" s="1"/>
      <c r="CJ1028" s="1"/>
      <c r="CK1028" s="1"/>
      <c r="CL1028" s="1"/>
      <c r="CM1028" s="1"/>
    </row>
    <row r="1029" spans="1:91" x14ac:dyDescent="0.2">
      <c r="A1029" s="105">
        <f t="shared" si="388"/>
        <v>44042</v>
      </c>
      <c r="B1029" s="5">
        <f t="shared" si="377"/>
        <v>1135.93328941</v>
      </c>
      <c r="C1029" s="5">
        <f t="shared" si="389"/>
        <v>1000</v>
      </c>
      <c r="D1029" s="64">
        <f t="shared" si="390"/>
        <v>5325.46</v>
      </c>
      <c r="E1029" s="11">
        <f>IF(K1029=1,VLOOKUP(A1029,[1]Plan1!$AY$80:$BA$314,3),E1028)</f>
        <v>5344.63</v>
      </c>
      <c r="F1029" s="72">
        <f t="shared" si="391"/>
        <v>44028</v>
      </c>
      <c r="G1029" s="9">
        <f t="shared" si="378"/>
        <v>3.599689040946652E-3</v>
      </c>
      <c r="H1029" s="72">
        <f t="shared" si="392"/>
        <v>44060</v>
      </c>
      <c r="I1029" s="72">
        <f t="shared" si="379"/>
        <v>44060</v>
      </c>
      <c r="J1029" s="1">
        <f t="shared" si="393"/>
        <v>23</v>
      </c>
      <c r="K1029" s="1">
        <f t="shared" si="399"/>
        <v>11</v>
      </c>
      <c r="L1029" s="5">
        <f t="shared" si="380"/>
        <v>1.0017199699999999</v>
      </c>
      <c r="M1029" s="12">
        <f t="shared" si="400"/>
        <v>1.0025999400000001</v>
      </c>
      <c r="N1029" s="12">
        <f t="shared" si="396"/>
        <v>1.0942749291818501</v>
      </c>
      <c r="O1029" s="5">
        <f t="shared" si="398"/>
        <v>1.09615704</v>
      </c>
      <c r="P1029" s="5">
        <f t="shared" si="381"/>
        <v>1096.1570400000001</v>
      </c>
      <c r="Q1029" s="10">
        <f t="shared" si="382"/>
        <v>0</v>
      </c>
      <c r="R1029" s="39">
        <f t="shared" si="383"/>
        <v>0</v>
      </c>
      <c r="S1029" s="5">
        <f t="shared" si="384"/>
        <v>0</v>
      </c>
      <c r="T1029" s="6">
        <f t="shared" si="394"/>
        <v>4.641E-2</v>
      </c>
      <c r="U1029" s="10">
        <f t="shared" si="397"/>
        <v>198</v>
      </c>
      <c r="V1029" s="10">
        <v>252</v>
      </c>
      <c r="W1029" s="12">
        <f t="shared" si="385"/>
        <v>1.0362869990000001</v>
      </c>
      <c r="X1029" s="5">
        <f t="shared" si="386"/>
        <v>39.776249409999998</v>
      </c>
      <c r="Y1029" s="11">
        <f t="shared" si="387"/>
        <v>0</v>
      </c>
      <c r="Z1029" s="2" t="s">
        <v>68</v>
      </c>
      <c r="AA1029" s="72">
        <f t="shared" si="395"/>
        <v>44119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2"/>
      <c r="CH1029" s="1"/>
      <c r="CI1029" s="1"/>
      <c r="CJ1029" s="1"/>
      <c r="CK1029" s="1"/>
      <c r="CL1029" s="1"/>
      <c r="CM1029" s="1"/>
    </row>
    <row r="1030" spans="1:91" x14ac:dyDescent="0.2">
      <c r="A1030" s="105">
        <f t="shared" si="388"/>
        <v>44043</v>
      </c>
      <c r="B1030" s="5">
        <f t="shared" si="377"/>
        <v>1136.3153162600001</v>
      </c>
      <c r="C1030" s="5">
        <f t="shared" si="389"/>
        <v>1000</v>
      </c>
      <c r="D1030" s="64">
        <f t="shared" si="390"/>
        <v>5325.46</v>
      </c>
      <c r="E1030" s="11">
        <f>IF(K1030=1,VLOOKUP(A1030,[1]Plan1!$AY$80:$BA$314,3),E1029)</f>
        <v>5344.63</v>
      </c>
      <c r="F1030" s="72">
        <f t="shared" si="391"/>
        <v>44028</v>
      </c>
      <c r="G1030" s="9">
        <f t="shared" si="378"/>
        <v>3.599689040946652E-3</v>
      </c>
      <c r="H1030" s="72">
        <f t="shared" si="392"/>
        <v>44060</v>
      </c>
      <c r="I1030" s="72">
        <f t="shared" si="379"/>
        <v>44060</v>
      </c>
      <c r="J1030" s="1">
        <f t="shared" si="393"/>
        <v>23</v>
      </c>
      <c r="K1030" s="1">
        <f t="shared" si="399"/>
        <v>12</v>
      </c>
      <c r="L1030" s="5">
        <f t="shared" si="380"/>
        <v>1.00187648</v>
      </c>
      <c r="M1030" s="12">
        <f t="shared" si="400"/>
        <v>1.0025999400000001</v>
      </c>
      <c r="N1030" s="12">
        <f t="shared" si="396"/>
        <v>1.0942749291818501</v>
      </c>
      <c r="O1030" s="5">
        <f t="shared" si="398"/>
        <v>1.0963283100000001</v>
      </c>
      <c r="P1030" s="5">
        <f t="shared" si="381"/>
        <v>1096.3283100000001</v>
      </c>
      <c r="Q1030" s="10">
        <f t="shared" si="382"/>
        <v>0</v>
      </c>
      <c r="R1030" s="39">
        <f t="shared" si="383"/>
        <v>0</v>
      </c>
      <c r="S1030" s="5">
        <f t="shared" si="384"/>
        <v>0</v>
      </c>
      <c r="T1030" s="6">
        <f t="shared" si="394"/>
        <v>4.641E-2</v>
      </c>
      <c r="U1030" s="10">
        <f t="shared" si="397"/>
        <v>199</v>
      </c>
      <c r="V1030" s="10">
        <v>252</v>
      </c>
      <c r="W1030" s="12">
        <f t="shared" si="385"/>
        <v>1.036473569</v>
      </c>
      <c r="X1030" s="5">
        <f t="shared" si="386"/>
        <v>39.987006260000001</v>
      </c>
      <c r="Y1030" s="11">
        <f t="shared" si="387"/>
        <v>0</v>
      </c>
      <c r="Z1030" s="2" t="s">
        <v>68</v>
      </c>
      <c r="AA1030" s="72">
        <f t="shared" si="395"/>
        <v>44119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2"/>
      <c r="CH1030" s="1"/>
      <c r="CI1030" s="1"/>
      <c r="CJ1030" s="1"/>
      <c r="CK1030" s="1"/>
      <c r="CL1030" s="1"/>
      <c r="CM1030" s="1"/>
    </row>
    <row r="1031" spans="1:91" x14ac:dyDescent="0.2">
      <c r="A1031" s="105">
        <f t="shared" si="388"/>
        <v>44044</v>
      </c>
      <c r="B1031" s="5">
        <f t="shared" si="377"/>
        <v>1136.6974650300001</v>
      </c>
      <c r="C1031" s="5">
        <f t="shared" si="389"/>
        <v>1000</v>
      </c>
      <c r="D1031" s="64">
        <f t="shared" si="390"/>
        <v>5325.46</v>
      </c>
      <c r="E1031" s="11">
        <f>IF(K1031=1,VLOOKUP(A1031,[1]Plan1!$AY$80:$BA$314,3),E1030)</f>
        <v>5344.63</v>
      </c>
      <c r="F1031" s="72">
        <f t="shared" si="391"/>
        <v>44028</v>
      </c>
      <c r="G1031" s="9">
        <f t="shared" si="378"/>
        <v>3.599689040946652E-3</v>
      </c>
      <c r="H1031" s="72">
        <f t="shared" si="392"/>
        <v>44060</v>
      </c>
      <c r="I1031" s="72">
        <f t="shared" si="379"/>
        <v>44060</v>
      </c>
      <c r="J1031" s="1">
        <f t="shared" si="393"/>
        <v>23</v>
      </c>
      <c r="K1031" s="1">
        <f t="shared" si="399"/>
        <v>13</v>
      </c>
      <c r="L1031" s="5">
        <f t="shared" si="380"/>
        <v>1.0020330099999999</v>
      </c>
      <c r="M1031" s="12">
        <f t="shared" si="400"/>
        <v>1.0025999400000001</v>
      </c>
      <c r="N1031" s="12">
        <f t="shared" si="396"/>
        <v>1.0942749291818501</v>
      </c>
      <c r="O1031" s="5">
        <f t="shared" si="398"/>
        <v>1.0964996</v>
      </c>
      <c r="P1031" s="5">
        <f t="shared" si="381"/>
        <v>1096.4996000000001</v>
      </c>
      <c r="Q1031" s="10">
        <f t="shared" si="382"/>
        <v>0</v>
      </c>
      <c r="R1031" s="39">
        <f t="shared" si="383"/>
        <v>0</v>
      </c>
      <c r="S1031" s="5">
        <f t="shared" si="384"/>
        <v>0</v>
      </c>
      <c r="T1031" s="6">
        <f t="shared" si="394"/>
        <v>4.641E-2</v>
      </c>
      <c r="U1031" s="10">
        <f t="shared" si="397"/>
        <v>200</v>
      </c>
      <c r="V1031" s="10">
        <v>252</v>
      </c>
      <c r="W1031" s="12">
        <f t="shared" si="385"/>
        <v>1.036660173</v>
      </c>
      <c r="X1031" s="5">
        <f t="shared" si="386"/>
        <v>40.197865030000003</v>
      </c>
      <c r="Y1031" s="11">
        <f t="shared" si="387"/>
        <v>0</v>
      </c>
      <c r="Z1031" s="2" t="s">
        <v>68</v>
      </c>
      <c r="AA1031" s="72">
        <f t="shared" si="395"/>
        <v>44119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2"/>
      <c r="CH1031" s="1"/>
      <c r="CI1031" s="1"/>
      <c r="CJ1031" s="1"/>
      <c r="CK1031" s="1"/>
      <c r="CL1031" s="1"/>
      <c r="CM1031" s="1"/>
    </row>
    <row r="1032" spans="1:91" x14ac:dyDescent="0.2">
      <c r="A1032" s="105">
        <f t="shared" si="388"/>
        <v>44045</v>
      </c>
      <c r="B1032" s="5">
        <f t="shared" si="377"/>
        <v>1136.6974650300001</v>
      </c>
      <c r="C1032" s="5">
        <f t="shared" si="389"/>
        <v>1000</v>
      </c>
      <c r="D1032" s="64">
        <f t="shared" si="390"/>
        <v>5325.46</v>
      </c>
      <c r="E1032" s="11">
        <f>IF(K1032=1,VLOOKUP(A1032,[1]Plan1!$AY$80:$BA$314,3),E1031)</f>
        <v>5344.63</v>
      </c>
      <c r="F1032" s="72">
        <f t="shared" si="391"/>
        <v>44028</v>
      </c>
      <c r="G1032" s="9">
        <f t="shared" si="378"/>
        <v>3.599689040946652E-3</v>
      </c>
      <c r="H1032" s="72">
        <f t="shared" si="392"/>
        <v>44060</v>
      </c>
      <c r="I1032" s="72">
        <f t="shared" si="379"/>
        <v>44060</v>
      </c>
      <c r="J1032" s="1">
        <f t="shared" si="393"/>
        <v>23</v>
      </c>
      <c r="K1032" s="1">
        <f t="shared" si="399"/>
        <v>13</v>
      </c>
      <c r="L1032" s="5">
        <f t="shared" si="380"/>
        <v>1.0020330099999999</v>
      </c>
      <c r="M1032" s="12">
        <f t="shared" si="400"/>
        <v>1.0025999400000001</v>
      </c>
      <c r="N1032" s="12">
        <f t="shared" si="396"/>
        <v>1.0942749291818501</v>
      </c>
      <c r="O1032" s="5">
        <f t="shared" si="398"/>
        <v>1.0964996</v>
      </c>
      <c r="P1032" s="5">
        <f t="shared" si="381"/>
        <v>1096.4996000000001</v>
      </c>
      <c r="Q1032" s="10">
        <f t="shared" si="382"/>
        <v>0</v>
      </c>
      <c r="R1032" s="39">
        <f t="shared" si="383"/>
        <v>0</v>
      </c>
      <c r="S1032" s="5">
        <f t="shared" si="384"/>
        <v>0</v>
      </c>
      <c r="T1032" s="6">
        <f t="shared" si="394"/>
        <v>4.641E-2</v>
      </c>
      <c r="U1032" s="10">
        <f t="shared" si="397"/>
        <v>200</v>
      </c>
      <c r="V1032" s="10">
        <v>252</v>
      </c>
      <c r="W1032" s="12">
        <f t="shared" si="385"/>
        <v>1.036660173</v>
      </c>
      <c r="X1032" s="5">
        <f t="shared" si="386"/>
        <v>40.197865030000003</v>
      </c>
      <c r="Y1032" s="11">
        <f t="shared" si="387"/>
        <v>0</v>
      </c>
      <c r="Z1032" s="2" t="s">
        <v>68</v>
      </c>
      <c r="AA1032" s="72">
        <f t="shared" si="395"/>
        <v>44119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2"/>
      <c r="CH1032" s="1"/>
      <c r="CI1032" s="1"/>
      <c r="CJ1032" s="1"/>
      <c r="CK1032" s="1"/>
      <c r="CL1032" s="1"/>
      <c r="CM1032" s="1"/>
    </row>
    <row r="1033" spans="1:91" x14ac:dyDescent="0.2">
      <c r="A1033" s="105">
        <f t="shared" si="388"/>
        <v>44046</v>
      </c>
      <c r="B1033" s="5">
        <f t="shared" si="377"/>
        <v>1136.6974650300001</v>
      </c>
      <c r="C1033" s="5">
        <f t="shared" si="389"/>
        <v>1000</v>
      </c>
      <c r="D1033" s="64">
        <f t="shared" si="390"/>
        <v>5325.46</v>
      </c>
      <c r="E1033" s="11">
        <f>IF(K1033=1,VLOOKUP(A1033,[1]Plan1!$AY$80:$BA$314,3),E1032)</f>
        <v>5344.63</v>
      </c>
      <c r="F1033" s="72">
        <f t="shared" si="391"/>
        <v>44028</v>
      </c>
      <c r="G1033" s="9">
        <f t="shared" si="378"/>
        <v>3.599689040946652E-3</v>
      </c>
      <c r="H1033" s="72">
        <f t="shared" si="392"/>
        <v>44060</v>
      </c>
      <c r="I1033" s="72">
        <f t="shared" si="379"/>
        <v>44060</v>
      </c>
      <c r="J1033" s="1">
        <f t="shared" si="393"/>
        <v>23</v>
      </c>
      <c r="K1033" s="1">
        <f t="shared" si="399"/>
        <v>13</v>
      </c>
      <c r="L1033" s="5">
        <f t="shared" si="380"/>
        <v>1.0020330099999999</v>
      </c>
      <c r="M1033" s="12">
        <f t="shared" si="400"/>
        <v>1.0025999400000001</v>
      </c>
      <c r="N1033" s="12">
        <f t="shared" si="396"/>
        <v>1.0942749291818501</v>
      </c>
      <c r="O1033" s="5">
        <f t="shared" si="398"/>
        <v>1.0964996</v>
      </c>
      <c r="P1033" s="5">
        <f t="shared" si="381"/>
        <v>1096.4996000000001</v>
      </c>
      <c r="Q1033" s="10">
        <f t="shared" si="382"/>
        <v>0</v>
      </c>
      <c r="R1033" s="39">
        <f t="shared" si="383"/>
        <v>0</v>
      </c>
      <c r="S1033" s="5">
        <f t="shared" si="384"/>
        <v>0</v>
      </c>
      <c r="T1033" s="6">
        <f t="shared" si="394"/>
        <v>4.641E-2</v>
      </c>
      <c r="U1033" s="10">
        <f t="shared" si="397"/>
        <v>200</v>
      </c>
      <c r="V1033" s="10">
        <v>252</v>
      </c>
      <c r="W1033" s="12">
        <f t="shared" si="385"/>
        <v>1.036660173</v>
      </c>
      <c r="X1033" s="5">
        <f t="shared" si="386"/>
        <v>40.197865030000003</v>
      </c>
      <c r="Y1033" s="11">
        <f t="shared" si="387"/>
        <v>0</v>
      </c>
      <c r="Z1033" s="2" t="s">
        <v>68</v>
      </c>
      <c r="AA1033" s="72">
        <f t="shared" si="395"/>
        <v>44119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2"/>
      <c r="CH1033" s="1"/>
      <c r="CI1033" s="1"/>
      <c r="CJ1033" s="1"/>
      <c r="CK1033" s="1"/>
      <c r="CL1033" s="1"/>
      <c r="CM1033" s="1"/>
    </row>
    <row r="1034" spans="1:91" x14ac:dyDescent="0.2">
      <c r="A1034" s="105">
        <f t="shared" si="388"/>
        <v>44047</v>
      </c>
      <c r="B1034" s="5">
        <f t="shared" ref="B1034:B1097" si="401">(P1034+X1034)</f>
        <v>1137.07974502</v>
      </c>
      <c r="C1034" s="5">
        <f t="shared" si="389"/>
        <v>1000</v>
      </c>
      <c r="D1034" s="64">
        <f t="shared" si="390"/>
        <v>5325.46</v>
      </c>
      <c r="E1034" s="11">
        <f>IF(K1034=1,VLOOKUP(A1034,[1]Plan1!$AY$80:$BA$314,3),E1033)</f>
        <v>5344.63</v>
      </c>
      <c r="F1034" s="72">
        <f t="shared" si="391"/>
        <v>44028</v>
      </c>
      <c r="G1034" s="9">
        <f t="shared" ref="G1034:G1097" si="402">(E1034/D1034)-1</f>
        <v>3.599689040946652E-3</v>
      </c>
      <c r="H1034" s="72">
        <f t="shared" si="392"/>
        <v>44060</v>
      </c>
      <c r="I1034" s="72">
        <f t="shared" ref="I1034:I1097" si="403">IF(A1034&gt;I1033,H1034,I1033)</f>
        <v>44060</v>
      </c>
      <c r="J1034" s="1">
        <f t="shared" si="393"/>
        <v>23</v>
      </c>
      <c r="K1034" s="1">
        <f t="shared" si="399"/>
        <v>14</v>
      </c>
      <c r="L1034" s="5">
        <f t="shared" ref="L1034:L1097" si="404">TRUNC((E1034/D1034)^TRUNC((K1034/J1034),9),8)</f>
        <v>1.0021895700000001</v>
      </c>
      <c r="M1034" s="12">
        <f t="shared" si="400"/>
        <v>1.0025999400000001</v>
      </c>
      <c r="N1034" s="12">
        <f t="shared" si="396"/>
        <v>1.0942749291818501</v>
      </c>
      <c r="O1034" s="5">
        <f t="shared" si="398"/>
        <v>1.09667092</v>
      </c>
      <c r="P1034" s="5">
        <f t="shared" ref="P1034:P1097" si="405">TRUNC(C1034*O1034,8)</f>
        <v>1096.67092</v>
      </c>
      <c r="Q1034" s="10">
        <f t="shared" ref="Q1034:Q1097" si="406">IF(VLOOKUP(A1034,AD$10:AK$114,8)=VLOOKUP(A1033,AD$10:AK$114,8),0,VLOOKUP(A1034,AD$10:AK$114,8))</f>
        <v>0</v>
      </c>
      <c r="R1034" s="39">
        <f t="shared" ref="R1034:R1097" si="407">IF(Q1034&gt;0,VLOOKUP($A1034,$AD$10:$AI$114,6),0)</f>
        <v>0</v>
      </c>
      <c r="S1034" s="5">
        <f t="shared" ref="S1034:S1097" si="408">IF(R1034&gt;0,TRUNC(R1034*P1034,8),0)</f>
        <v>0</v>
      </c>
      <c r="T1034" s="6">
        <f t="shared" si="394"/>
        <v>4.641E-2</v>
      </c>
      <c r="U1034" s="10">
        <f t="shared" si="397"/>
        <v>201</v>
      </c>
      <c r="V1034" s="10">
        <v>252</v>
      </c>
      <c r="W1034" s="12">
        <f t="shared" ref="W1034:W1097" si="409">ROUND((1+T1034)^TRUNC((U1034/V1034),9),9)</f>
        <v>1.0368468099999999</v>
      </c>
      <c r="X1034" s="5">
        <f t="shared" ref="X1034:X1097" si="410">TRUNC((P1034*(W1034-1)),8)</f>
        <v>40.408825020000002</v>
      </c>
      <c r="Y1034" s="11">
        <f t="shared" ref="Y1034:Y1097" si="411">IF(Q1034&gt;0,S1034+X1034,0)</f>
        <v>0</v>
      </c>
      <c r="Z1034" s="2" t="s">
        <v>68</v>
      </c>
      <c r="AA1034" s="72">
        <f t="shared" si="395"/>
        <v>44119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2"/>
      <c r="CH1034" s="1"/>
      <c r="CI1034" s="1"/>
      <c r="CJ1034" s="1"/>
      <c r="CK1034" s="1"/>
      <c r="CL1034" s="1"/>
      <c r="CM1034" s="1"/>
    </row>
    <row r="1035" spans="1:91" x14ac:dyDescent="0.2">
      <c r="A1035" s="105">
        <f t="shared" ref="A1035:A1098" si="412">(A1034+1)</f>
        <v>44048</v>
      </c>
      <c r="B1035" s="5">
        <f t="shared" si="401"/>
        <v>1137.4621469899998</v>
      </c>
      <c r="C1035" s="5">
        <f t="shared" ref="C1035:C1098" si="413">TRUNC(IF(Q1034&gt;0,VLOOKUP(A1034,$AD$12:$AE$114,2),C1034),8)</f>
        <v>1000</v>
      </c>
      <c r="D1035" s="64">
        <f t="shared" ref="D1035:D1098" si="414">IF(E1035=E1034,D1034,E1034)</f>
        <v>5325.46</v>
      </c>
      <c r="E1035" s="11">
        <f>IF(K1035=1,VLOOKUP(A1035,[1]Plan1!$AY$80:$BA$314,3),E1034)</f>
        <v>5344.63</v>
      </c>
      <c r="F1035" s="72">
        <f t="shared" ref="F1035:F1098" si="415">IF(D1035=D1034,F1034,A1035)</f>
        <v>44028</v>
      </c>
      <c r="G1035" s="9">
        <f t="shared" si="402"/>
        <v>3.599689040946652E-3</v>
      </c>
      <c r="H1035" s="72">
        <f t="shared" ref="H1035:H1098" si="416">IF(DAY(A1035)=15,VLOOKUP(A1035,AH$118:AM$450,4),H1034)</f>
        <v>44060</v>
      </c>
      <c r="I1035" s="72">
        <f t="shared" si="403"/>
        <v>44060</v>
      </c>
      <c r="J1035" s="1">
        <f t="shared" ref="J1035:J1098" si="417">IF(I1035=I1034,J1034,NETWORKDAYS(I1034,I1035,$AD$118:$AD$502)-1)</f>
        <v>23</v>
      </c>
      <c r="K1035" s="1">
        <f t="shared" si="399"/>
        <v>15</v>
      </c>
      <c r="L1035" s="5">
        <f t="shared" si="404"/>
        <v>1.0023461499999999</v>
      </c>
      <c r="M1035" s="12">
        <f t="shared" si="400"/>
        <v>1.0025999400000001</v>
      </c>
      <c r="N1035" s="12">
        <f t="shared" si="396"/>
        <v>1.0942749291818501</v>
      </c>
      <c r="O1035" s="5">
        <f t="shared" si="398"/>
        <v>1.0968422600000001</v>
      </c>
      <c r="P1035" s="5">
        <f t="shared" si="405"/>
        <v>1096.8422599999999</v>
      </c>
      <c r="Q1035" s="10">
        <f t="shared" si="406"/>
        <v>0</v>
      </c>
      <c r="R1035" s="39">
        <f t="shared" si="407"/>
        <v>0</v>
      </c>
      <c r="S1035" s="5">
        <f t="shared" si="408"/>
        <v>0</v>
      </c>
      <c r="T1035" s="6">
        <f t="shared" ref="T1035:T1098" si="418">(T1034)</f>
        <v>4.641E-2</v>
      </c>
      <c r="U1035" s="10">
        <f t="shared" si="397"/>
        <v>202</v>
      </c>
      <c r="V1035" s="10">
        <v>252</v>
      </c>
      <c r="W1035" s="12">
        <f t="shared" si="409"/>
        <v>1.0370334809999999</v>
      </c>
      <c r="X1035" s="5">
        <f t="shared" si="410"/>
        <v>40.619886989999998</v>
      </c>
      <c r="Y1035" s="11">
        <f t="shared" si="411"/>
        <v>0</v>
      </c>
      <c r="Z1035" s="2" t="s">
        <v>68</v>
      </c>
      <c r="AA1035" s="72">
        <f t="shared" ref="AA1035:AA1098" si="419">IF(Q1034&gt;0,VLOOKUP(A1034,$AD$10:$AL$114,9),AA1034)</f>
        <v>44119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2"/>
      <c r="CH1035" s="1"/>
      <c r="CI1035" s="1"/>
      <c r="CJ1035" s="1"/>
      <c r="CK1035" s="1"/>
      <c r="CL1035" s="1"/>
      <c r="CM1035" s="1"/>
    </row>
    <row r="1036" spans="1:91" x14ac:dyDescent="0.2">
      <c r="A1036" s="105">
        <f t="shared" si="412"/>
        <v>44049</v>
      </c>
      <c r="B1036" s="5">
        <f t="shared" si="401"/>
        <v>1137.84468025</v>
      </c>
      <c r="C1036" s="5">
        <f t="shared" si="413"/>
        <v>1000</v>
      </c>
      <c r="D1036" s="64">
        <f t="shared" si="414"/>
        <v>5325.46</v>
      </c>
      <c r="E1036" s="11">
        <f>IF(K1036=1,VLOOKUP(A1036,[1]Plan1!$AY$80:$BA$314,3),E1035)</f>
        <v>5344.63</v>
      </c>
      <c r="F1036" s="72">
        <f t="shared" si="415"/>
        <v>44028</v>
      </c>
      <c r="G1036" s="9">
        <f t="shared" si="402"/>
        <v>3.599689040946652E-3</v>
      </c>
      <c r="H1036" s="72">
        <f t="shared" si="416"/>
        <v>44060</v>
      </c>
      <c r="I1036" s="72">
        <f t="shared" si="403"/>
        <v>44060</v>
      </c>
      <c r="J1036" s="1">
        <f t="shared" si="417"/>
        <v>23</v>
      </c>
      <c r="K1036" s="1">
        <f t="shared" si="399"/>
        <v>16</v>
      </c>
      <c r="L1036" s="5">
        <f t="shared" si="404"/>
        <v>1.00250276</v>
      </c>
      <c r="M1036" s="12">
        <f t="shared" si="400"/>
        <v>1.0025999400000001</v>
      </c>
      <c r="N1036" s="12">
        <f t="shared" si="396"/>
        <v>1.0942749291818501</v>
      </c>
      <c r="O1036" s="5">
        <f t="shared" si="398"/>
        <v>1.09701363</v>
      </c>
      <c r="P1036" s="5">
        <f t="shared" si="405"/>
        <v>1097.0136299999999</v>
      </c>
      <c r="Q1036" s="10">
        <f t="shared" si="406"/>
        <v>0</v>
      </c>
      <c r="R1036" s="39">
        <f t="shared" si="407"/>
        <v>0</v>
      </c>
      <c r="S1036" s="5">
        <f t="shared" si="408"/>
        <v>0</v>
      </c>
      <c r="T1036" s="6">
        <f t="shared" si="418"/>
        <v>4.641E-2</v>
      </c>
      <c r="U1036" s="10">
        <f t="shared" si="397"/>
        <v>203</v>
      </c>
      <c r="V1036" s="10">
        <v>252</v>
      </c>
      <c r="W1036" s="12">
        <f t="shared" si="409"/>
        <v>1.037220185</v>
      </c>
      <c r="X1036" s="5">
        <f t="shared" si="410"/>
        <v>40.831050249999997</v>
      </c>
      <c r="Y1036" s="11">
        <f t="shared" si="411"/>
        <v>0</v>
      </c>
      <c r="Z1036" s="2" t="s">
        <v>68</v>
      </c>
      <c r="AA1036" s="72">
        <f t="shared" si="419"/>
        <v>44119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2"/>
      <c r="CH1036" s="1"/>
      <c r="CI1036" s="1"/>
      <c r="CJ1036" s="1"/>
      <c r="CK1036" s="1"/>
      <c r="CL1036" s="1"/>
      <c r="CM1036" s="1"/>
    </row>
    <row r="1037" spans="1:91" x14ac:dyDescent="0.2">
      <c r="A1037" s="105">
        <f t="shared" si="412"/>
        <v>44050</v>
      </c>
      <c r="B1037" s="5">
        <f t="shared" si="401"/>
        <v>1138.2273459300002</v>
      </c>
      <c r="C1037" s="5">
        <f t="shared" si="413"/>
        <v>1000</v>
      </c>
      <c r="D1037" s="64">
        <f t="shared" si="414"/>
        <v>5325.46</v>
      </c>
      <c r="E1037" s="11">
        <f>IF(K1037=1,VLOOKUP(A1037,[1]Plan1!$AY$80:$BA$314,3),E1036)</f>
        <v>5344.63</v>
      </c>
      <c r="F1037" s="72">
        <f t="shared" si="415"/>
        <v>44028</v>
      </c>
      <c r="G1037" s="9">
        <f t="shared" si="402"/>
        <v>3.599689040946652E-3</v>
      </c>
      <c r="H1037" s="72">
        <f t="shared" si="416"/>
        <v>44060</v>
      </c>
      <c r="I1037" s="72">
        <f t="shared" si="403"/>
        <v>44060</v>
      </c>
      <c r="J1037" s="1">
        <f t="shared" si="417"/>
        <v>23</v>
      </c>
      <c r="K1037" s="1">
        <f t="shared" si="399"/>
        <v>17</v>
      </c>
      <c r="L1037" s="5">
        <f t="shared" si="404"/>
        <v>1.00265939</v>
      </c>
      <c r="M1037" s="12">
        <f t="shared" si="400"/>
        <v>1.0025999400000001</v>
      </c>
      <c r="N1037" s="12">
        <f t="shared" si="396"/>
        <v>1.0942749291818501</v>
      </c>
      <c r="O1037" s="5">
        <f t="shared" si="398"/>
        <v>1.0971850299999999</v>
      </c>
      <c r="P1037" s="5">
        <f t="shared" si="405"/>
        <v>1097.1850300000001</v>
      </c>
      <c r="Q1037" s="10">
        <f t="shared" si="406"/>
        <v>0</v>
      </c>
      <c r="R1037" s="39">
        <f t="shared" si="407"/>
        <v>0</v>
      </c>
      <c r="S1037" s="5">
        <f t="shared" si="408"/>
        <v>0</v>
      </c>
      <c r="T1037" s="6">
        <f t="shared" si="418"/>
        <v>4.641E-2</v>
      </c>
      <c r="U1037" s="10">
        <f t="shared" si="397"/>
        <v>204</v>
      </c>
      <c r="V1037" s="10">
        <v>252</v>
      </c>
      <c r="W1037" s="12">
        <f t="shared" si="409"/>
        <v>1.037406923</v>
      </c>
      <c r="X1037" s="5">
        <f t="shared" si="410"/>
        <v>41.042315930000001</v>
      </c>
      <c r="Y1037" s="11">
        <f t="shared" si="411"/>
        <v>0</v>
      </c>
      <c r="Z1037" s="2" t="s">
        <v>68</v>
      </c>
      <c r="AA1037" s="72">
        <f t="shared" si="419"/>
        <v>44119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2"/>
      <c r="CH1037" s="1"/>
      <c r="CI1037" s="1"/>
      <c r="CJ1037" s="1"/>
      <c r="CK1037" s="1"/>
      <c r="CL1037" s="1"/>
      <c r="CM1037" s="1"/>
    </row>
    <row r="1038" spans="1:91" x14ac:dyDescent="0.2">
      <c r="A1038" s="105">
        <f t="shared" si="412"/>
        <v>44051</v>
      </c>
      <c r="B1038" s="5">
        <f t="shared" si="401"/>
        <v>1138.61013368</v>
      </c>
      <c r="C1038" s="5">
        <f t="shared" si="413"/>
        <v>1000</v>
      </c>
      <c r="D1038" s="64">
        <f t="shared" si="414"/>
        <v>5325.46</v>
      </c>
      <c r="E1038" s="11">
        <f>IF(K1038=1,VLOOKUP(A1038,[1]Plan1!$AY$80:$BA$314,3),E1037)</f>
        <v>5344.63</v>
      </c>
      <c r="F1038" s="72">
        <f t="shared" si="415"/>
        <v>44028</v>
      </c>
      <c r="G1038" s="9">
        <f t="shared" si="402"/>
        <v>3.599689040946652E-3</v>
      </c>
      <c r="H1038" s="72">
        <f t="shared" si="416"/>
        <v>44060</v>
      </c>
      <c r="I1038" s="72">
        <f t="shared" si="403"/>
        <v>44060</v>
      </c>
      <c r="J1038" s="1">
        <f t="shared" si="417"/>
        <v>23</v>
      </c>
      <c r="K1038" s="1">
        <f t="shared" si="399"/>
        <v>18</v>
      </c>
      <c r="L1038" s="5">
        <f t="shared" si="404"/>
        <v>1.0028160399999999</v>
      </c>
      <c r="M1038" s="12">
        <f t="shared" si="400"/>
        <v>1.0025999400000001</v>
      </c>
      <c r="N1038" s="12">
        <f t="shared" si="396"/>
        <v>1.0942749291818501</v>
      </c>
      <c r="O1038" s="5">
        <f t="shared" si="398"/>
        <v>1.0973564499999999</v>
      </c>
      <c r="P1038" s="5">
        <f t="shared" si="405"/>
        <v>1097.35645</v>
      </c>
      <c r="Q1038" s="10">
        <f t="shared" si="406"/>
        <v>0</v>
      </c>
      <c r="R1038" s="39">
        <f t="shared" si="407"/>
        <v>0</v>
      </c>
      <c r="S1038" s="5">
        <f t="shared" si="408"/>
        <v>0</v>
      </c>
      <c r="T1038" s="6">
        <f t="shared" si="418"/>
        <v>4.641E-2</v>
      </c>
      <c r="U1038" s="10">
        <f t="shared" si="397"/>
        <v>205</v>
      </c>
      <c r="V1038" s="10">
        <v>252</v>
      </c>
      <c r="W1038" s="12">
        <f t="shared" si="409"/>
        <v>1.037593695</v>
      </c>
      <c r="X1038" s="5">
        <f t="shared" si="410"/>
        <v>41.253683680000002</v>
      </c>
      <c r="Y1038" s="11">
        <f t="shared" si="411"/>
        <v>0</v>
      </c>
      <c r="Z1038" s="2" t="s">
        <v>68</v>
      </c>
      <c r="AA1038" s="72">
        <f t="shared" si="419"/>
        <v>44119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2"/>
      <c r="CH1038" s="1"/>
      <c r="CI1038" s="1"/>
      <c r="CJ1038" s="1"/>
      <c r="CK1038" s="1"/>
      <c r="CL1038" s="1"/>
      <c r="CM1038" s="1"/>
    </row>
    <row r="1039" spans="1:91" x14ac:dyDescent="0.2">
      <c r="A1039" s="105">
        <f t="shared" si="412"/>
        <v>44052</v>
      </c>
      <c r="B1039" s="5">
        <f t="shared" si="401"/>
        <v>1138.61013368</v>
      </c>
      <c r="C1039" s="5">
        <f t="shared" si="413"/>
        <v>1000</v>
      </c>
      <c r="D1039" s="64">
        <f t="shared" si="414"/>
        <v>5325.46</v>
      </c>
      <c r="E1039" s="11">
        <f>IF(K1039=1,VLOOKUP(A1039,[1]Plan1!$AY$80:$BA$314,3),E1038)</f>
        <v>5344.63</v>
      </c>
      <c r="F1039" s="72">
        <f t="shared" si="415"/>
        <v>44028</v>
      </c>
      <c r="G1039" s="9">
        <f t="shared" si="402"/>
        <v>3.599689040946652E-3</v>
      </c>
      <c r="H1039" s="72">
        <f t="shared" si="416"/>
        <v>44060</v>
      </c>
      <c r="I1039" s="72">
        <f t="shared" si="403"/>
        <v>44060</v>
      </c>
      <c r="J1039" s="1">
        <f t="shared" si="417"/>
        <v>23</v>
      </c>
      <c r="K1039" s="1">
        <f t="shared" si="399"/>
        <v>18</v>
      </c>
      <c r="L1039" s="5">
        <f t="shared" si="404"/>
        <v>1.0028160399999999</v>
      </c>
      <c r="M1039" s="12">
        <f t="shared" si="400"/>
        <v>1.0025999400000001</v>
      </c>
      <c r="N1039" s="12">
        <f t="shared" si="396"/>
        <v>1.0942749291818501</v>
      </c>
      <c r="O1039" s="5">
        <f t="shared" si="398"/>
        <v>1.0973564499999999</v>
      </c>
      <c r="P1039" s="5">
        <f t="shared" si="405"/>
        <v>1097.35645</v>
      </c>
      <c r="Q1039" s="10">
        <f t="shared" si="406"/>
        <v>0</v>
      </c>
      <c r="R1039" s="39">
        <f t="shared" si="407"/>
        <v>0</v>
      </c>
      <c r="S1039" s="5">
        <f t="shared" si="408"/>
        <v>0</v>
      </c>
      <c r="T1039" s="6">
        <f t="shared" si="418"/>
        <v>4.641E-2</v>
      </c>
      <c r="U1039" s="10">
        <f t="shared" si="397"/>
        <v>205</v>
      </c>
      <c r="V1039" s="10">
        <v>252</v>
      </c>
      <c r="W1039" s="12">
        <f t="shared" si="409"/>
        <v>1.037593695</v>
      </c>
      <c r="X1039" s="5">
        <f t="shared" si="410"/>
        <v>41.253683680000002</v>
      </c>
      <c r="Y1039" s="11">
        <f t="shared" si="411"/>
        <v>0</v>
      </c>
      <c r="Z1039" s="2" t="s">
        <v>68</v>
      </c>
      <c r="AA1039" s="72">
        <f t="shared" si="419"/>
        <v>44119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2"/>
      <c r="CH1039" s="1"/>
      <c r="CI1039" s="1"/>
      <c r="CJ1039" s="1"/>
      <c r="CK1039" s="1"/>
      <c r="CL1039" s="1"/>
      <c r="CM1039" s="1"/>
    </row>
    <row r="1040" spans="1:91" x14ac:dyDescent="0.2">
      <c r="A1040" s="105">
        <f t="shared" si="412"/>
        <v>44053</v>
      </c>
      <c r="B1040" s="5">
        <f t="shared" si="401"/>
        <v>1138.61013368</v>
      </c>
      <c r="C1040" s="5">
        <f t="shared" si="413"/>
        <v>1000</v>
      </c>
      <c r="D1040" s="64">
        <f t="shared" si="414"/>
        <v>5325.46</v>
      </c>
      <c r="E1040" s="11">
        <f>IF(K1040=1,VLOOKUP(A1040,[1]Plan1!$AY$80:$BA$314,3),E1039)</f>
        <v>5344.63</v>
      </c>
      <c r="F1040" s="72">
        <f t="shared" si="415"/>
        <v>44028</v>
      </c>
      <c r="G1040" s="9">
        <f t="shared" si="402"/>
        <v>3.599689040946652E-3</v>
      </c>
      <c r="H1040" s="72">
        <f t="shared" si="416"/>
        <v>44060</v>
      </c>
      <c r="I1040" s="72">
        <f t="shared" si="403"/>
        <v>44060</v>
      </c>
      <c r="J1040" s="1">
        <f t="shared" si="417"/>
        <v>23</v>
      </c>
      <c r="K1040" s="1">
        <f t="shared" si="399"/>
        <v>18</v>
      </c>
      <c r="L1040" s="5">
        <f t="shared" si="404"/>
        <v>1.0028160399999999</v>
      </c>
      <c r="M1040" s="12">
        <f t="shared" si="400"/>
        <v>1.0025999400000001</v>
      </c>
      <c r="N1040" s="12">
        <f t="shared" si="396"/>
        <v>1.0942749291818501</v>
      </c>
      <c r="O1040" s="5">
        <f t="shared" si="398"/>
        <v>1.0973564499999999</v>
      </c>
      <c r="P1040" s="5">
        <f t="shared" si="405"/>
        <v>1097.35645</v>
      </c>
      <c r="Q1040" s="10">
        <f t="shared" si="406"/>
        <v>0</v>
      </c>
      <c r="R1040" s="39">
        <f t="shared" si="407"/>
        <v>0</v>
      </c>
      <c r="S1040" s="5">
        <f t="shared" si="408"/>
        <v>0</v>
      </c>
      <c r="T1040" s="6">
        <f t="shared" si="418"/>
        <v>4.641E-2</v>
      </c>
      <c r="U1040" s="10">
        <f t="shared" si="397"/>
        <v>205</v>
      </c>
      <c r="V1040" s="10">
        <v>252</v>
      </c>
      <c r="W1040" s="12">
        <f t="shared" si="409"/>
        <v>1.037593695</v>
      </c>
      <c r="X1040" s="5">
        <f t="shared" si="410"/>
        <v>41.253683680000002</v>
      </c>
      <c r="Y1040" s="11">
        <f t="shared" si="411"/>
        <v>0</v>
      </c>
      <c r="Z1040" s="2" t="s">
        <v>68</v>
      </c>
      <c r="AA1040" s="72">
        <f t="shared" si="419"/>
        <v>44119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2"/>
      <c r="CH1040" s="1"/>
      <c r="CI1040" s="1"/>
      <c r="CJ1040" s="1"/>
      <c r="CK1040" s="1"/>
      <c r="CL1040" s="1"/>
      <c r="CM1040" s="1"/>
    </row>
    <row r="1041" spans="1:91" x14ac:dyDescent="0.2">
      <c r="A1041" s="105">
        <f t="shared" si="412"/>
        <v>44054</v>
      </c>
      <c r="B1041" s="5">
        <f t="shared" si="401"/>
        <v>1138.99305282</v>
      </c>
      <c r="C1041" s="5">
        <f t="shared" si="413"/>
        <v>1000</v>
      </c>
      <c r="D1041" s="64">
        <f t="shared" si="414"/>
        <v>5325.46</v>
      </c>
      <c r="E1041" s="11">
        <f>IF(K1041=1,VLOOKUP(A1041,[1]Plan1!$AY$80:$BA$314,3),E1040)</f>
        <v>5344.63</v>
      </c>
      <c r="F1041" s="72">
        <f t="shared" si="415"/>
        <v>44028</v>
      </c>
      <c r="G1041" s="9">
        <f t="shared" si="402"/>
        <v>3.599689040946652E-3</v>
      </c>
      <c r="H1041" s="72">
        <f t="shared" si="416"/>
        <v>44060</v>
      </c>
      <c r="I1041" s="72">
        <f t="shared" si="403"/>
        <v>44060</v>
      </c>
      <c r="J1041" s="1">
        <f t="shared" si="417"/>
        <v>23</v>
      </c>
      <c r="K1041" s="1">
        <f t="shared" si="399"/>
        <v>19</v>
      </c>
      <c r="L1041" s="5">
        <f t="shared" si="404"/>
        <v>1.00297272</v>
      </c>
      <c r="M1041" s="12">
        <f t="shared" si="400"/>
        <v>1.0025999400000001</v>
      </c>
      <c r="N1041" s="12">
        <f t="shared" si="396"/>
        <v>1.0942749291818501</v>
      </c>
      <c r="O1041" s="5">
        <f t="shared" si="398"/>
        <v>1.0975279</v>
      </c>
      <c r="P1041" s="5">
        <f t="shared" si="405"/>
        <v>1097.5279</v>
      </c>
      <c r="Q1041" s="10">
        <f t="shared" si="406"/>
        <v>0</v>
      </c>
      <c r="R1041" s="39">
        <f t="shared" si="407"/>
        <v>0</v>
      </c>
      <c r="S1041" s="5">
        <f t="shared" si="408"/>
        <v>0</v>
      </c>
      <c r="T1041" s="6">
        <f t="shared" si="418"/>
        <v>4.641E-2</v>
      </c>
      <c r="U1041" s="10">
        <f t="shared" si="397"/>
        <v>206</v>
      </c>
      <c r="V1041" s="10">
        <v>252</v>
      </c>
      <c r="W1041" s="12">
        <f t="shared" si="409"/>
        <v>1.0377805</v>
      </c>
      <c r="X1041" s="5">
        <f t="shared" si="410"/>
        <v>41.46515282</v>
      </c>
      <c r="Y1041" s="11">
        <f t="shared" si="411"/>
        <v>0</v>
      </c>
      <c r="Z1041" s="2" t="s">
        <v>68</v>
      </c>
      <c r="AA1041" s="72">
        <f t="shared" si="419"/>
        <v>44119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2"/>
      <c r="CH1041" s="1"/>
      <c r="CI1041" s="1"/>
      <c r="CJ1041" s="1"/>
      <c r="CK1041" s="1"/>
      <c r="CL1041" s="1"/>
      <c r="CM1041" s="1"/>
    </row>
    <row r="1042" spans="1:91" x14ac:dyDescent="0.2">
      <c r="A1042" s="105">
        <f t="shared" si="412"/>
        <v>44055</v>
      </c>
      <c r="B1042" s="5">
        <f t="shared" si="401"/>
        <v>1139.3761044800001</v>
      </c>
      <c r="C1042" s="5">
        <f t="shared" si="413"/>
        <v>1000</v>
      </c>
      <c r="D1042" s="64">
        <f t="shared" si="414"/>
        <v>5325.46</v>
      </c>
      <c r="E1042" s="11">
        <f>IF(K1042=1,VLOOKUP(A1042,[1]Plan1!$AY$80:$BA$314,3),E1041)</f>
        <v>5344.63</v>
      </c>
      <c r="F1042" s="72">
        <f t="shared" si="415"/>
        <v>44028</v>
      </c>
      <c r="G1042" s="9">
        <f t="shared" si="402"/>
        <v>3.599689040946652E-3</v>
      </c>
      <c r="H1042" s="72">
        <f t="shared" si="416"/>
        <v>44060</v>
      </c>
      <c r="I1042" s="72">
        <f t="shared" si="403"/>
        <v>44060</v>
      </c>
      <c r="J1042" s="1">
        <f t="shared" si="417"/>
        <v>23</v>
      </c>
      <c r="K1042" s="1">
        <f t="shared" si="399"/>
        <v>20</v>
      </c>
      <c r="L1042" s="5">
        <f t="shared" si="404"/>
        <v>1.00312943</v>
      </c>
      <c r="M1042" s="12">
        <f t="shared" si="400"/>
        <v>1.0025999400000001</v>
      </c>
      <c r="N1042" s="12">
        <f t="shared" si="396"/>
        <v>1.0942749291818501</v>
      </c>
      <c r="O1042" s="5">
        <f t="shared" si="398"/>
        <v>1.0976993799999999</v>
      </c>
      <c r="P1042" s="5">
        <f t="shared" si="405"/>
        <v>1097.69938</v>
      </c>
      <c r="Q1042" s="10">
        <f t="shared" si="406"/>
        <v>0</v>
      </c>
      <c r="R1042" s="39">
        <f t="shared" si="407"/>
        <v>0</v>
      </c>
      <c r="S1042" s="5">
        <f t="shared" si="408"/>
        <v>0</v>
      </c>
      <c r="T1042" s="6">
        <f t="shared" si="418"/>
        <v>4.641E-2</v>
      </c>
      <c r="U1042" s="10">
        <f t="shared" si="397"/>
        <v>207</v>
      </c>
      <c r="V1042" s="10">
        <v>252</v>
      </c>
      <c r="W1042" s="12">
        <f t="shared" si="409"/>
        <v>1.0379673389999999</v>
      </c>
      <c r="X1042" s="5">
        <f t="shared" si="410"/>
        <v>41.676724479999997</v>
      </c>
      <c r="Y1042" s="11">
        <f t="shared" si="411"/>
        <v>0</v>
      </c>
      <c r="Z1042" s="2" t="s">
        <v>68</v>
      </c>
      <c r="AA1042" s="72">
        <f t="shared" si="419"/>
        <v>44119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2"/>
      <c r="CH1042" s="1"/>
      <c r="CI1042" s="1"/>
      <c r="CJ1042" s="1"/>
      <c r="CK1042" s="1"/>
      <c r="CL1042" s="1"/>
      <c r="CM1042" s="1"/>
    </row>
    <row r="1043" spans="1:91" x14ac:dyDescent="0.2">
      <c r="A1043" s="105">
        <f t="shared" si="412"/>
        <v>44056</v>
      </c>
      <c r="B1043" s="5">
        <f t="shared" si="401"/>
        <v>1139.7592783</v>
      </c>
      <c r="C1043" s="5">
        <f t="shared" si="413"/>
        <v>1000</v>
      </c>
      <c r="D1043" s="64">
        <f t="shared" si="414"/>
        <v>5325.46</v>
      </c>
      <c r="E1043" s="11">
        <f>IF(K1043=1,VLOOKUP(A1043,[1]Plan1!$AY$80:$BA$314,3),E1042)</f>
        <v>5344.63</v>
      </c>
      <c r="F1043" s="72">
        <f t="shared" si="415"/>
        <v>44028</v>
      </c>
      <c r="G1043" s="9">
        <f t="shared" si="402"/>
        <v>3.599689040946652E-3</v>
      </c>
      <c r="H1043" s="72">
        <f t="shared" si="416"/>
        <v>44060</v>
      </c>
      <c r="I1043" s="72">
        <f t="shared" si="403"/>
        <v>44060</v>
      </c>
      <c r="J1043" s="1">
        <f t="shared" si="417"/>
        <v>23</v>
      </c>
      <c r="K1043" s="1">
        <f t="shared" si="399"/>
        <v>21</v>
      </c>
      <c r="L1043" s="5">
        <f t="shared" si="404"/>
        <v>1.0032861500000001</v>
      </c>
      <c r="M1043" s="12">
        <f t="shared" si="400"/>
        <v>1.0025999400000001</v>
      </c>
      <c r="N1043" s="12">
        <f t="shared" si="396"/>
        <v>1.0942749291818501</v>
      </c>
      <c r="O1043" s="5">
        <f t="shared" si="398"/>
        <v>1.0978708800000001</v>
      </c>
      <c r="P1043" s="5">
        <f t="shared" si="405"/>
        <v>1097.8708799999999</v>
      </c>
      <c r="Q1043" s="10">
        <f t="shared" si="406"/>
        <v>0</v>
      </c>
      <c r="R1043" s="39">
        <f t="shared" si="407"/>
        <v>0</v>
      </c>
      <c r="S1043" s="5">
        <f t="shared" si="408"/>
        <v>0</v>
      </c>
      <c r="T1043" s="6">
        <f t="shared" si="418"/>
        <v>4.641E-2</v>
      </c>
      <c r="U1043" s="10">
        <f t="shared" si="397"/>
        <v>208</v>
      </c>
      <c r="V1043" s="10">
        <v>252</v>
      </c>
      <c r="W1043" s="12">
        <f t="shared" si="409"/>
        <v>1.038154212</v>
      </c>
      <c r="X1043" s="5">
        <f t="shared" si="410"/>
        <v>41.888398299999999</v>
      </c>
      <c r="Y1043" s="11">
        <f t="shared" si="411"/>
        <v>0</v>
      </c>
      <c r="Z1043" s="2" t="s">
        <v>68</v>
      </c>
      <c r="AA1043" s="72">
        <f t="shared" si="419"/>
        <v>44119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2"/>
      <c r="CH1043" s="1"/>
      <c r="CI1043" s="1"/>
      <c r="CJ1043" s="1"/>
      <c r="CK1043" s="1"/>
      <c r="CL1043" s="1"/>
      <c r="CM1043" s="1"/>
    </row>
    <row r="1044" spans="1:91" x14ac:dyDescent="0.2">
      <c r="A1044" s="105">
        <f t="shared" si="412"/>
        <v>44057</v>
      </c>
      <c r="B1044" s="5">
        <f t="shared" si="401"/>
        <v>1140.14258361</v>
      </c>
      <c r="C1044" s="5">
        <f t="shared" si="413"/>
        <v>1000</v>
      </c>
      <c r="D1044" s="64">
        <f t="shared" si="414"/>
        <v>5325.46</v>
      </c>
      <c r="E1044" s="11">
        <f>IF(K1044=1,VLOOKUP(A1044,[1]Plan1!$AY$80:$BA$314,3),E1043)</f>
        <v>5344.63</v>
      </c>
      <c r="F1044" s="72">
        <f t="shared" si="415"/>
        <v>44028</v>
      </c>
      <c r="G1044" s="9">
        <f t="shared" si="402"/>
        <v>3.599689040946652E-3</v>
      </c>
      <c r="H1044" s="72">
        <f t="shared" si="416"/>
        <v>44060</v>
      </c>
      <c r="I1044" s="72">
        <f t="shared" si="403"/>
        <v>44060</v>
      </c>
      <c r="J1044" s="1">
        <f t="shared" si="417"/>
        <v>23</v>
      </c>
      <c r="K1044" s="1">
        <f t="shared" si="399"/>
        <v>22</v>
      </c>
      <c r="L1044" s="5">
        <f t="shared" si="404"/>
        <v>1.00344291</v>
      </c>
      <c r="M1044" s="12">
        <f t="shared" si="400"/>
        <v>1.0025999400000001</v>
      </c>
      <c r="N1044" s="12">
        <f t="shared" si="396"/>
        <v>1.0942749291818501</v>
      </c>
      <c r="O1044" s="5">
        <f t="shared" si="398"/>
        <v>1.0980424099999999</v>
      </c>
      <c r="P1044" s="5">
        <f t="shared" si="405"/>
        <v>1098.04241</v>
      </c>
      <c r="Q1044" s="10">
        <f t="shared" si="406"/>
        <v>0</v>
      </c>
      <c r="R1044" s="39">
        <f t="shared" si="407"/>
        <v>0</v>
      </c>
      <c r="S1044" s="5">
        <f t="shared" si="408"/>
        <v>0</v>
      </c>
      <c r="T1044" s="6">
        <f t="shared" si="418"/>
        <v>4.641E-2</v>
      </c>
      <c r="U1044" s="10">
        <f t="shared" si="397"/>
        <v>209</v>
      </c>
      <c r="V1044" s="10">
        <v>252</v>
      </c>
      <c r="W1044" s="12">
        <f t="shared" si="409"/>
        <v>1.038341118</v>
      </c>
      <c r="X1044" s="5">
        <f t="shared" si="410"/>
        <v>42.100173609999999</v>
      </c>
      <c r="Y1044" s="11">
        <f t="shared" si="411"/>
        <v>0</v>
      </c>
      <c r="Z1044" s="2" t="s">
        <v>68</v>
      </c>
      <c r="AA1044" s="72">
        <f t="shared" si="419"/>
        <v>44119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2"/>
      <c r="CH1044" s="1"/>
      <c r="CI1044" s="1"/>
      <c r="CJ1044" s="1"/>
      <c r="CK1044" s="1"/>
      <c r="CL1044" s="1"/>
      <c r="CM1044" s="1"/>
    </row>
    <row r="1045" spans="1:91" x14ac:dyDescent="0.2">
      <c r="A1045" s="105">
        <f t="shared" si="412"/>
        <v>44058</v>
      </c>
      <c r="B1045" s="5">
        <f t="shared" si="401"/>
        <v>1140.52601114</v>
      </c>
      <c r="C1045" s="5">
        <f t="shared" si="413"/>
        <v>1000</v>
      </c>
      <c r="D1045" s="64">
        <f t="shared" si="414"/>
        <v>5325.46</v>
      </c>
      <c r="E1045" s="11">
        <f>IF(K1045=1,VLOOKUP(A1045,[1]Plan1!$AY$80:$BA$314,3),E1044)</f>
        <v>5344.63</v>
      </c>
      <c r="F1045" s="72">
        <f t="shared" si="415"/>
        <v>44028</v>
      </c>
      <c r="G1045" s="9">
        <f t="shared" si="402"/>
        <v>3.599689040946652E-3</v>
      </c>
      <c r="H1045" s="72">
        <f t="shared" si="416"/>
        <v>44089</v>
      </c>
      <c r="I1045" s="72">
        <f t="shared" si="403"/>
        <v>44060</v>
      </c>
      <c r="J1045" s="1">
        <f t="shared" si="417"/>
        <v>23</v>
      </c>
      <c r="K1045" s="1">
        <f t="shared" si="399"/>
        <v>23</v>
      </c>
      <c r="L1045" s="5">
        <f t="shared" si="404"/>
        <v>1.00359968</v>
      </c>
      <c r="M1045" s="12">
        <f t="shared" si="400"/>
        <v>1.0025999400000001</v>
      </c>
      <c r="N1045" s="12">
        <f t="shared" si="396"/>
        <v>1.0942749291818501</v>
      </c>
      <c r="O1045" s="5">
        <f t="shared" si="398"/>
        <v>1.09821396</v>
      </c>
      <c r="P1045" s="5">
        <f t="shared" si="405"/>
        <v>1098.21396</v>
      </c>
      <c r="Q1045" s="10">
        <f t="shared" si="406"/>
        <v>0</v>
      </c>
      <c r="R1045" s="39">
        <f t="shared" si="407"/>
        <v>0</v>
      </c>
      <c r="S1045" s="5">
        <f t="shared" si="408"/>
        <v>0</v>
      </c>
      <c r="T1045" s="6">
        <f t="shared" si="418"/>
        <v>4.641E-2</v>
      </c>
      <c r="U1045" s="10">
        <f t="shared" si="397"/>
        <v>210</v>
      </c>
      <c r="V1045" s="10">
        <v>252</v>
      </c>
      <c r="W1045" s="12">
        <f t="shared" si="409"/>
        <v>1.038528058</v>
      </c>
      <c r="X1045" s="5">
        <f t="shared" si="410"/>
        <v>42.312051140000001</v>
      </c>
      <c r="Y1045" s="11">
        <f t="shared" si="411"/>
        <v>0</v>
      </c>
      <c r="Z1045" s="2" t="s">
        <v>68</v>
      </c>
      <c r="AA1045" s="72">
        <f t="shared" si="419"/>
        <v>44119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2"/>
      <c r="CH1045" s="1"/>
      <c r="CI1045" s="1"/>
      <c r="CJ1045" s="1"/>
      <c r="CK1045" s="1"/>
      <c r="CL1045" s="1"/>
      <c r="CM1045" s="1"/>
    </row>
    <row r="1046" spans="1:91" x14ac:dyDescent="0.2">
      <c r="A1046" s="105">
        <f t="shared" si="412"/>
        <v>44059</v>
      </c>
      <c r="B1046" s="5">
        <f t="shared" si="401"/>
        <v>1140.52601114</v>
      </c>
      <c r="C1046" s="5">
        <f t="shared" si="413"/>
        <v>1000</v>
      </c>
      <c r="D1046" s="64">
        <f t="shared" si="414"/>
        <v>5325.46</v>
      </c>
      <c r="E1046" s="11">
        <f>IF(K1046=1,VLOOKUP(A1046,[1]Plan1!$AY$80:$BA$314,3),E1045)</f>
        <v>5344.63</v>
      </c>
      <c r="F1046" s="72">
        <f t="shared" si="415"/>
        <v>44028</v>
      </c>
      <c r="G1046" s="9">
        <f t="shared" si="402"/>
        <v>3.599689040946652E-3</v>
      </c>
      <c r="H1046" s="72">
        <f t="shared" si="416"/>
        <v>44089</v>
      </c>
      <c r="I1046" s="72">
        <f t="shared" si="403"/>
        <v>44060</v>
      </c>
      <c r="J1046" s="1">
        <f t="shared" si="417"/>
        <v>23</v>
      </c>
      <c r="K1046" s="1">
        <f t="shared" si="399"/>
        <v>23</v>
      </c>
      <c r="L1046" s="5">
        <f t="shared" si="404"/>
        <v>1.00359968</v>
      </c>
      <c r="M1046" s="12">
        <f t="shared" si="400"/>
        <v>1.0025999400000001</v>
      </c>
      <c r="N1046" s="12">
        <f t="shared" si="396"/>
        <v>1.0942749291818501</v>
      </c>
      <c r="O1046" s="5">
        <f t="shared" si="398"/>
        <v>1.09821396</v>
      </c>
      <c r="P1046" s="5">
        <f t="shared" si="405"/>
        <v>1098.21396</v>
      </c>
      <c r="Q1046" s="10">
        <f t="shared" si="406"/>
        <v>0</v>
      </c>
      <c r="R1046" s="39">
        <f t="shared" si="407"/>
        <v>0</v>
      </c>
      <c r="S1046" s="5">
        <f t="shared" si="408"/>
        <v>0</v>
      </c>
      <c r="T1046" s="6">
        <f t="shared" si="418"/>
        <v>4.641E-2</v>
      </c>
      <c r="U1046" s="10">
        <f t="shared" si="397"/>
        <v>210</v>
      </c>
      <c r="V1046" s="10">
        <v>252</v>
      </c>
      <c r="W1046" s="12">
        <f t="shared" si="409"/>
        <v>1.038528058</v>
      </c>
      <c r="X1046" s="5">
        <f t="shared" si="410"/>
        <v>42.312051140000001</v>
      </c>
      <c r="Y1046" s="11">
        <f t="shared" si="411"/>
        <v>0</v>
      </c>
      <c r="Z1046" s="2" t="s">
        <v>68</v>
      </c>
      <c r="AA1046" s="72">
        <f t="shared" si="419"/>
        <v>44119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2"/>
      <c r="CH1046" s="1"/>
      <c r="CI1046" s="1"/>
      <c r="CJ1046" s="1"/>
      <c r="CK1046" s="1"/>
      <c r="CL1046" s="1"/>
      <c r="CM1046" s="1"/>
    </row>
    <row r="1047" spans="1:91" x14ac:dyDescent="0.2">
      <c r="A1047" s="105">
        <f t="shared" si="412"/>
        <v>44060</v>
      </c>
      <c r="B1047" s="5">
        <f t="shared" si="401"/>
        <v>1140.52601114</v>
      </c>
      <c r="C1047" s="5">
        <f t="shared" si="413"/>
        <v>1000</v>
      </c>
      <c r="D1047" s="64">
        <f t="shared" si="414"/>
        <v>5325.46</v>
      </c>
      <c r="E1047" s="11">
        <f>IF(K1047=1,VLOOKUP(A1047,[1]Plan1!$AY$80:$BA$314,3),E1046)</f>
        <v>5344.63</v>
      </c>
      <c r="F1047" s="72">
        <f t="shared" si="415"/>
        <v>44028</v>
      </c>
      <c r="G1047" s="9">
        <f t="shared" si="402"/>
        <v>3.599689040946652E-3</v>
      </c>
      <c r="H1047" s="72">
        <f t="shared" si="416"/>
        <v>44089</v>
      </c>
      <c r="I1047" s="72">
        <f t="shared" si="403"/>
        <v>44060</v>
      </c>
      <c r="J1047" s="1">
        <f t="shared" si="417"/>
        <v>23</v>
      </c>
      <c r="K1047" s="1">
        <f t="shared" si="399"/>
        <v>23</v>
      </c>
      <c r="L1047" s="5">
        <f t="shared" si="404"/>
        <v>1.00359968</v>
      </c>
      <c r="M1047" s="12">
        <f t="shared" si="400"/>
        <v>1.0025999400000001</v>
      </c>
      <c r="N1047" s="12">
        <f t="shared" si="396"/>
        <v>1.0942749291818501</v>
      </c>
      <c r="O1047" s="5">
        <f t="shared" si="398"/>
        <v>1.09821396</v>
      </c>
      <c r="P1047" s="5">
        <f t="shared" si="405"/>
        <v>1098.21396</v>
      </c>
      <c r="Q1047" s="10">
        <f t="shared" si="406"/>
        <v>0</v>
      </c>
      <c r="R1047" s="39">
        <f t="shared" si="407"/>
        <v>0</v>
      </c>
      <c r="S1047" s="5">
        <f t="shared" si="408"/>
        <v>0</v>
      </c>
      <c r="T1047" s="6">
        <f t="shared" si="418"/>
        <v>4.641E-2</v>
      </c>
      <c r="U1047" s="10">
        <f t="shared" si="397"/>
        <v>210</v>
      </c>
      <c r="V1047" s="10">
        <v>252</v>
      </c>
      <c r="W1047" s="12">
        <f t="shared" si="409"/>
        <v>1.038528058</v>
      </c>
      <c r="X1047" s="5">
        <f t="shared" si="410"/>
        <v>42.312051140000001</v>
      </c>
      <c r="Y1047" s="11">
        <f t="shared" si="411"/>
        <v>0</v>
      </c>
      <c r="Z1047" s="2" t="s">
        <v>68</v>
      </c>
      <c r="AA1047" s="72">
        <f t="shared" si="419"/>
        <v>44119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2"/>
      <c r="CH1047" s="1"/>
      <c r="CI1047" s="1"/>
      <c r="CJ1047" s="1"/>
      <c r="CK1047" s="1"/>
      <c r="CL1047" s="1"/>
      <c r="CM1047" s="1"/>
    </row>
    <row r="1048" spans="1:91" x14ac:dyDescent="0.2">
      <c r="A1048" s="105">
        <f t="shared" si="412"/>
        <v>44061</v>
      </c>
      <c r="B1048" s="5">
        <f t="shared" si="401"/>
        <v>1140.8681162099999</v>
      </c>
      <c r="C1048" s="5">
        <f t="shared" si="413"/>
        <v>1000</v>
      </c>
      <c r="D1048" s="64">
        <f t="shared" si="414"/>
        <v>5344.63</v>
      </c>
      <c r="E1048" s="11">
        <f>IF(K1048=1,VLOOKUP(A1048,[1]Plan1!$AY$80:$BA$314,3),E1047)</f>
        <v>5357.46</v>
      </c>
      <c r="F1048" s="72">
        <f t="shared" si="415"/>
        <v>44061</v>
      </c>
      <c r="G1048" s="9">
        <f t="shared" si="402"/>
        <v>2.4005403554596683E-3</v>
      </c>
      <c r="H1048" s="72">
        <f t="shared" si="416"/>
        <v>44089</v>
      </c>
      <c r="I1048" s="72">
        <f t="shared" si="403"/>
        <v>44089</v>
      </c>
      <c r="J1048" s="1">
        <f t="shared" si="417"/>
        <v>20</v>
      </c>
      <c r="K1048" s="1">
        <f t="shared" si="399"/>
        <v>1</v>
      </c>
      <c r="L1048" s="5">
        <f t="shared" si="404"/>
        <v>1.0001198899999999</v>
      </c>
      <c r="M1048" s="12">
        <f t="shared" si="400"/>
        <v>1.00359968</v>
      </c>
      <c r="N1048" s="12">
        <f t="shared" si="396"/>
        <v>1.0982139687589274</v>
      </c>
      <c r="O1048" s="5">
        <f t="shared" si="398"/>
        <v>1.0983456300000001</v>
      </c>
      <c r="P1048" s="5">
        <f t="shared" si="405"/>
        <v>1098.34563</v>
      </c>
      <c r="Q1048" s="10">
        <f t="shared" si="406"/>
        <v>0</v>
      </c>
      <c r="R1048" s="39">
        <f t="shared" si="407"/>
        <v>0</v>
      </c>
      <c r="S1048" s="5">
        <f t="shared" si="408"/>
        <v>0</v>
      </c>
      <c r="T1048" s="6">
        <f t="shared" si="418"/>
        <v>4.641E-2</v>
      </c>
      <c r="U1048" s="10">
        <f t="shared" si="397"/>
        <v>211</v>
      </c>
      <c r="V1048" s="10">
        <v>252</v>
      </c>
      <c r="W1048" s="12">
        <f t="shared" si="409"/>
        <v>1.038715032</v>
      </c>
      <c r="X1048" s="5">
        <f t="shared" si="410"/>
        <v>42.522486209999997</v>
      </c>
      <c r="Y1048" s="11">
        <f t="shared" si="411"/>
        <v>0</v>
      </c>
      <c r="Z1048" s="2" t="s">
        <v>68</v>
      </c>
      <c r="AA1048" s="72">
        <f t="shared" si="419"/>
        <v>44119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2"/>
      <c r="CH1048" s="1"/>
      <c r="CI1048" s="1"/>
      <c r="CJ1048" s="1"/>
      <c r="CK1048" s="1"/>
      <c r="CL1048" s="1"/>
      <c r="CM1048" s="1"/>
    </row>
    <row r="1049" spans="1:91" x14ac:dyDescent="0.2">
      <c r="A1049" s="105">
        <f t="shared" si="412"/>
        <v>44062</v>
      </c>
      <c r="B1049" s="5">
        <f t="shared" si="401"/>
        <v>1141.2103067600001</v>
      </c>
      <c r="C1049" s="5">
        <f t="shared" si="413"/>
        <v>1000</v>
      </c>
      <c r="D1049" s="64">
        <f t="shared" si="414"/>
        <v>5344.63</v>
      </c>
      <c r="E1049" s="11">
        <f>IF(K1049=1,VLOOKUP(A1049,[1]Plan1!$AY$80:$BA$314,3),E1048)</f>
        <v>5357.46</v>
      </c>
      <c r="F1049" s="72">
        <f t="shared" si="415"/>
        <v>44061</v>
      </c>
      <c r="G1049" s="9">
        <f t="shared" si="402"/>
        <v>2.4005403554596683E-3</v>
      </c>
      <c r="H1049" s="72">
        <f t="shared" si="416"/>
        <v>44089</v>
      </c>
      <c r="I1049" s="72">
        <f t="shared" si="403"/>
        <v>44089</v>
      </c>
      <c r="J1049" s="1">
        <f t="shared" si="417"/>
        <v>20</v>
      </c>
      <c r="K1049" s="1">
        <f t="shared" si="399"/>
        <v>2</v>
      </c>
      <c r="L1049" s="5">
        <f t="shared" si="404"/>
        <v>1.00023979</v>
      </c>
      <c r="M1049" s="12">
        <f t="shared" si="400"/>
        <v>1.00359968</v>
      </c>
      <c r="N1049" s="12">
        <f t="shared" si="396"/>
        <v>1.0982139687589274</v>
      </c>
      <c r="O1049" s="5">
        <f t="shared" si="398"/>
        <v>1.0984773000000001</v>
      </c>
      <c r="P1049" s="5">
        <f t="shared" si="405"/>
        <v>1098.4773</v>
      </c>
      <c r="Q1049" s="10">
        <f t="shared" si="406"/>
        <v>0</v>
      </c>
      <c r="R1049" s="39">
        <f t="shared" si="407"/>
        <v>0</v>
      </c>
      <c r="S1049" s="5">
        <f t="shared" si="408"/>
        <v>0</v>
      </c>
      <c r="T1049" s="6">
        <f t="shared" si="418"/>
        <v>4.641E-2</v>
      </c>
      <c r="U1049" s="10">
        <f t="shared" si="397"/>
        <v>212</v>
      </c>
      <c r="V1049" s="10">
        <v>252</v>
      </c>
      <c r="W1049" s="12">
        <f t="shared" si="409"/>
        <v>1.0389020390000001</v>
      </c>
      <c r="X1049" s="5">
        <f t="shared" si="410"/>
        <v>42.733006760000002</v>
      </c>
      <c r="Y1049" s="11">
        <f t="shared" si="411"/>
        <v>0</v>
      </c>
      <c r="Z1049" s="2" t="s">
        <v>68</v>
      </c>
      <c r="AA1049" s="72">
        <f t="shared" si="419"/>
        <v>44119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2"/>
      <c r="CH1049" s="1"/>
      <c r="CI1049" s="1"/>
      <c r="CJ1049" s="1"/>
      <c r="CK1049" s="1"/>
      <c r="CL1049" s="1"/>
      <c r="CM1049" s="1"/>
    </row>
    <row r="1050" spans="1:91" x14ac:dyDescent="0.2">
      <c r="A1050" s="105">
        <f t="shared" si="412"/>
        <v>44063</v>
      </c>
      <c r="B1050" s="5">
        <f t="shared" si="401"/>
        <v>1141.5526150799999</v>
      </c>
      <c r="C1050" s="5">
        <f t="shared" si="413"/>
        <v>1000</v>
      </c>
      <c r="D1050" s="64">
        <f t="shared" si="414"/>
        <v>5344.63</v>
      </c>
      <c r="E1050" s="11">
        <f>IF(K1050=1,VLOOKUP(A1050,[1]Plan1!$AY$80:$BA$314,3),E1049)</f>
        <v>5357.46</v>
      </c>
      <c r="F1050" s="72">
        <f t="shared" si="415"/>
        <v>44061</v>
      </c>
      <c r="G1050" s="9">
        <f t="shared" si="402"/>
        <v>2.4005403554596683E-3</v>
      </c>
      <c r="H1050" s="72">
        <f t="shared" si="416"/>
        <v>44089</v>
      </c>
      <c r="I1050" s="72">
        <f t="shared" si="403"/>
        <v>44089</v>
      </c>
      <c r="J1050" s="1">
        <f t="shared" si="417"/>
        <v>20</v>
      </c>
      <c r="K1050" s="1">
        <f t="shared" si="399"/>
        <v>3</v>
      </c>
      <c r="L1050" s="5">
        <f t="shared" si="404"/>
        <v>1.0003597099999999</v>
      </c>
      <c r="M1050" s="12">
        <f t="shared" si="400"/>
        <v>1.00359968</v>
      </c>
      <c r="N1050" s="12">
        <f t="shared" si="396"/>
        <v>1.0982139687589274</v>
      </c>
      <c r="O1050" s="5">
        <f t="shared" si="398"/>
        <v>1.0986089999999999</v>
      </c>
      <c r="P1050" s="5">
        <f t="shared" si="405"/>
        <v>1098.6089999999999</v>
      </c>
      <c r="Q1050" s="10">
        <f t="shared" si="406"/>
        <v>0</v>
      </c>
      <c r="R1050" s="39">
        <f t="shared" si="407"/>
        <v>0</v>
      </c>
      <c r="S1050" s="5">
        <f t="shared" si="408"/>
        <v>0</v>
      </c>
      <c r="T1050" s="6">
        <f t="shared" si="418"/>
        <v>4.641E-2</v>
      </c>
      <c r="U1050" s="10">
        <f t="shared" si="397"/>
        <v>213</v>
      </c>
      <c r="V1050" s="10">
        <v>252</v>
      </c>
      <c r="W1050" s="12">
        <f t="shared" si="409"/>
        <v>1.0390890800000001</v>
      </c>
      <c r="X1050" s="5">
        <f t="shared" si="410"/>
        <v>42.943615080000001</v>
      </c>
      <c r="Y1050" s="11">
        <f t="shared" si="411"/>
        <v>0</v>
      </c>
      <c r="Z1050" s="2" t="s">
        <v>68</v>
      </c>
      <c r="AA1050" s="72">
        <f t="shared" si="419"/>
        <v>44119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2"/>
      <c r="CH1050" s="1"/>
      <c r="CI1050" s="1"/>
      <c r="CJ1050" s="1"/>
      <c r="CK1050" s="1"/>
      <c r="CL1050" s="1"/>
      <c r="CM1050" s="1"/>
    </row>
    <row r="1051" spans="1:91" x14ac:dyDescent="0.2">
      <c r="A1051" s="105">
        <f t="shared" si="412"/>
        <v>44064</v>
      </c>
      <c r="B1051" s="5">
        <f t="shared" si="401"/>
        <v>1141.89501933</v>
      </c>
      <c r="C1051" s="5">
        <f t="shared" si="413"/>
        <v>1000</v>
      </c>
      <c r="D1051" s="64">
        <f t="shared" si="414"/>
        <v>5344.63</v>
      </c>
      <c r="E1051" s="11">
        <f>IF(K1051=1,VLOOKUP(A1051,[1]Plan1!$AY$80:$BA$314,3),E1050)</f>
        <v>5357.46</v>
      </c>
      <c r="F1051" s="72">
        <f t="shared" si="415"/>
        <v>44061</v>
      </c>
      <c r="G1051" s="9">
        <f t="shared" si="402"/>
        <v>2.4005403554596683E-3</v>
      </c>
      <c r="H1051" s="72">
        <f t="shared" si="416"/>
        <v>44089</v>
      </c>
      <c r="I1051" s="72">
        <f t="shared" si="403"/>
        <v>44089</v>
      </c>
      <c r="J1051" s="1">
        <f t="shared" si="417"/>
        <v>20</v>
      </c>
      <c r="K1051" s="1">
        <f t="shared" si="399"/>
        <v>4</v>
      </c>
      <c r="L1051" s="5">
        <f t="shared" si="404"/>
        <v>1.00047964</v>
      </c>
      <c r="M1051" s="12">
        <f t="shared" si="400"/>
        <v>1.00359968</v>
      </c>
      <c r="N1051" s="12">
        <f t="shared" si="396"/>
        <v>1.0982139687589274</v>
      </c>
      <c r="O1051" s="5">
        <f t="shared" si="398"/>
        <v>1.09874071</v>
      </c>
      <c r="P1051" s="5">
        <f t="shared" si="405"/>
        <v>1098.74071</v>
      </c>
      <c r="Q1051" s="10">
        <f t="shared" si="406"/>
        <v>0</v>
      </c>
      <c r="R1051" s="39">
        <f t="shared" si="407"/>
        <v>0</v>
      </c>
      <c r="S1051" s="5">
        <f t="shared" si="408"/>
        <v>0</v>
      </c>
      <c r="T1051" s="6">
        <f t="shared" si="418"/>
        <v>4.641E-2</v>
      </c>
      <c r="U1051" s="10">
        <f t="shared" si="397"/>
        <v>214</v>
      </c>
      <c r="V1051" s="10">
        <v>252</v>
      </c>
      <c r="W1051" s="12">
        <f t="shared" si="409"/>
        <v>1.039276154</v>
      </c>
      <c r="X1051" s="5">
        <f t="shared" si="410"/>
        <v>43.154309329999997</v>
      </c>
      <c r="Y1051" s="11">
        <f t="shared" si="411"/>
        <v>0</v>
      </c>
      <c r="Z1051" s="2" t="s">
        <v>68</v>
      </c>
      <c r="AA1051" s="72">
        <f t="shared" si="419"/>
        <v>44119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2"/>
      <c r="CH1051" s="1"/>
      <c r="CI1051" s="1"/>
      <c r="CJ1051" s="1"/>
      <c r="CK1051" s="1"/>
      <c r="CL1051" s="1"/>
      <c r="CM1051" s="1"/>
    </row>
    <row r="1052" spans="1:91" x14ac:dyDescent="0.2">
      <c r="A1052" s="105">
        <f t="shared" si="412"/>
        <v>44065</v>
      </c>
      <c r="B1052" s="5">
        <f t="shared" si="401"/>
        <v>1142.2375321000002</v>
      </c>
      <c r="C1052" s="5">
        <f t="shared" si="413"/>
        <v>1000</v>
      </c>
      <c r="D1052" s="64">
        <f t="shared" si="414"/>
        <v>5344.63</v>
      </c>
      <c r="E1052" s="11">
        <f>IF(K1052=1,VLOOKUP(A1052,[1]Plan1!$AY$80:$BA$314,3),E1051)</f>
        <v>5357.46</v>
      </c>
      <c r="F1052" s="72">
        <f t="shared" si="415"/>
        <v>44061</v>
      </c>
      <c r="G1052" s="9">
        <f t="shared" si="402"/>
        <v>2.4005403554596683E-3</v>
      </c>
      <c r="H1052" s="72">
        <f t="shared" si="416"/>
        <v>44089</v>
      </c>
      <c r="I1052" s="72">
        <f t="shared" si="403"/>
        <v>44089</v>
      </c>
      <c r="J1052" s="1">
        <f t="shared" si="417"/>
        <v>20</v>
      </c>
      <c r="K1052" s="1">
        <f t="shared" si="399"/>
        <v>5</v>
      </c>
      <c r="L1052" s="5">
        <f t="shared" si="404"/>
        <v>1.00059959</v>
      </c>
      <c r="M1052" s="12">
        <f t="shared" si="400"/>
        <v>1.00359968</v>
      </c>
      <c r="N1052" s="12">
        <f t="shared" si="396"/>
        <v>1.0982139687589274</v>
      </c>
      <c r="O1052" s="5">
        <f t="shared" si="398"/>
        <v>1.0988724400000001</v>
      </c>
      <c r="P1052" s="5">
        <f t="shared" si="405"/>
        <v>1098.8724400000001</v>
      </c>
      <c r="Q1052" s="10">
        <f t="shared" si="406"/>
        <v>0</v>
      </c>
      <c r="R1052" s="39">
        <f t="shared" si="407"/>
        <v>0</v>
      </c>
      <c r="S1052" s="5">
        <f t="shared" si="408"/>
        <v>0</v>
      </c>
      <c r="T1052" s="6">
        <f t="shared" si="418"/>
        <v>4.641E-2</v>
      </c>
      <c r="U1052" s="10">
        <f t="shared" si="397"/>
        <v>215</v>
      </c>
      <c r="V1052" s="10">
        <v>252</v>
      </c>
      <c r="W1052" s="12">
        <f t="shared" si="409"/>
        <v>1.039463263</v>
      </c>
      <c r="X1052" s="5">
        <f t="shared" si="410"/>
        <v>43.365092099999998</v>
      </c>
      <c r="Y1052" s="11">
        <f t="shared" si="411"/>
        <v>0</v>
      </c>
      <c r="Z1052" s="2" t="s">
        <v>68</v>
      </c>
      <c r="AA1052" s="72">
        <f t="shared" si="419"/>
        <v>44119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2"/>
      <c r="CH1052" s="1"/>
      <c r="CI1052" s="1"/>
      <c r="CJ1052" s="1"/>
      <c r="CK1052" s="1"/>
      <c r="CL1052" s="1"/>
      <c r="CM1052" s="1"/>
    </row>
    <row r="1053" spans="1:91" x14ac:dyDescent="0.2">
      <c r="A1053" s="105">
        <f t="shared" si="412"/>
        <v>44066</v>
      </c>
      <c r="B1053" s="5">
        <f t="shared" si="401"/>
        <v>1142.2375321000002</v>
      </c>
      <c r="C1053" s="5">
        <f t="shared" si="413"/>
        <v>1000</v>
      </c>
      <c r="D1053" s="64">
        <f t="shared" si="414"/>
        <v>5344.63</v>
      </c>
      <c r="E1053" s="11">
        <f>IF(K1053=1,VLOOKUP(A1053,[1]Plan1!$AY$80:$BA$314,3),E1052)</f>
        <v>5357.46</v>
      </c>
      <c r="F1053" s="72">
        <f t="shared" si="415"/>
        <v>44061</v>
      </c>
      <c r="G1053" s="9">
        <f t="shared" si="402"/>
        <v>2.4005403554596683E-3</v>
      </c>
      <c r="H1053" s="72">
        <f t="shared" si="416"/>
        <v>44089</v>
      </c>
      <c r="I1053" s="72">
        <f t="shared" si="403"/>
        <v>44089</v>
      </c>
      <c r="J1053" s="1">
        <f t="shared" si="417"/>
        <v>20</v>
      </c>
      <c r="K1053" s="1">
        <f t="shared" si="399"/>
        <v>5</v>
      </c>
      <c r="L1053" s="5">
        <f t="shared" si="404"/>
        <v>1.00059959</v>
      </c>
      <c r="M1053" s="12">
        <f t="shared" si="400"/>
        <v>1.00359968</v>
      </c>
      <c r="N1053" s="12">
        <f t="shared" si="396"/>
        <v>1.0982139687589274</v>
      </c>
      <c r="O1053" s="5">
        <f t="shared" si="398"/>
        <v>1.0988724400000001</v>
      </c>
      <c r="P1053" s="5">
        <f t="shared" si="405"/>
        <v>1098.8724400000001</v>
      </c>
      <c r="Q1053" s="10">
        <f t="shared" si="406"/>
        <v>0</v>
      </c>
      <c r="R1053" s="39">
        <f t="shared" si="407"/>
        <v>0</v>
      </c>
      <c r="S1053" s="5">
        <f t="shared" si="408"/>
        <v>0</v>
      </c>
      <c r="T1053" s="6">
        <f t="shared" si="418"/>
        <v>4.641E-2</v>
      </c>
      <c r="U1053" s="10">
        <f t="shared" si="397"/>
        <v>215</v>
      </c>
      <c r="V1053" s="10">
        <v>252</v>
      </c>
      <c r="W1053" s="12">
        <f t="shared" si="409"/>
        <v>1.039463263</v>
      </c>
      <c r="X1053" s="5">
        <f t="shared" si="410"/>
        <v>43.365092099999998</v>
      </c>
      <c r="Y1053" s="11">
        <f t="shared" si="411"/>
        <v>0</v>
      </c>
      <c r="Z1053" s="2" t="s">
        <v>68</v>
      </c>
      <c r="AA1053" s="72">
        <f t="shared" si="419"/>
        <v>44119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2"/>
      <c r="CH1053" s="1"/>
      <c r="CI1053" s="1"/>
      <c r="CJ1053" s="1"/>
      <c r="CK1053" s="1"/>
      <c r="CL1053" s="1"/>
      <c r="CM1053" s="1"/>
    </row>
    <row r="1054" spans="1:91" x14ac:dyDescent="0.2">
      <c r="A1054" s="105">
        <f t="shared" si="412"/>
        <v>44067</v>
      </c>
      <c r="B1054" s="5">
        <f t="shared" si="401"/>
        <v>1142.2375321000002</v>
      </c>
      <c r="C1054" s="5">
        <f t="shared" si="413"/>
        <v>1000</v>
      </c>
      <c r="D1054" s="64">
        <f t="shared" si="414"/>
        <v>5344.63</v>
      </c>
      <c r="E1054" s="11">
        <f>IF(K1054=1,VLOOKUP(A1054,[1]Plan1!$AY$80:$BA$314,3),E1053)</f>
        <v>5357.46</v>
      </c>
      <c r="F1054" s="72">
        <f t="shared" si="415"/>
        <v>44061</v>
      </c>
      <c r="G1054" s="9">
        <f t="shared" si="402"/>
        <v>2.4005403554596683E-3</v>
      </c>
      <c r="H1054" s="72">
        <f t="shared" si="416"/>
        <v>44089</v>
      </c>
      <c r="I1054" s="72">
        <f t="shared" si="403"/>
        <v>44089</v>
      </c>
      <c r="J1054" s="1">
        <f t="shared" si="417"/>
        <v>20</v>
      </c>
      <c r="K1054" s="1">
        <f t="shared" si="399"/>
        <v>5</v>
      </c>
      <c r="L1054" s="5">
        <f t="shared" si="404"/>
        <v>1.00059959</v>
      </c>
      <c r="M1054" s="12">
        <f t="shared" si="400"/>
        <v>1.00359968</v>
      </c>
      <c r="N1054" s="12">
        <f t="shared" si="396"/>
        <v>1.0982139687589274</v>
      </c>
      <c r="O1054" s="5">
        <f t="shared" si="398"/>
        <v>1.0988724400000001</v>
      </c>
      <c r="P1054" s="5">
        <f t="shared" si="405"/>
        <v>1098.8724400000001</v>
      </c>
      <c r="Q1054" s="10">
        <f t="shared" si="406"/>
        <v>0</v>
      </c>
      <c r="R1054" s="39">
        <f t="shared" si="407"/>
        <v>0</v>
      </c>
      <c r="S1054" s="5">
        <f t="shared" si="408"/>
        <v>0</v>
      </c>
      <c r="T1054" s="6">
        <f t="shared" si="418"/>
        <v>4.641E-2</v>
      </c>
      <c r="U1054" s="10">
        <f t="shared" si="397"/>
        <v>215</v>
      </c>
      <c r="V1054" s="10">
        <v>252</v>
      </c>
      <c r="W1054" s="12">
        <f t="shared" si="409"/>
        <v>1.039463263</v>
      </c>
      <c r="X1054" s="5">
        <f t="shared" si="410"/>
        <v>43.365092099999998</v>
      </c>
      <c r="Y1054" s="11">
        <f t="shared" si="411"/>
        <v>0</v>
      </c>
      <c r="Z1054" s="2" t="s">
        <v>68</v>
      </c>
      <c r="AA1054" s="72">
        <f t="shared" si="419"/>
        <v>44119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2"/>
      <c r="CH1054" s="1"/>
      <c r="CI1054" s="1"/>
      <c r="CJ1054" s="1"/>
      <c r="CK1054" s="1"/>
      <c r="CL1054" s="1"/>
      <c r="CM1054" s="1"/>
    </row>
    <row r="1055" spans="1:91" x14ac:dyDescent="0.2">
      <c r="A1055" s="105">
        <f t="shared" si="412"/>
        <v>44068</v>
      </c>
      <c r="B1055" s="5">
        <f t="shared" si="401"/>
        <v>1142.5801397299999</v>
      </c>
      <c r="C1055" s="5">
        <f t="shared" si="413"/>
        <v>1000</v>
      </c>
      <c r="D1055" s="64">
        <f t="shared" si="414"/>
        <v>5344.63</v>
      </c>
      <c r="E1055" s="11">
        <f>IF(K1055=1,VLOOKUP(A1055,[1]Plan1!$AY$80:$BA$314,3),E1054)</f>
        <v>5357.46</v>
      </c>
      <c r="F1055" s="72">
        <f t="shared" si="415"/>
        <v>44061</v>
      </c>
      <c r="G1055" s="9">
        <f t="shared" si="402"/>
        <v>2.4005403554596683E-3</v>
      </c>
      <c r="H1055" s="72">
        <f t="shared" si="416"/>
        <v>44089</v>
      </c>
      <c r="I1055" s="72">
        <f t="shared" si="403"/>
        <v>44089</v>
      </c>
      <c r="J1055" s="1">
        <f t="shared" si="417"/>
        <v>20</v>
      </c>
      <c r="K1055" s="1">
        <f t="shared" si="399"/>
        <v>6</v>
      </c>
      <c r="L1055" s="5">
        <f t="shared" si="404"/>
        <v>1.0007195499999999</v>
      </c>
      <c r="M1055" s="12">
        <f t="shared" si="400"/>
        <v>1.00359968</v>
      </c>
      <c r="N1055" s="12">
        <f t="shared" ref="N1055:N1118" si="420">IF(I1055&gt;I1054,N1054*M1055,N1054)</f>
        <v>1.0982139687589274</v>
      </c>
      <c r="O1055" s="5">
        <f t="shared" si="398"/>
        <v>1.0990041800000001</v>
      </c>
      <c r="P1055" s="5">
        <f t="shared" si="405"/>
        <v>1099.0041799999999</v>
      </c>
      <c r="Q1055" s="10">
        <f t="shared" si="406"/>
        <v>0</v>
      </c>
      <c r="R1055" s="39">
        <f t="shared" si="407"/>
        <v>0</v>
      </c>
      <c r="S1055" s="5">
        <f t="shared" si="408"/>
        <v>0</v>
      </c>
      <c r="T1055" s="6">
        <f t="shared" si="418"/>
        <v>4.641E-2</v>
      </c>
      <c r="U1055" s="10">
        <f t="shared" si="397"/>
        <v>216</v>
      </c>
      <c r="V1055" s="10">
        <v>252</v>
      </c>
      <c r="W1055" s="12">
        <f t="shared" si="409"/>
        <v>1.0396504040000001</v>
      </c>
      <c r="X1055" s="5">
        <f t="shared" si="410"/>
        <v>43.575959730000001</v>
      </c>
      <c r="Y1055" s="11">
        <f t="shared" si="411"/>
        <v>0</v>
      </c>
      <c r="Z1055" s="2" t="s">
        <v>68</v>
      </c>
      <c r="AA1055" s="72">
        <f t="shared" si="419"/>
        <v>44119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2"/>
      <c r="CH1055" s="1"/>
      <c r="CI1055" s="1"/>
      <c r="CJ1055" s="1"/>
      <c r="CK1055" s="1"/>
      <c r="CL1055" s="1"/>
      <c r="CM1055" s="1"/>
    </row>
    <row r="1056" spans="1:91" x14ac:dyDescent="0.2">
      <c r="A1056" s="105">
        <f t="shared" si="412"/>
        <v>44069</v>
      </c>
      <c r="B1056" s="5">
        <f t="shared" si="401"/>
        <v>1142.92286633</v>
      </c>
      <c r="C1056" s="5">
        <f t="shared" si="413"/>
        <v>1000</v>
      </c>
      <c r="D1056" s="64">
        <f t="shared" si="414"/>
        <v>5344.63</v>
      </c>
      <c r="E1056" s="11">
        <f>IF(K1056=1,VLOOKUP(A1056,[1]Plan1!$AY$80:$BA$314,3),E1055)</f>
        <v>5357.46</v>
      </c>
      <c r="F1056" s="72">
        <f t="shared" si="415"/>
        <v>44061</v>
      </c>
      <c r="G1056" s="9">
        <f t="shared" si="402"/>
        <v>2.4005403554596683E-3</v>
      </c>
      <c r="H1056" s="72">
        <f t="shared" si="416"/>
        <v>44089</v>
      </c>
      <c r="I1056" s="72">
        <f t="shared" si="403"/>
        <v>44089</v>
      </c>
      <c r="J1056" s="1">
        <f t="shared" si="417"/>
        <v>20</v>
      </c>
      <c r="K1056" s="1">
        <f t="shared" si="399"/>
        <v>7</v>
      </c>
      <c r="L1056" s="5">
        <f t="shared" si="404"/>
        <v>1.0008395299999999</v>
      </c>
      <c r="M1056" s="12">
        <f t="shared" si="400"/>
        <v>1.00359968</v>
      </c>
      <c r="N1056" s="12">
        <f t="shared" si="420"/>
        <v>1.0982139687589274</v>
      </c>
      <c r="O1056" s="5">
        <f t="shared" si="398"/>
        <v>1.09913595</v>
      </c>
      <c r="P1056" s="5">
        <f t="shared" si="405"/>
        <v>1099.1359500000001</v>
      </c>
      <c r="Q1056" s="10">
        <f t="shared" si="406"/>
        <v>0</v>
      </c>
      <c r="R1056" s="39">
        <f t="shared" si="407"/>
        <v>0</v>
      </c>
      <c r="S1056" s="5">
        <f t="shared" si="408"/>
        <v>0</v>
      </c>
      <c r="T1056" s="6">
        <f t="shared" si="418"/>
        <v>4.641E-2</v>
      </c>
      <c r="U1056" s="10">
        <f t="shared" si="397"/>
        <v>217</v>
      </c>
      <c r="V1056" s="10">
        <v>252</v>
      </c>
      <c r="W1056" s="12">
        <f t="shared" si="409"/>
        <v>1.0398375799999999</v>
      </c>
      <c r="X1056" s="5">
        <f t="shared" si="410"/>
        <v>43.786916329999997</v>
      </c>
      <c r="Y1056" s="11">
        <f t="shared" si="411"/>
        <v>0</v>
      </c>
      <c r="Z1056" s="2" t="s">
        <v>68</v>
      </c>
      <c r="AA1056" s="72">
        <f t="shared" si="419"/>
        <v>44119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2"/>
      <c r="CH1056" s="1"/>
      <c r="CI1056" s="1"/>
      <c r="CJ1056" s="1"/>
      <c r="CK1056" s="1"/>
      <c r="CL1056" s="1"/>
      <c r="CM1056" s="1"/>
    </row>
    <row r="1057" spans="1:91" x14ac:dyDescent="0.2">
      <c r="A1057" s="105">
        <f t="shared" si="412"/>
        <v>44070</v>
      </c>
      <c r="B1057" s="5">
        <f t="shared" si="401"/>
        <v>1143.26567854</v>
      </c>
      <c r="C1057" s="5">
        <f t="shared" si="413"/>
        <v>1000</v>
      </c>
      <c r="D1057" s="64">
        <f t="shared" si="414"/>
        <v>5344.63</v>
      </c>
      <c r="E1057" s="11">
        <f>IF(K1057=1,VLOOKUP(A1057,[1]Plan1!$AY$80:$BA$314,3),E1056)</f>
        <v>5357.46</v>
      </c>
      <c r="F1057" s="72">
        <f t="shared" si="415"/>
        <v>44061</v>
      </c>
      <c r="G1057" s="9">
        <f t="shared" si="402"/>
        <v>2.4005403554596683E-3</v>
      </c>
      <c r="H1057" s="72">
        <f t="shared" si="416"/>
        <v>44089</v>
      </c>
      <c r="I1057" s="72">
        <f t="shared" si="403"/>
        <v>44089</v>
      </c>
      <c r="J1057" s="1">
        <f t="shared" si="417"/>
        <v>20</v>
      </c>
      <c r="K1057" s="1">
        <f t="shared" si="399"/>
        <v>8</v>
      </c>
      <c r="L1057" s="5">
        <f t="shared" si="404"/>
        <v>1.0009595200000001</v>
      </c>
      <c r="M1057" s="12">
        <f t="shared" si="400"/>
        <v>1.00359968</v>
      </c>
      <c r="N1057" s="12">
        <f t="shared" si="420"/>
        <v>1.0982139687589274</v>
      </c>
      <c r="O1057" s="5">
        <f t="shared" si="398"/>
        <v>1.0992677200000001</v>
      </c>
      <c r="P1057" s="5">
        <f t="shared" si="405"/>
        <v>1099.2677200000001</v>
      </c>
      <c r="Q1057" s="10">
        <f t="shared" si="406"/>
        <v>0</v>
      </c>
      <c r="R1057" s="39">
        <f t="shared" si="407"/>
        <v>0</v>
      </c>
      <c r="S1057" s="5">
        <f t="shared" si="408"/>
        <v>0</v>
      </c>
      <c r="T1057" s="6">
        <f t="shared" si="418"/>
        <v>4.641E-2</v>
      </c>
      <c r="U1057" s="10">
        <f t="shared" si="397"/>
        <v>218</v>
      </c>
      <c r="V1057" s="10">
        <v>252</v>
      </c>
      <c r="W1057" s="12">
        <f t="shared" si="409"/>
        <v>1.0400247890000001</v>
      </c>
      <c r="X1057" s="5">
        <f t="shared" si="410"/>
        <v>43.997958539999999</v>
      </c>
      <c r="Y1057" s="11">
        <f t="shared" si="411"/>
        <v>0</v>
      </c>
      <c r="Z1057" s="2" t="s">
        <v>68</v>
      </c>
      <c r="AA1057" s="72">
        <f t="shared" si="419"/>
        <v>44119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2"/>
      <c r="CH1057" s="1"/>
      <c r="CI1057" s="1"/>
      <c r="CJ1057" s="1"/>
      <c r="CK1057" s="1"/>
      <c r="CL1057" s="1"/>
      <c r="CM1057" s="1"/>
    </row>
    <row r="1058" spans="1:91" x14ac:dyDescent="0.2">
      <c r="A1058" s="105">
        <f t="shared" si="412"/>
        <v>44071</v>
      </c>
      <c r="B1058" s="5">
        <f t="shared" si="401"/>
        <v>1143.60860867</v>
      </c>
      <c r="C1058" s="5">
        <f t="shared" si="413"/>
        <v>1000</v>
      </c>
      <c r="D1058" s="64">
        <f t="shared" si="414"/>
        <v>5344.63</v>
      </c>
      <c r="E1058" s="11">
        <f>IF(K1058=1,VLOOKUP(A1058,[1]Plan1!$AY$80:$BA$314,3),E1057)</f>
        <v>5357.46</v>
      </c>
      <c r="F1058" s="72">
        <f t="shared" si="415"/>
        <v>44061</v>
      </c>
      <c r="G1058" s="9">
        <f t="shared" si="402"/>
        <v>2.4005403554596683E-3</v>
      </c>
      <c r="H1058" s="72">
        <f t="shared" si="416"/>
        <v>44089</v>
      </c>
      <c r="I1058" s="72">
        <f t="shared" si="403"/>
        <v>44089</v>
      </c>
      <c r="J1058" s="1">
        <f t="shared" si="417"/>
        <v>20</v>
      </c>
      <c r="K1058" s="1">
        <f t="shared" si="399"/>
        <v>9</v>
      </c>
      <c r="L1058" s="5">
        <f t="shared" si="404"/>
        <v>1.0010795299999999</v>
      </c>
      <c r="M1058" s="12">
        <f t="shared" si="400"/>
        <v>1.00359968</v>
      </c>
      <c r="N1058" s="12">
        <f t="shared" si="420"/>
        <v>1.0982139687589274</v>
      </c>
      <c r="O1058" s="5">
        <f t="shared" si="398"/>
        <v>1.09939952</v>
      </c>
      <c r="P1058" s="5">
        <f t="shared" si="405"/>
        <v>1099.3995199999999</v>
      </c>
      <c r="Q1058" s="10">
        <f t="shared" si="406"/>
        <v>0</v>
      </c>
      <c r="R1058" s="39">
        <f t="shared" si="407"/>
        <v>0</v>
      </c>
      <c r="S1058" s="5">
        <f t="shared" si="408"/>
        <v>0</v>
      </c>
      <c r="T1058" s="6">
        <f t="shared" si="418"/>
        <v>4.641E-2</v>
      </c>
      <c r="U1058" s="10">
        <f t="shared" si="397"/>
        <v>219</v>
      </c>
      <c r="V1058" s="10">
        <v>252</v>
      </c>
      <c r="W1058" s="12">
        <f t="shared" si="409"/>
        <v>1.0402120319999999</v>
      </c>
      <c r="X1058" s="5">
        <f t="shared" si="410"/>
        <v>44.20908867</v>
      </c>
      <c r="Y1058" s="11">
        <f t="shared" si="411"/>
        <v>0</v>
      </c>
      <c r="Z1058" s="2" t="s">
        <v>68</v>
      </c>
      <c r="AA1058" s="72">
        <f t="shared" si="419"/>
        <v>44119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2"/>
      <c r="CH1058" s="1"/>
      <c r="CI1058" s="1"/>
      <c r="CJ1058" s="1"/>
      <c r="CK1058" s="1"/>
      <c r="CL1058" s="1"/>
      <c r="CM1058" s="1"/>
    </row>
    <row r="1059" spans="1:91" x14ac:dyDescent="0.2">
      <c r="A1059" s="105">
        <f t="shared" si="412"/>
        <v>44072</v>
      </c>
      <c r="B1059" s="5">
        <f t="shared" si="401"/>
        <v>1143.9516359500001</v>
      </c>
      <c r="C1059" s="5">
        <f t="shared" si="413"/>
        <v>1000</v>
      </c>
      <c r="D1059" s="64">
        <f t="shared" si="414"/>
        <v>5344.63</v>
      </c>
      <c r="E1059" s="11">
        <f>IF(K1059=1,VLOOKUP(A1059,[1]Plan1!$AY$80:$BA$314,3),E1058)</f>
        <v>5357.46</v>
      </c>
      <c r="F1059" s="72">
        <f t="shared" si="415"/>
        <v>44061</v>
      </c>
      <c r="G1059" s="9">
        <f t="shared" si="402"/>
        <v>2.4005403554596683E-3</v>
      </c>
      <c r="H1059" s="72">
        <f t="shared" si="416"/>
        <v>44089</v>
      </c>
      <c r="I1059" s="72">
        <f t="shared" si="403"/>
        <v>44089</v>
      </c>
      <c r="J1059" s="1">
        <f t="shared" si="417"/>
        <v>20</v>
      </c>
      <c r="K1059" s="1">
        <f t="shared" si="399"/>
        <v>10</v>
      </c>
      <c r="L1059" s="5">
        <f t="shared" si="404"/>
        <v>1.0011995499999999</v>
      </c>
      <c r="M1059" s="12">
        <f t="shared" si="400"/>
        <v>1.00359968</v>
      </c>
      <c r="N1059" s="12">
        <f t="shared" si="420"/>
        <v>1.0982139687589274</v>
      </c>
      <c r="O1059" s="5">
        <f t="shared" si="398"/>
        <v>1.09953133</v>
      </c>
      <c r="P1059" s="5">
        <f t="shared" si="405"/>
        <v>1099.53133</v>
      </c>
      <c r="Q1059" s="10">
        <f t="shared" si="406"/>
        <v>0</v>
      </c>
      <c r="R1059" s="39">
        <f t="shared" si="407"/>
        <v>0</v>
      </c>
      <c r="S1059" s="5">
        <f t="shared" si="408"/>
        <v>0</v>
      </c>
      <c r="T1059" s="6">
        <f t="shared" si="418"/>
        <v>4.641E-2</v>
      </c>
      <c r="U1059" s="10">
        <f t="shared" si="397"/>
        <v>220</v>
      </c>
      <c r="V1059" s="10">
        <v>252</v>
      </c>
      <c r="W1059" s="12">
        <f t="shared" si="409"/>
        <v>1.0403993090000001</v>
      </c>
      <c r="X1059" s="5">
        <f t="shared" si="410"/>
        <v>44.420305949999999</v>
      </c>
      <c r="Y1059" s="11">
        <f t="shared" si="411"/>
        <v>0</v>
      </c>
      <c r="Z1059" s="2" t="s">
        <v>68</v>
      </c>
      <c r="AA1059" s="72">
        <f t="shared" si="419"/>
        <v>44119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2"/>
      <c r="CH1059" s="1"/>
      <c r="CI1059" s="1"/>
      <c r="CJ1059" s="1"/>
      <c r="CK1059" s="1"/>
      <c r="CL1059" s="1"/>
      <c r="CM1059" s="1"/>
    </row>
    <row r="1060" spans="1:91" x14ac:dyDescent="0.2">
      <c r="A1060" s="105">
        <f t="shared" si="412"/>
        <v>44073</v>
      </c>
      <c r="B1060" s="5">
        <f t="shared" si="401"/>
        <v>1143.9516359500001</v>
      </c>
      <c r="C1060" s="5">
        <f t="shared" si="413"/>
        <v>1000</v>
      </c>
      <c r="D1060" s="64">
        <f t="shared" si="414"/>
        <v>5344.63</v>
      </c>
      <c r="E1060" s="11">
        <f>IF(K1060=1,VLOOKUP(A1060,[1]Plan1!$AY$80:$BA$314,3),E1059)</f>
        <v>5357.46</v>
      </c>
      <c r="F1060" s="72">
        <f t="shared" si="415"/>
        <v>44061</v>
      </c>
      <c r="G1060" s="9">
        <f t="shared" si="402"/>
        <v>2.4005403554596683E-3</v>
      </c>
      <c r="H1060" s="72">
        <f t="shared" si="416"/>
        <v>44089</v>
      </c>
      <c r="I1060" s="72">
        <f t="shared" si="403"/>
        <v>44089</v>
      </c>
      <c r="J1060" s="1">
        <f t="shared" si="417"/>
        <v>20</v>
      </c>
      <c r="K1060" s="1">
        <f t="shared" si="399"/>
        <v>10</v>
      </c>
      <c r="L1060" s="5">
        <f t="shared" si="404"/>
        <v>1.0011995499999999</v>
      </c>
      <c r="M1060" s="12">
        <f t="shared" si="400"/>
        <v>1.00359968</v>
      </c>
      <c r="N1060" s="12">
        <f t="shared" si="420"/>
        <v>1.0982139687589274</v>
      </c>
      <c r="O1060" s="5">
        <f t="shared" si="398"/>
        <v>1.09953133</v>
      </c>
      <c r="P1060" s="5">
        <f t="shared" si="405"/>
        <v>1099.53133</v>
      </c>
      <c r="Q1060" s="10">
        <f t="shared" si="406"/>
        <v>0</v>
      </c>
      <c r="R1060" s="39">
        <f t="shared" si="407"/>
        <v>0</v>
      </c>
      <c r="S1060" s="5">
        <f t="shared" si="408"/>
        <v>0</v>
      </c>
      <c r="T1060" s="6">
        <f t="shared" si="418"/>
        <v>4.641E-2</v>
      </c>
      <c r="U1060" s="10">
        <f t="shared" si="397"/>
        <v>220</v>
      </c>
      <c r="V1060" s="10">
        <v>252</v>
      </c>
      <c r="W1060" s="12">
        <f t="shared" si="409"/>
        <v>1.0403993090000001</v>
      </c>
      <c r="X1060" s="5">
        <f t="shared" si="410"/>
        <v>44.420305949999999</v>
      </c>
      <c r="Y1060" s="11">
        <f t="shared" si="411"/>
        <v>0</v>
      </c>
      <c r="Z1060" s="2" t="s">
        <v>68</v>
      </c>
      <c r="AA1060" s="72">
        <f t="shared" si="419"/>
        <v>44119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2"/>
      <c r="CH1060" s="1"/>
      <c r="CI1060" s="1"/>
      <c r="CJ1060" s="1"/>
      <c r="CK1060" s="1"/>
      <c r="CL1060" s="1"/>
      <c r="CM1060" s="1"/>
    </row>
    <row r="1061" spans="1:91" x14ac:dyDescent="0.2">
      <c r="A1061" s="105">
        <f t="shared" si="412"/>
        <v>44074</v>
      </c>
      <c r="B1061" s="5">
        <f t="shared" si="401"/>
        <v>1143.9516359500001</v>
      </c>
      <c r="C1061" s="5">
        <f t="shared" si="413"/>
        <v>1000</v>
      </c>
      <c r="D1061" s="64">
        <f t="shared" si="414"/>
        <v>5344.63</v>
      </c>
      <c r="E1061" s="11">
        <f>IF(K1061=1,VLOOKUP(A1061,[1]Plan1!$AY$80:$BA$314,3),E1060)</f>
        <v>5357.46</v>
      </c>
      <c r="F1061" s="72">
        <f t="shared" si="415"/>
        <v>44061</v>
      </c>
      <c r="G1061" s="9">
        <f t="shared" si="402"/>
        <v>2.4005403554596683E-3</v>
      </c>
      <c r="H1061" s="72">
        <f t="shared" si="416"/>
        <v>44089</v>
      </c>
      <c r="I1061" s="72">
        <f t="shared" si="403"/>
        <v>44089</v>
      </c>
      <c r="J1061" s="1">
        <f t="shared" si="417"/>
        <v>20</v>
      </c>
      <c r="K1061" s="1">
        <f t="shared" si="399"/>
        <v>10</v>
      </c>
      <c r="L1061" s="5">
        <f t="shared" si="404"/>
        <v>1.0011995499999999</v>
      </c>
      <c r="M1061" s="12">
        <f t="shared" si="400"/>
        <v>1.00359968</v>
      </c>
      <c r="N1061" s="12">
        <f t="shared" si="420"/>
        <v>1.0982139687589274</v>
      </c>
      <c r="O1061" s="5">
        <f t="shared" si="398"/>
        <v>1.09953133</v>
      </c>
      <c r="P1061" s="5">
        <f t="shared" si="405"/>
        <v>1099.53133</v>
      </c>
      <c r="Q1061" s="10">
        <f t="shared" si="406"/>
        <v>0</v>
      </c>
      <c r="R1061" s="39">
        <f t="shared" si="407"/>
        <v>0</v>
      </c>
      <c r="S1061" s="5">
        <f t="shared" si="408"/>
        <v>0</v>
      </c>
      <c r="T1061" s="6">
        <f t="shared" si="418"/>
        <v>4.641E-2</v>
      </c>
      <c r="U1061" s="10">
        <f t="shared" ref="U1061:U1124" si="421">IF(Q1060&gt;0,1,IF(K1061=K1060,U1060,U1060+1))</f>
        <v>220</v>
      </c>
      <c r="V1061" s="10">
        <v>252</v>
      </c>
      <c r="W1061" s="12">
        <f t="shared" si="409"/>
        <v>1.0403993090000001</v>
      </c>
      <c r="X1061" s="5">
        <f t="shared" si="410"/>
        <v>44.420305949999999</v>
      </c>
      <c r="Y1061" s="11">
        <f t="shared" si="411"/>
        <v>0</v>
      </c>
      <c r="Z1061" s="2" t="s">
        <v>68</v>
      </c>
      <c r="AA1061" s="72">
        <f t="shared" si="419"/>
        <v>44119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2"/>
      <c r="CH1061" s="1"/>
      <c r="CI1061" s="1"/>
      <c r="CJ1061" s="1"/>
      <c r="CK1061" s="1"/>
      <c r="CL1061" s="1"/>
      <c r="CM1061" s="1"/>
    </row>
    <row r="1062" spans="1:91" x14ac:dyDescent="0.2">
      <c r="A1062" s="105">
        <f t="shared" si="412"/>
        <v>44075</v>
      </c>
      <c r="B1062" s="5">
        <f t="shared" si="401"/>
        <v>1144.2947499900001</v>
      </c>
      <c r="C1062" s="5">
        <f t="shared" si="413"/>
        <v>1000</v>
      </c>
      <c r="D1062" s="64">
        <f t="shared" si="414"/>
        <v>5344.63</v>
      </c>
      <c r="E1062" s="11">
        <f>IF(K1062=1,VLOOKUP(A1062,[1]Plan1!$AY$80:$BA$314,3),E1061)</f>
        <v>5357.46</v>
      </c>
      <c r="F1062" s="72">
        <f t="shared" si="415"/>
        <v>44061</v>
      </c>
      <c r="G1062" s="9">
        <f t="shared" si="402"/>
        <v>2.4005403554596683E-3</v>
      </c>
      <c r="H1062" s="72">
        <f t="shared" si="416"/>
        <v>44089</v>
      </c>
      <c r="I1062" s="72">
        <f t="shared" si="403"/>
        <v>44089</v>
      </c>
      <c r="J1062" s="1">
        <f t="shared" si="417"/>
        <v>20</v>
      </c>
      <c r="K1062" s="1">
        <f t="shared" si="399"/>
        <v>11</v>
      </c>
      <c r="L1062" s="5">
        <f t="shared" si="404"/>
        <v>1.0013195800000001</v>
      </c>
      <c r="M1062" s="12">
        <f t="shared" si="400"/>
        <v>1.00359968</v>
      </c>
      <c r="N1062" s="12">
        <f t="shared" si="420"/>
        <v>1.0982139687589274</v>
      </c>
      <c r="O1062" s="5">
        <f t="shared" si="398"/>
        <v>1.0996631400000001</v>
      </c>
      <c r="P1062" s="5">
        <f t="shared" si="405"/>
        <v>1099.6631400000001</v>
      </c>
      <c r="Q1062" s="10">
        <f t="shared" si="406"/>
        <v>0</v>
      </c>
      <c r="R1062" s="39">
        <f t="shared" si="407"/>
        <v>0</v>
      </c>
      <c r="S1062" s="5">
        <f t="shared" si="408"/>
        <v>0</v>
      </c>
      <c r="T1062" s="6">
        <f t="shared" si="418"/>
        <v>4.641E-2</v>
      </c>
      <c r="U1062" s="10">
        <f t="shared" si="421"/>
        <v>221</v>
      </c>
      <c r="V1062" s="10">
        <v>252</v>
      </c>
      <c r="W1062" s="12">
        <f t="shared" si="409"/>
        <v>1.04058662</v>
      </c>
      <c r="X1062" s="5">
        <f t="shared" si="410"/>
        <v>44.631609990000001</v>
      </c>
      <c r="Y1062" s="11">
        <f t="shared" si="411"/>
        <v>0</v>
      </c>
      <c r="Z1062" s="2" t="s">
        <v>68</v>
      </c>
      <c r="AA1062" s="72">
        <f t="shared" si="419"/>
        <v>44119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2"/>
      <c r="CH1062" s="1"/>
      <c r="CI1062" s="1"/>
      <c r="CJ1062" s="1"/>
      <c r="CK1062" s="1"/>
      <c r="CL1062" s="1"/>
      <c r="CM1062" s="1"/>
    </row>
    <row r="1063" spans="1:91" x14ac:dyDescent="0.2">
      <c r="A1063" s="105">
        <f t="shared" si="412"/>
        <v>44076</v>
      </c>
      <c r="B1063" s="5">
        <f t="shared" si="401"/>
        <v>1144.6379913200001</v>
      </c>
      <c r="C1063" s="5">
        <f t="shared" si="413"/>
        <v>1000</v>
      </c>
      <c r="D1063" s="64">
        <f t="shared" si="414"/>
        <v>5344.63</v>
      </c>
      <c r="E1063" s="11">
        <f>IF(K1063=1,VLOOKUP(A1063,[1]Plan1!$AY$80:$BA$314,3),E1062)</f>
        <v>5357.46</v>
      </c>
      <c r="F1063" s="72">
        <f t="shared" si="415"/>
        <v>44061</v>
      </c>
      <c r="G1063" s="9">
        <f t="shared" si="402"/>
        <v>2.4005403554596683E-3</v>
      </c>
      <c r="H1063" s="72">
        <f t="shared" si="416"/>
        <v>44089</v>
      </c>
      <c r="I1063" s="72">
        <f t="shared" si="403"/>
        <v>44089</v>
      </c>
      <c r="J1063" s="1">
        <f t="shared" si="417"/>
        <v>20</v>
      </c>
      <c r="K1063" s="1">
        <f t="shared" si="399"/>
        <v>12</v>
      </c>
      <c r="L1063" s="5">
        <f t="shared" si="404"/>
        <v>1.0014396299999999</v>
      </c>
      <c r="M1063" s="12">
        <f t="shared" si="400"/>
        <v>1.00359968</v>
      </c>
      <c r="N1063" s="12">
        <f t="shared" si="420"/>
        <v>1.0982139687589274</v>
      </c>
      <c r="O1063" s="5">
        <f t="shared" si="398"/>
        <v>1.0997949899999999</v>
      </c>
      <c r="P1063" s="5">
        <f t="shared" si="405"/>
        <v>1099.7949900000001</v>
      </c>
      <c r="Q1063" s="10">
        <f t="shared" si="406"/>
        <v>0</v>
      </c>
      <c r="R1063" s="39">
        <f t="shared" si="407"/>
        <v>0</v>
      </c>
      <c r="S1063" s="5">
        <f t="shared" si="408"/>
        <v>0</v>
      </c>
      <c r="T1063" s="6">
        <f t="shared" si="418"/>
        <v>4.641E-2</v>
      </c>
      <c r="U1063" s="10">
        <f t="shared" si="421"/>
        <v>222</v>
      </c>
      <c r="V1063" s="10">
        <v>252</v>
      </c>
      <c r="W1063" s="12">
        <f t="shared" si="409"/>
        <v>1.040773964</v>
      </c>
      <c r="X1063" s="5">
        <f t="shared" si="410"/>
        <v>44.843001319999999</v>
      </c>
      <c r="Y1063" s="11">
        <f t="shared" si="411"/>
        <v>0</v>
      </c>
      <c r="Z1063" s="2" t="s">
        <v>68</v>
      </c>
      <c r="AA1063" s="72">
        <f t="shared" si="419"/>
        <v>44119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2"/>
      <c r="CH1063" s="1"/>
      <c r="CI1063" s="1"/>
      <c r="CJ1063" s="1"/>
      <c r="CK1063" s="1"/>
      <c r="CL1063" s="1"/>
      <c r="CM1063" s="1"/>
    </row>
    <row r="1064" spans="1:91" x14ac:dyDescent="0.2">
      <c r="A1064" s="105">
        <f t="shared" si="412"/>
        <v>44077</v>
      </c>
      <c r="B1064" s="5">
        <f t="shared" si="401"/>
        <v>1144.9813194600001</v>
      </c>
      <c r="C1064" s="5">
        <f t="shared" si="413"/>
        <v>1000</v>
      </c>
      <c r="D1064" s="64">
        <f t="shared" si="414"/>
        <v>5344.63</v>
      </c>
      <c r="E1064" s="11">
        <f>IF(K1064=1,VLOOKUP(A1064,[1]Plan1!$AY$80:$BA$314,3),E1063)</f>
        <v>5357.46</v>
      </c>
      <c r="F1064" s="72">
        <f t="shared" si="415"/>
        <v>44061</v>
      </c>
      <c r="G1064" s="9">
        <f t="shared" si="402"/>
        <v>2.4005403554596683E-3</v>
      </c>
      <c r="H1064" s="72">
        <f t="shared" si="416"/>
        <v>44089</v>
      </c>
      <c r="I1064" s="72">
        <f t="shared" si="403"/>
        <v>44089</v>
      </c>
      <c r="J1064" s="1">
        <f t="shared" si="417"/>
        <v>20</v>
      </c>
      <c r="K1064" s="1">
        <f t="shared" si="399"/>
        <v>13</v>
      </c>
      <c r="L1064" s="5">
        <f t="shared" si="404"/>
        <v>1.0015596899999999</v>
      </c>
      <c r="M1064" s="12">
        <f t="shared" si="400"/>
        <v>1.00359968</v>
      </c>
      <c r="N1064" s="12">
        <f t="shared" si="420"/>
        <v>1.0982139687589274</v>
      </c>
      <c r="O1064" s="5">
        <f t="shared" si="398"/>
        <v>1.09992684</v>
      </c>
      <c r="P1064" s="5">
        <f t="shared" si="405"/>
        <v>1099.9268400000001</v>
      </c>
      <c r="Q1064" s="10">
        <f t="shared" si="406"/>
        <v>0</v>
      </c>
      <c r="R1064" s="39">
        <f t="shared" si="407"/>
        <v>0</v>
      </c>
      <c r="S1064" s="5">
        <f t="shared" si="408"/>
        <v>0</v>
      </c>
      <c r="T1064" s="6">
        <f t="shared" si="418"/>
        <v>4.641E-2</v>
      </c>
      <c r="U1064" s="10">
        <f t="shared" si="421"/>
        <v>223</v>
      </c>
      <c r="V1064" s="10">
        <v>252</v>
      </c>
      <c r="W1064" s="12">
        <f t="shared" si="409"/>
        <v>1.0409613419999999</v>
      </c>
      <c r="X1064" s="5">
        <f t="shared" si="410"/>
        <v>45.054479460000003</v>
      </c>
      <c r="Y1064" s="11">
        <f t="shared" si="411"/>
        <v>0</v>
      </c>
      <c r="Z1064" s="2" t="s">
        <v>68</v>
      </c>
      <c r="AA1064" s="72">
        <f t="shared" si="419"/>
        <v>44119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2"/>
      <c r="CH1064" s="1"/>
      <c r="CI1064" s="1"/>
      <c r="CJ1064" s="1"/>
      <c r="CK1064" s="1"/>
      <c r="CL1064" s="1"/>
      <c r="CM1064" s="1"/>
    </row>
    <row r="1065" spans="1:91" x14ac:dyDescent="0.2">
      <c r="A1065" s="105">
        <f t="shared" si="412"/>
        <v>44078</v>
      </c>
      <c r="B1065" s="5">
        <f t="shared" si="401"/>
        <v>1145.3247541400001</v>
      </c>
      <c r="C1065" s="5">
        <f t="shared" si="413"/>
        <v>1000</v>
      </c>
      <c r="D1065" s="64">
        <f t="shared" si="414"/>
        <v>5344.63</v>
      </c>
      <c r="E1065" s="11">
        <f>IF(K1065=1,VLOOKUP(A1065,[1]Plan1!$AY$80:$BA$314,3),E1064)</f>
        <v>5357.46</v>
      </c>
      <c r="F1065" s="72">
        <f t="shared" si="415"/>
        <v>44061</v>
      </c>
      <c r="G1065" s="9">
        <f t="shared" si="402"/>
        <v>2.4005403554596683E-3</v>
      </c>
      <c r="H1065" s="72">
        <f t="shared" si="416"/>
        <v>44089</v>
      </c>
      <c r="I1065" s="72">
        <f t="shared" si="403"/>
        <v>44089</v>
      </c>
      <c r="J1065" s="1">
        <f t="shared" si="417"/>
        <v>20</v>
      </c>
      <c r="K1065" s="1">
        <f t="shared" si="399"/>
        <v>14</v>
      </c>
      <c r="L1065" s="5">
        <f t="shared" si="404"/>
        <v>1.00167977</v>
      </c>
      <c r="M1065" s="12">
        <f t="shared" si="400"/>
        <v>1.00359968</v>
      </c>
      <c r="N1065" s="12">
        <f t="shared" si="420"/>
        <v>1.0982139687589274</v>
      </c>
      <c r="O1065" s="5">
        <f t="shared" ref="O1065:O1128" si="422">TRUNC(TRUNC((L1065*N1065),15),8)</f>
        <v>1.1000587100000001</v>
      </c>
      <c r="P1065" s="5">
        <f t="shared" si="405"/>
        <v>1100.05871</v>
      </c>
      <c r="Q1065" s="10">
        <f t="shared" si="406"/>
        <v>0</v>
      </c>
      <c r="R1065" s="39">
        <f t="shared" si="407"/>
        <v>0</v>
      </c>
      <c r="S1065" s="5">
        <f t="shared" si="408"/>
        <v>0</v>
      </c>
      <c r="T1065" s="6">
        <f t="shared" si="418"/>
        <v>4.641E-2</v>
      </c>
      <c r="U1065" s="10">
        <f t="shared" si="421"/>
        <v>224</v>
      </c>
      <c r="V1065" s="10">
        <v>252</v>
      </c>
      <c r="W1065" s="12">
        <f t="shared" si="409"/>
        <v>1.0411487530000001</v>
      </c>
      <c r="X1065" s="5">
        <f t="shared" si="410"/>
        <v>45.266044139999998</v>
      </c>
      <c r="Y1065" s="11">
        <f t="shared" si="411"/>
        <v>0</v>
      </c>
      <c r="Z1065" s="2" t="s">
        <v>68</v>
      </c>
      <c r="AA1065" s="72">
        <f t="shared" si="419"/>
        <v>44119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2"/>
      <c r="CH1065" s="1"/>
      <c r="CI1065" s="1"/>
      <c r="CJ1065" s="1"/>
      <c r="CK1065" s="1"/>
      <c r="CL1065" s="1"/>
      <c r="CM1065" s="1"/>
    </row>
    <row r="1066" spans="1:91" x14ac:dyDescent="0.2">
      <c r="A1066" s="105">
        <f t="shared" si="412"/>
        <v>44079</v>
      </c>
      <c r="B1066" s="5">
        <f t="shared" si="401"/>
        <v>1145.6682975699998</v>
      </c>
      <c r="C1066" s="5">
        <f t="shared" si="413"/>
        <v>1000</v>
      </c>
      <c r="D1066" s="64">
        <f t="shared" si="414"/>
        <v>5344.63</v>
      </c>
      <c r="E1066" s="11">
        <f>IF(K1066=1,VLOOKUP(A1066,[1]Plan1!$AY$80:$BA$314,3),E1065)</f>
        <v>5357.46</v>
      </c>
      <c r="F1066" s="72">
        <f t="shared" si="415"/>
        <v>44061</v>
      </c>
      <c r="G1066" s="9">
        <f t="shared" si="402"/>
        <v>2.4005403554596683E-3</v>
      </c>
      <c r="H1066" s="72">
        <f t="shared" si="416"/>
        <v>44089</v>
      </c>
      <c r="I1066" s="72">
        <f t="shared" si="403"/>
        <v>44089</v>
      </c>
      <c r="J1066" s="1">
        <f t="shared" si="417"/>
        <v>20</v>
      </c>
      <c r="K1066" s="1">
        <f t="shared" ref="K1066:K1129" si="423">(J1066-(NETWORKDAYS(A1066,I1066,AD$118:AD$502)-1))</f>
        <v>15</v>
      </c>
      <c r="L1066" s="5">
        <f t="shared" si="404"/>
        <v>1.00179986</v>
      </c>
      <c r="M1066" s="12">
        <f t="shared" ref="M1066:M1129" si="424">IF(I1066&gt;I1065,L1065,M1065)</f>
        <v>1.00359968</v>
      </c>
      <c r="N1066" s="12">
        <f t="shared" si="420"/>
        <v>1.0982139687589274</v>
      </c>
      <c r="O1066" s="5">
        <f t="shared" si="422"/>
        <v>1.1001905999999999</v>
      </c>
      <c r="P1066" s="5">
        <f t="shared" si="405"/>
        <v>1100.1905999999999</v>
      </c>
      <c r="Q1066" s="10">
        <f t="shared" si="406"/>
        <v>0</v>
      </c>
      <c r="R1066" s="39">
        <f t="shared" si="407"/>
        <v>0</v>
      </c>
      <c r="S1066" s="5">
        <f t="shared" si="408"/>
        <v>0</v>
      </c>
      <c r="T1066" s="6">
        <f t="shared" si="418"/>
        <v>4.641E-2</v>
      </c>
      <c r="U1066" s="10">
        <f t="shared" si="421"/>
        <v>225</v>
      </c>
      <c r="V1066" s="10">
        <v>252</v>
      </c>
      <c r="W1066" s="12">
        <f t="shared" si="409"/>
        <v>1.0413361990000001</v>
      </c>
      <c r="X1066" s="5">
        <f t="shared" si="410"/>
        <v>45.477697569999997</v>
      </c>
      <c r="Y1066" s="11">
        <f t="shared" si="411"/>
        <v>0</v>
      </c>
      <c r="Z1066" s="2" t="s">
        <v>68</v>
      </c>
      <c r="AA1066" s="72">
        <f t="shared" si="419"/>
        <v>44119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2"/>
      <c r="CH1066" s="1"/>
      <c r="CI1066" s="1"/>
      <c r="CJ1066" s="1"/>
      <c r="CK1066" s="1"/>
      <c r="CL1066" s="1"/>
      <c r="CM1066" s="1"/>
    </row>
    <row r="1067" spans="1:91" x14ac:dyDescent="0.2">
      <c r="A1067" s="105">
        <f t="shared" si="412"/>
        <v>44080</v>
      </c>
      <c r="B1067" s="5">
        <f t="shared" si="401"/>
        <v>1145.6682975699998</v>
      </c>
      <c r="C1067" s="5">
        <f t="shared" si="413"/>
        <v>1000</v>
      </c>
      <c r="D1067" s="64">
        <f t="shared" si="414"/>
        <v>5344.63</v>
      </c>
      <c r="E1067" s="11">
        <f>IF(K1067=1,VLOOKUP(A1067,[1]Plan1!$AY$80:$BA$314,3),E1066)</f>
        <v>5357.46</v>
      </c>
      <c r="F1067" s="72">
        <f t="shared" si="415"/>
        <v>44061</v>
      </c>
      <c r="G1067" s="9">
        <f t="shared" si="402"/>
        <v>2.4005403554596683E-3</v>
      </c>
      <c r="H1067" s="72">
        <f t="shared" si="416"/>
        <v>44089</v>
      </c>
      <c r="I1067" s="72">
        <f t="shared" si="403"/>
        <v>44089</v>
      </c>
      <c r="J1067" s="1">
        <f t="shared" si="417"/>
        <v>20</v>
      </c>
      <c r="K1067" s="1">
        <f t="shared" si="423"/>
        <v>15</v>
      </c>
      <c r="L1067" s="5">
        <f t="shared" si="404"/>
        <v>1.00179986</v>
      </c>
      <c r="M1067" s="12">
        <f t="shared" si="424"/>
        <v>1.00359968</v>
      </c>
      <c r="N1067" s="12">
        <f t="shared" si="420"/>
        <v>1.0982139687589274</v>
      </c>
      <c r="O1067" s="5">
        <f t="shared" si="422"/>
        <v>1.1001905999999999</v>
      </c>
      <c r="P1067" s="5">
        <f t="shared" si="405"/>
        <v>1100.1905999999999</v>
      </c>
      <c r="Q1067" s="10">
        <f t="shared" si="406"/>
        <v>0</v>
      </c>
      <c r="R1067" s="39">
        <f t="shared" si="407"/>
        <v>0</v>
      </c>
      <c r="S1067" s="5">
        <f t="shared" si="408"/>
        <v>0</v>
      </c>
      <c r="T1067" s="6">
        <f t="shared" si="418"/>
        <v>4.641E-2</v>
      </c>
      <c r="U1067" s="10">
        <f t="shared" si="421"/>
        <v>225</v>
      </c>
      <c r="V1067" s="10">
        <v>252</v>
      </c>
      <c r="W1067" s="12">
        <f t="shared" si="409"/>
        <v>1.0413361990000001</v>
      </c>
      <c r="X1067" s="5">
        <f t="shared" si="410"/>
        <v>45.477697569999997</v>
      </c>
      <c r="Y1067" s="11">
        <f t="shared" si="411"/>
        <v>0</v>
      </c>
      <c r="Z1067" s="2" t="s">
        <v>68</v>
      </c>
      <c r="AA1067" s="72">
        <f t="shared" si="419"/>
        <v>44119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2"/>
      <c r="CH1067" s="1"/>
      <c r="CI1067" s="1"/>
      <c r="CJ1067" s="1"/>
      <c r="CK1067" s="1"/>
      <c r="CL1067" s="1"/>
      <c r="CM1067" s="1"/>
    </row>
    <row r="1068" spans="1:91" x14ac:dyDescent="0.2">
      <c r="A1068" s="105">
        <f t="shared" si="412"/>
        <v>44081</v>
      </c>
      <c r="B1068" s="5">
        <f t="shared" si="401"/>
        <v>1145.6682975699998</v>
      </c>
      <c r="C1068" s="5">
        <f t="shared" si="413"/>
        <v>1000</v>
      </c>
      <c r="D1068" s="64">
        <f t="shared" si="414"/>
        <v>5344.63</v>
      </c>
      <c r="E1068" s="11">
        <f>IF(K1068=1,VLOOKUP(A1068,[1]Plan1!$AY$80:$BA$314,3),E1067)</f>
        <v>5357.46</v>
      </c>
      <c r="F1068" s="72">
        <f t="shared" si="415"/>
        <v>44061</v>
      </c>
      <c r="G1068" s="9">
        <f t="shared" si="402"/>
        <v>2.4005403554596683E-3</v>
      </c>
      <c r="H1068" s="72">
        <f t="shared" si="416"/>
        <v>44089</v>
      </c>
      <c r="I1068" s="72">
        <f t="shared" si="403"/>
        <v>44089</v>
      </c>
      <c r="J1068" s="1">
        <f t="shared" si="417"/>
        <v>20</v>
      </c>
      <c r="K1068" s="1">
        <f t="shared" si="423"/>
        <v>15</v>
      </c>
      <c r="L1068" s="5">
        <f t="shared" si="404"/>
        <v>1.00179986</v>
      </c>
      <c r="M1068" s="12">
        <f t="shared" si="424"/>
        <v>1.00359968</v>
      </c>
      <c r="N1068" s="12">
        <f t="shared" si="420"/>
        <v>1.0982139687589274</v>
      </c>
      <c r="O1068" s="5">
        <f t="shared" si="422"/>
        <v>1.1001905999999999</v>
      </c>
      <c r="P1068" s="5">
        <f t="shared" si="405"/>
        <v>1100.1905999999999</v>
      </c>
      <c r="Q1068" s="10">
        <f t="shared" si="406"/>
        <v>0</v>
      </c>
      <c r="R1068" s="39">
        <f t="shared" si="407"/>
        <v>0</v>
      </c>
      <c r="S1068" s="5">
        <f t="shared" si="408"/>
        <v>0</v>
      </c>
      <c r="T1068" s="6">
        <f t="shared" si="418"/>
        <v>4.641E-2</v>
      </c>
      <c r="U1068" s="10">
        <f t="shared" si="421"/>
        <v>225</v>
      </c>
      <c r="V1068" s="10">
        <v>252</v>
      </c>
      <c r="W1068" s="12">
        <f t="shared" si="409"/>
        <v>1.0413361990000001</v>
      </c>
      <c r="X1068" s="5">
        <f t="shared" si="410"/>
        <v>45.477697569999997</v>
      </c>
      <c r="Y1068" s="11">
        <f t="shared" si="411"/>
        <v>0</v>
      </c>
      <c r="Z1068" s="2" t="s">
        <v>68</v>
      </c>
      <c r="AA1068" s="72">
        <f t="shared" si="419"/>
        <v>44119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2"/>
      <c r="CH1068" s="1"/>
      <c r="CI1068" s="1"/>
      <c r="CJ1068" s="1"/>
      <c r="CK1068" s="1"/>
      <c r="CL1068" s="1"/>
      <c r="CM1068" s="1"/>
    </row>
    <row r="1069" spans="1:91" x14ac:dyDescent="0.2">
      <c r="A1069" s="105">
        <f t="shared" si="412"/>
        <v>44082</v>
      </c>
      <c r="B1069" s="5">
        <f t="shared" si="401"/>
        <v>1145.6682975699998</v>
      </c>
      <c r="C1069" s="5">
        <f t="shared" si="413"/>
        <v>1000</v>
      </c>
      <c r="D1069" s="64">
        <f t="shared" si="414"/>
        <v>5344.63</v>
      </c>
      <c r="E1069" s="11">
        <f>IF(K1069=1,VLOOKUP(A1069,[1]Plan1!$AY$80:$BA$314,3),E1068)</f>
        <v>5357.46</v>
      </c>
      <c r="F1069" s="72">
        <f t="shared" si="415"/>
        <v>44061</v>
      </c>
      <c r="G1069" s="9">
        <f t="shared" si="402"/>
        <v>2.4005403554596683E-3</v>
      </c>
      <c r="H1069" s="72">
        <f t="shared" si="416"/>
        <v>44089</v>
      </c>
      <c r="I1069" s="72">
        <f t="shared" si="403"/>
        <v>44089</v>
      </c>
      <c r="J1069" s="1">
        <f t="shared" si="417"/>
        <v>20</v>
      </c>
      <c r="K1069" s="1">
        <f t="shared" si="423"/>
        <v>15</v>
      </c>
      <c r="L1069" s="5">
        <f t="shared" si="404"/>
        <v>1.00179986</v>
      </c>
      <c r="M1069" s="12">
        <f t="shared" si="424"/>
        <v>1.00359968</v>
      </c>
      <c r="N1069" s="12">
        <f t="shared" si="420"/>
        <v>1.0982139687589274</v>
      </c>
      <c r="O1069" s="5">
        <f t="shared" si="422"/>
        <v>1.1001905999999999</v>
      </c>
      <c r="P1069" s="5">
        <f t="shared" si="405"/>
        <v>1100.1905999999999</v>
      </c>
      <c r="Q1069" s="10">
        <f t="shared" si="406"/>
        <v>0</v>
      </c>
      <c r="R1069" s="39">
        <f t="shared" si="407"/>
        <v>0</v>
      </c>
      <c r="S1069" s="5">
        <f t="shared" si="408"/>
        <v>0</v>
      </c>
      <c r="T1069" s="6">
        <f t="shared" si="418"/>
        <v>4.641E-2</v>
      </c>
      <c r="U1069" s="10">
        <f t="shared" si="421"/>
        <v>225</v>
      </c>
      <c r="V1069" s="10">
        <v>252</v>
      </c>
      <c r="W1069" s="12">
        <f t="shared" si="409"/>
        <v>1.0413361990000001</v>
      </c>
      <c r="X1069" s="5">
        <f t="shared" si="410"/>
        <v>45.477697569999997</v>
      </c>
      <c r="Y1069" s="11">
        <f t="shared" si="411"/>
        <v>0</v>
      </c>
      <c r="Z1069" s="2" t="s">
        <v>68</v>
      </c>
      <c r="AA1069" s="72">
        <f t="shared" si="419"/>
        <v>44119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2"/>
      <c r="CH1069" s="1"/>
      <c r="CI1069" s="1"/>
      <c r="CJ1069" s="1"/>
      <c r="CK1069" s="1"/>
      <c r="CL1069" s="1"/>
      <c r="CM1069" s="1"/>
    </row>
    <row r="1070" spans="1:91" x14ac:dyDescent="0.2">
      <c r="A1070" s="105">
        <f t="shared" si="412"/>
        <v>44083</v>
      </c>
      <c r="B1070" s="5">
        <f t="shared" si="401"/>
        <v>1146.0119371799999</v>
      </c>
      <c r="C1070" s="5">
        <f t="shared" si="413"/>
        <v>1000</v>
      </c>
      <c r="D1070" s="64">
        <f t="shared" si="414"/>
        <v>5344.63</v>
      </c>
      <c r="E1070" s="11">
        <f>IF(K1070=1,VLOOKUP(A1070,[1]Plan1!$AY$80:$BA$314,3),E1069)</f>
        <v>5357.46</v>
      </c>
      <c r="F1070" s="72">
        <f t="shared" si="415"/>
        <v>44061</v>
      </c>
      <c r="G1070" s="9">
        <f t="shared" si="402"/>
        <v>2.4005403554596683E-3</v>
      </c>
      <c r="H1070" s="72">
        <f t="shared" si="416"/>
        <v>44089</v>
      </c>
      <c r="I1070" s="72">
        <f t="shared" si="403"/>
        <v>44089</v>
      </c>
      <c r="J1070" s="1">
        <f t="shared" si="417"/>
        <v>20</v>
      </c>
      <c r="K1070" s="1">
        <f t="shared" si="423"/>
        <v>16</v>
      </c>
      <c r="L1070" s="5">
        <f t="shared" si="404"/>
        <v>1.0019199700000001</v>
      </c>
      <c r="M1070" s="12">
        <f t="shared" si="424"/>
        <v>1.00359968</v>
      </c>
      <c r="N1070" s="12">
        <f t="shared" si="420"/>
        <v>1.0982139687589274</v>
      </c>
      <c r="O1070" s="5">
        <f t="shared" si="422"/>
        <v>1.1003225000000001</v>
      </c>
      <c r="P1070" s="5">
        <f t="shared" si="405"/>
        <v>1100.3225</v>
      </c>
      <c r="Q1070" s="10">
        <f t="shared" si="406"/>
        <v>0</v>
      </c>
      <c r="R1070" s="39">
        <f t="shared" si="407"/>
        <v>0</v>
      </c>
      <c r="S1070" s="5">
        <f t="shared" si="408"/>
        <v>0</v>
      </c>
      <c r="T1070" s="6">
        <f t="shared" si="418"/>
        <v>4.641E-2</v>
      </c>
      <c r="U1070" s="10">
        <f t="shared" si="421"/>
        <v>226</v>
      </c>
      <c r="V1070" s="10">
        <v>252</v>
      </c>
      <c r="W1070" s="12">
        <f t="shared" si="409"/>
        <v>1.0415236779999999</v>
      </c>
      <c r="X1070" s="5">
        <f t="shared" si="410"/>
        <v>45.689437179999999</v>
      </c>
      <c r="Y1070" s="11">
        <f t="shared" si="411"/>
        <v>0</v>
      </c>
      <c r="Z1070" s="2" t="s">
        <v>68</v>
      </c>
      <c r="AA1070" s="72">
        <f t="shared" si="419"/>
        <v>44119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2"/>
      <c r="CH1070" s="1"/>
      <c r="CI1070" s="1"/>
      <c r="CJ1070" s="1"/>
      <c r="CK1070" s="1"/>
      <c r="CL1070" s="1"/>
      <c r="CM1070" s="1"/>
    </row>
    <row r="1071" spans="1:91" x14ac:dyDescent="0.2">
      <c r="A1071" s="105">
        <f t="shared" si="412"/>
        <v>44084</v>
      </c>
      <c r="B1071" s="5">
        <f t="shared" si="401"/>
        <v>1146.3556844899999</v>
      </c>
      <c r="C1071" s="5">
        <f t="shared" si="413"/>
        <v>1000</v>
      </c>
      <c r="D1071" s="64">
        <f t="shared" si="414"/>
        <v>5344.63</v>
      </c>
      <c r="E1071" s="11">
        <f>IF(K1071=1,VLOOKUP(A1071,[1]Plan1!$AY$80:$BA$314,3),E1070)</f>
        <v>5357.46</v>
      </c>
      <c r="F1071" s="72">
        <f t="shared" si="415"/>
        <v>44061</v>
      </c>
      <c r="G1071" s="9">
        <f t="shared" si="402"/>
        <v>2.4005403554596683E-3</v>
      </c>
      <c r="H1071" s="72">
        <f t="shared" si="416"/>
        <v>44089</v>
      </c>
      <c r="I1071" s="72">
        <f t="shared" si="403"/>
        <v>44089</v>
      </c>
      <c r="J1071" s="1">
        <f t="shared" si="417"/>
        <v>20</v>
      </c>
      <c r="K1071" s="1">
        <f t="shared" si="423"/>
        <v>17</v>
      </c>
      <c r="L1071" s="5">
        <f t="shared" si="404"/>
        <v>1.0020400899999999</v>
      </c>
      <c r="M1071" s="12">
        <f t="shared" si="424"/>
        <v>1.00359968</v>
      </c>
      <c r="N1071" s="12">
        <f t="shared" si="420"/>
        <v>1.0982139687589274</v>
      </c>
      <c r="O1071" s="5">
        <f t="shared" si="422"/>
        <v>1.1004544199999999</v>
      </c>
      <c r="P1071" s="5">
        <f t="shared" si="405"/>
        <v>1100.45442</v>
      </c>
      <c r="Q1071" s="10">
        <f t="shared" si="406"/>
        <v>0</v>
      </c>
      <c r="R1071" s="39">
        <f t="shared" si="407"/>
        <v>0</v>
      </c>
      <c r="S1071" s="5">
        <f t="shared" si="408"/>
        <v>0</v>
      </c>
      <c r="T1071" s="6">
        <f t="shared" si="418"/>
        <v>4.641E-2</v>
      </c>
      <c r="U1071" s="10">
        <f t="shared" si="421"/>
        <v>227</v>
      </c>
      <c r="V1071" s="10">
        <v>252</v>
      </c>
      <c r="W1071" s="12">
        <f t="shared" si="409"/>
        <v>1.0417111910000001</v>
      </c>
      <c r="X1071" s="5">
        <f t="shared" si="410"/>
        <v>45.901264490000003</v>
      </c>
      <c r="Y1071" s="11">
        <f t="shared" si="411"/>
        <v>0</v>
      </c>
      <c r="Z1071" s="2" t="s">
        <v>68</v>
      </c>
      <c r="AA1071" s="72">
        <f t="shared" si="419"/>
        <v>44119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2"/>
      <c r="CH1071" s="1"/>
      <c r="CI1071" s="1"/>
      <c r="CJ1071" s="1"/>
      <c r="CK1071" s="1"/>
      <c r="CL1071" s="1"/>
      <c r="CM1071" s="1"/>
    </row>
    <row r="1072" spans="1:91" x14ac:dyDescent="0.2">
      <c r="A1072" s="105">
        <f t="shared" si="412"/>
        <v>44085</v>
      </c>
      <c r="B1072" s="5">
        <f t="shared" si="401"/>
        <v>1146.6995280200001</v>
      </c>
      <c r="C1072" s="5">
        <f t="shared" si="413"/>
        <v>1000</v>
      </c>
      <c r="D1072" s="64">
        <f t="shared" si="414"/>
        <v>5344.63</v>
      </c>
      <c r="E1072" s="11">
        <f>IF(K1072=1,VLOOKUP(A1072,[1]Plan1!$AY$80:$BA$314,3),E1071)</f>
        <v>5357.46</v>
      </c>
      <c r="F1072" s="72">
        <f t="shared" si="415"/>
        <v>44061</v>
      </c>
      <c r="G1072" s="9">
        <f t="shared" si="402"/>
        <v>2.4005403554596683E-3</v>
      </c>
      <c r="H1072" s="72">
        <f t="shared" si="416"/>
        <v>44089</v>
      </c>
      <c r="I1072" s="72">
        <f t="shared" si="403"/>
        <v>44089</v>
      </c>
      <c r="J1072" s="1">
        <f t="shared" si="417"/>
        <v>20</v>
      </c>
      <c r="K1072" s="1">
        <f t="shared" si="423"/>
        <v>18</v>
      </c>
      <c r="L1072" s="5">
        <f t="shared" si="404"/>
        <v>1.0021602199999999</v>
      </c>
      <c r="M1072" s="12">
        <f t="shared" si="424"/>
        <v>1.00359968</v>
      </c>
      <c r="N1072" s="12">
        <f t="shared" si="420"/>
        <v>1.0982139687589274</v>
      </c>
      <c r="O1072" s="5">
        <f t="shared" si="422"/>
        <v>1.1005863499999999</v>
      </c>
      <c r="P1072" s="5">
        <f t="shared" si="405"/>
        <v>1100.58635</v>
      </c>
      <c r="Q1072" s="10">
        <f t="shared" si="406"/>
        <v>0</v>
      </c>
      <c r="R1072" s="39">
        <f t="shared" si="407"/>
        <v>0</v>
      </c>
      <c r="S1072" s="5">
        <f t="shared" si="408"/>
        <v>0</v>
      </c>
      <c r="T1072" s="6">
        <f t="shared" si="418"/>
        <v>4.641E-2</v>
      </c>
      <c r="U1072" s="10">
        <f t="shared" si="421"/>
        <v>228</v>
      </c>
      <c r="V1072" s="10">
        <v>252</v>
      </c>
      <c r="W1072" s="12">
        <f t="shared" si="409"/>
        <v>1.0418987369999999</v>
      </c>
      <c r="X1072" s="5">
        <f t="shared" si="410"/>
        <v>46.113178019999999</v>
      </c>
      <c r="Y1072" s="11">
        <f t="shared" si="411"/>
        <v>0</v>
      </c>
      <c r="Z1072" s="2" t="s">
        <v>68</v>
      </c>
      <c r="AA1072" s="72">
        <f t="shared" si="419"/>
        <v>44119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2"/>
      <c r="CH1072" s="1"/>
      <c r="CI1072" s="1"/>
      <c r="CJ1072" s="1"/>
      <c r="CK1072" s="1"/>
      <c r="CL1072" s="1"/>
      <c r="CM1072" s="1"/>
    </row>
    <row r="1073" spans="1:91" x14ac:dyDescent="0.2">
      <c r="A1073" s="105">
        <f t="shared" si="412"/>
        <v>44086</v>
      </c>
      <c r="B1073" s="5">
        <f t="shared" si="401"/>
        <v>1147.0434803999999</v>
      </c>
      <c r="C1073" s="5">
        <f t="shared" si="413"/>
        <v>1000</v>
      </c>
      <c r="D1073" s="64">
        <f t="shared" si="414"/>
        <v>5344.63</v>
      </c>
      <c r="E1073" s="11">
        <f>IF(K1073=1,VLOOKUP(A1073,[1]Plan1!$AY$80:$BA$314,3),E1072)</f>
        <v>5357.46</v>
      </c>
      <c r="F1073" s="72">
        <f t="shared" si="415"/>
        <v>44061</v>
      </c>
      <c r="G1073" s="9">
        <f t="shared" si="402"/>
        <v>2.4005403554596683E-3</v>
      </c>
      <c r="H1073" s="72">
        <f t="shared" si="416"/>
        <v>44089</v>
      </c>
      <c r="I1073" s="72">
        <f t="shared" si="403"/>
        <v>44089</v>
      </c>
      <c r="J1073" s="1">
        <f t="shared" si="417"/>
        <v>20</v>
      </c>
      <c r="K1073" s="1">
        <f t="shared" si="423"/>
        <v>19</v>
      </c>
      <c r="L1073" s="5">
        <f t="shared" si="404"/>
        <v>1.00228037</v>
      </c>
      <c r="M1073" s="12">
        <f t="shared" si="424"/>
        <v>1.00359968</v>
      </c>
      <c r="N1073" s="12">
        <f t="shared" si="420"/>
        <v>1.0982139687589274</v>
      </c>
      <c r="O1073" s="5">
        <f t="shared" si="422"/>
        <v>1.1007183</v>
      </c>
      <c r="P1073" s="5">
        <f t="shared" si="405"/>
        <v>1100.7183</v>
      </c>
      <c r="Q1073" s="10">
        <f t="shared" si="406"/>
        <v>0</v>
      </c>
      <c r="R1073" s="39">
        <f t="shared" si="407"/>
        <v>0</v>
      </c>
      <c r="S1073" s="5">
        <f t="shared" si="408"/>
        <v>0</v>
      </c>
      <c r="T1073" s="6">
        <f t="shared" si="418"/>
        <v>4.641E-2</v>
      </c>
      <c r="U1073" s="10">
        <f t="shared" si="421"/>
        <v>229</v>
      </c>
      <c r="V1073" s="10">
        <v>252</v>
      </c>
      <c r="W1073" s="12">
        <f t="shared" si="409"/>
        <v>1.042086318</v>
      </c>
      <c r="X1073" s="5">
        <f t="shared" si="410"/>
        <v>46.325180400000001</v>
      </c>
      <c r="Y1073" s="11">
        <f t="shared" si="411"/>
        <v>0</v>
      </c>
      <c r="Z1073" s="2" t="s">
        <v>68</v>
      </c>
      <c r="AA1073" s="72">
        <f t="shared" si="419"/>
        <v>44119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2"/>
      <c r="CH1073" s="1"/>
      <c r="CI1073" s="1"/>
      <c r="CJ1073" s="1"/>
      <c r="CK1073" s="1"/>
      <c r="CL1073" s="1"/>
      <c r="CM1073" s="1"/>
    </row>
    <row r="1074" spans="1:91" x14ac:dyDescent="0.2">
      <c r="A1074" s="105">
        <f t="shared" si="412"/>
        <v>44087</v>
      </c>
      <c r="B1074" s="5">
        <f t="shared" si="401"/>
        <v>1147.0434803999999</v>
      </c>
      <c r="C1074" s="5">
        <f t="shared" si="413"/>
        <v>1000</v>
      </c>
      <c r="D1074" s="64">
        <f t="shared" si="414"/>
        <v>5344.63</v>
      </c>
      <c r="E1074" s="11">
        <f>IF(K1074=1,VLOOKUP(A1074,[1]Plan1!$AY$80:$BA$314,3),E1073)</f>
        <v>5357.46</v>
      </c>
      <c r="F1074" s="72">
        <f t="shared" si="415"/>
        <v>44061</v>
      </c>
      <c r="G1074" s="9">
        <f t="shared" si="402"/>
        <v>2.4005403554596683E-3</v>
      </c>
      <c r="H1074" s="72">
        <f t="shared" si="416"/>
        <v>44089</v>
      </c>
      <c r="I1074" s="72">
        <f t="shared" si="403"/>
        <v>44089</v>
      </c>
      <c r="J1074" s="1">
        <f t="shared" si="417"/>
        <v>20</v>
      </c>
      <c r="K1074" s="1">
        <f t="shared" si="423"/>
        <v>19</v>
      </c>
      <c r="L1074" s="5">
        <f t="shared" si="404"/>
        <v>1.00228037</v>
      </c>
      <c r="M1074" s="12">
        <f t="shared" si="424"/>
        <v>1.00359968</v>
      </c>
      <c r="N1074" s="12">
        <f t="shared" si="420"/>
        <v>1.0982139687589274</v>
      </c>
      <c r="O1074" s="5">
        <f t="shared" si="422"/>
        <v>1.1007183</v>
      </c>
      <c r="P1074" s="5">
        <f t="shared" si="405"/>
        <v>1100.7183</v>
      </c>
      <c r="Q1074" s="10">
        <f t="shared" si="406"/>
        <v>0</v>
      </c>
      <c r="R1074" s="39">
        <f t="shared" si="407"/>
        <v>0</v>
      </c>
      <c r="S1074" s="5">
        <f t="shared" si="408"/>
        <v>0</v>
      </c>
      <c r="T1074" s="6">
        <f t="shared" si="418"/>
        <v>4.641E-2</v>
      </c>
      <c r="U1074" s="10">
        <f t="shared" si="421"/>
        <v>229</v>
      </c>
      <c r="V1074" s="10">
        <v>252</v>
      </c>
      <c r="W1074" s="12">
        <f t="shared" si="409"/>
        <v>1.042086318</v>
      </c>
      <c r="X1074" s="5">
        <f t="shared" si="410"/>
        <v>46.325180400000001</v>
      </c>
      <c r="Y1074" s="11">
        <f t="shared" si="411"/>
        <v>0</v>
      </c>
      <c r="Z1074" s="2" t="s">
        <v>68</v>
      </c>
      <c r="AA1074" s="72">
        <f t="shared" si="419"/>
        <v>44119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2"/>
      <c r="CH1074" s="1"/>
      <c r="CI1074" s="1"/>
      <c r="CJ1074" s="1"/>
      <c r="CK1074" s="1"/>
      <c r="CL1074" s="1"/>
      <c r="CM1074" s="1"/>
    </row>
    <row r="1075" spans="1:91" x14ac:dyDescent="0.2">
      <c r="A1075" s="105">
        <f t="shared" si="412"/>
        <v>44088</v>
      </c>
      <c r="B1075" s="5">
        <f t="shared" si="401"/>
        <v>1147.0434803999999</v>
      </c>
      <c r="C1075" s="5">
        <f t="shared" si="413"/>
        <v>1000</v>
      </c>
      <c r="D1075" s="64">
        <f t="shared" si="414"/>
        <v>5344.63</v>
      </c>
      <c r="E1075" s="11">
        <f>IF(K1075=1,VLOOKUP(A1075,[1]Plan1!$AY$80:$BA$314,3),E1074)</f>
        <v>5357.46</v>
      </c>
      <c r="F1075" s="72">
        <f t="shared" si="415"/>
        <v>44061</v>
      </c>
      <c r="G1075" s="9">
        <f t="shared" si="402"/>
        <v>2.4005403554596683E-3</v>
      </c>
      <c r="H1075" s="72">
        <f t="shared" si="416"/>
        <v>44089</v>
      </c>
      <c r="I1075" s="72">
        <f t="shared" si="403"/>
        <v>44089</v>
      </c>
      <c r="J1075" s="1">
        <f t="shared" si="417"/>
        <v>20</v>
      </c>
      <c r="K1075" s="1">
        <f t="shared" si="423"/>
        <v>19</v>
      </c>
      <c r="L1075" s="5">
        <f t="shared" si="404"/>
        <v>1.00228037</v>
      </c>
      <c r="M1075" s="12">
        <f t="shared" si="424"/>
        <v>1.00359968</v>
      </c>
      <c r="N1075" s="12">
        <f t="shared" si="420"/>
        <v>1.0982139687589274</v>
      </c>
      <c r="O1075" s="5">
        <f t="shared" si="422"/>
        <v>1.1007183</v>
      </c>
      <c r="P1075" s="5">
        <f t="shared" si="405"/>
        <v>1100.7183</v>
      </c>
      <c r="Q1075" s="10">
        <f t="shared" si="406"/>
        <v>0</v>
      </c>
      <c r="R1075" s="39">
        <f t="shared" si="407"/>
        <v>0</v>
      </c>
      <c r="S1075" s="5">
        <f t="shared" si="408"/>
        <v>0</v>
      </c>
      <c r="T1075" s="6">
        <f t="shared" si="418"/>
        <v>4.641E-2</v>
      </c>
      <c r="U1075" s="10">
        <f t="shared" si="421"/>
        <v>229</v>
      </c>
      <c r="V1075" s="10">
        <v>252</v>
      </c>
      <c r="W1075" s="12">
        <f t="shared" si="409"/>
        <v>1.042086318</v>
      </c>
      <c r="X1075" s="5">
        <f t="shared" si="410"/>
        <v>46.325180400000001</v>
      </c>
      <c r="Y1075" s="11">
        <f t="shared" si="411"/>
        <v>0</v>
      </c>
      <c r="Z1075" s="2" t="s">
        <v>68</v>
      </c>
      <c r="AA1075" s="72">
        <f t="shared" si="419"/>
        <v>44119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2"/>
      <c r="CH1075" s="1"/>
      <c r="CI1075" s="1"/>
      <c r="CJ1075" s="1"/>
      <c r="CK1075" s="1"/>
      <c r="CL1075" s="1"/>
      <c r="CM1075" s="1"/>
    </row>
    <row r="1076" spans="1:91" x14ac:dyDescent="0.2">
      <c r="A1076" s="105">
        <f t="shared" si="412"/>
        <v>44089</v>
      </c>
      <c r="B1076" s="5">
        <f t="shared" si="401"/>
        <v>1147.3875394499998</v>
      </c>
      <c r="C1076" s="5">
        <f t="shared" si="413"/>
        <v>1000</v>
      </c>
      <c r="D1076" s="64">
        <f t="shared" si="414"/>
        <v>5344.63</v>
      </c>
      <c r="E1076" s="11">
        <f>IF(K1076=1,VLOOKUP(A1076,[1]Plan1!$AY$80:$BA$314,3),E1075)</f>
        <v>5357.46</v>
      </c>
      <c r="F1076" s="72">
        <f t="shared" si="415"/>
        <v>44061</v>
      </c>
      <c r="G1076" s="9">
        <f t="shared" si="402"/>
        <v>2.4005403554596683E-3</v>
      </c>
      <c r="H1076" s="72">
        <f t="shared" si="416"/>
        <v>44119</v>
      </c>
      <c r="I1076" s="72">
        <f t="shared" si="403"/>
        <v>44089</v>
      </c>
      <c r="J1076" s="1">
        <f t="shared" si="417"/>
        <v>20</v>
      </c>
      <c r="K1076" s="1">
        <f t="shared" si="423"/>
        <v>20</v>
      </c>
      <c r="L1076" s="5">
        <f t="shared" si="404"/>
        <v>1.00240054</v>
      </c>
      <c r="M1076" s="12">
        <f t="shared" si="424"/>
        <v>1.00359968</v>
      </c>
      <c r="N1076" s="12">
        <f t="shared" si="420"/>
        <v>1.0982139687589274</v>
      </c>
      <c r="O1076" s="5">
        <f t="shared" si="422"/>
        <v>1.10085027</v>
      </c>
      <c r="P1076" s="5">
        <f t="shared" si="405"/>
        <v>1100.8502699999999</v>
      </c>
      <c r="Q1076" s="10">
        <f t="shared" si="406"/>
        <v>0</v>
      </c>
      <c r="R1076" s="39">
        <f t="shared" si="407"/>
        <v>0</v>
      </c>
      <c r="S1076" s="5">
        <f t="shared" si="408"/>
        <v>0</v>
      </c>
      <c r="T1076" s="6">
        <f t="shared" si="418"/>
        <v>4.641E-2</v>
      </c>
      <c r="U1076" s="10">
        <f t="shared" si="421"/>
        <v>230</v>
      </c>
      <c r="V1076" s="10">
        <v>252</v>
      </c>
      <c r="W1076" s="12">
        <f t="shared" si="409"/>
        <v>1.0422739320000001</v>
      </c>
      <c r="X1076" s="5">
        <f t="shared" si="410"/>
        <v>46.537269449999997</v>
      </c>
      <c r="Y1076" s="11">
        <f t="shared" si="411"/>
        <v>0</v>
      </c>
      <c r="Z1076" s="2" t="s">
        <v>68</v>
      </c>
      <c r="AA1076" s="72">
        <f t="shared" si="419"/>
        <v>44119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2"/>
      <c r="CH1076" s="1"/>
      <c r="CI1076" s="1"/>
      <c r="CJ1076" s="1"/>
      <c r="CK1076" s="1"/>
      <c r="CL1076" s="1"/>
      <c r="CM1076" s="1"/>
    </row>
    <row r="1077" spans="1:91" x14ac:dyDescent="0.2">
      <c r="A1077" s="105">
        <f t="shared" si="412"/>
        <v>44090</v>
      </c>
      <c r="B1077" s="5">
        <f t="shared" si="401"/>
        <v>1147.9428047800002</v>
      </c>
      <c r="C1077" s="5">
        <f t="shared" si="413"/>
        <v>1000</v>
      </c>
      <c r="D1077" s="64">
        <f t="shared" si="414"/>
        <v>5357.46</v>
      </c>
      <c r="E1077" s="11">
        <f>IF(K1077=1,VLOOKUP(A1077,[1]Plan1!$AY$80:$BA$314,3),E1076)</f>
        <v>5391.75</v>
      </c>
      <c r="F1077" s="72">
        <f t="shared" si="415"/>
        <v>44090</v>
      </c>
      <c r="G1077" s="9">
        <f t="shared" si="402"/>
        <v>6.4004210950712181E-3</v>
      </c>
      <c r="H1077" s="72">
        <f t="shared" si="416"/>
        <v>44119</v>
      </c>
      <c r="I1077" s="72">
        <f t="shared" si="403"/>
        <v>44119</v>
      </c>
      <c r="J1077" s="1">
        <f t="shared" si="417"/>
        <v>21</v>
      </c>
      <c r="K1077" s="1">
        <f t="shared" si="423"/>
        <v>1</v>
      </c>
      <c r="L1077" s="5">
        <f t="shared" si="404"/>
        <v>1.0003038500000001</v>
      </c>
      <c r="M1077" s="12">
        <f t="shared" si="424"/>
        <v>1.00240054</v>
      </c>
      <c r="N1077" s="12">
        <f t="shared" si="420"/>
        <v>1.100850275319492</v>
      </c>
      <c r="O1077" s="5">
        <f t="shared" si="422"/>
        <v>1.10118476</v>
      </c>
      <c r="P1077" s="5">
        <f t="shared" si="405"/>
        <v>1101.1847600000001</v>
      </c>
      <c r="Q1077" s="10">
        <f t="shared" si="406"/>
        <v>0</v>
      </c>
      <c r="R1077" s="39">
        <f t="shared" si="407"/>
        <v>0</v>
      </c>
      <c r="S1077" s="5">
        <f t="shared" si="408"/>
        <v>0</v>
      </c>
      <c r="T1077" s="6">
        <f t="shared" si="418"/>
        <v>4.641E-2</v>
      </c>
      <c r="U1077" s="10">
        <f t="shared" si="421"/>
        <v>231</v>
      </c>
      <c r="V1077" s="10">
        <v>252</v>
      </c>
      <c r="W1077" s="12">
        <f t="shared" si="409"/>
        <v>1.0424615800000001</v>
      </c>
      <c r="X1077" s="5">
        <f t="shared" si="410"/>
        <v>46.758044779999999</v>
      </c>
      <c r="Y1077" s="11">
        <f t="shared" si="411"/>
        <v>0</v>
      </c>
      <c r="Z1077" s="2" t="s">
        <v>68</v>
      </c>
      <c r="AA1077" s="72">
        <f t="shared" si="419"/>
        <v>44119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2"/>
      <c r="CH1077" s="1"/>
      <c r="CI1077" s="1"/>
      <c r="CJ1077" s="1"/>
      <c r="CK1077" s="1"/>
      <c r="CL1077" s="1"/>
      <c r="CM1077" s="1"/>
    </row>
    <row r="1078" spans="1:91" x14ac:dyDescent="0.2">
      <c r="A1078" s="105">
        <f t="shared" si="412"/>
        <v>44091</v>
      </c>
      <c r="B1078" s="5">
        <f t="shared" si="401"/>
        <v>1148.4983571</v>
      </c>
      <c r="C1078" s="5">
        <f t="shared" si="413"/>
        <v>1000</v>
      </c>
      <c r="D1078" s="64">
        <f t="shared" si="414"/>
        <v>5357.46</v>
      </c>
      <c r="E1078" s="11">
        <f>IF(K1078=1,VLOOKUP(A1078,[1]Plan1!$AY$80:$BA$314,3),E1077)</f>
        <v>5391.75</v>
      </c>
      <c r="F1078" s="72">
        <f t="shared" si="415"/>
        <v>44090</v>
      </c>
      <c r="G1078" s="9">
        <f t="shared" si="402"/>
        <v>6.4004210950712181E-3</v>
      </c>
      <c r="H1078" s="72">
        <f t="shared" si="416"/>
        <v>44119</v>
      </c>
      <c r="I1078" s="72">
        <f t="shared" si="403"/>
        <v>44119</v>
      </c>
      <c r="J1078" s="1">
        <f t="shared" si="417"/>
        <v>21</v>
      </c>
      <c r="K1078" s="1">
        <f t="shared" si="423"/>
        <v>2</v>
      </c>
      <c r="L1078" s="5">
        <f t="shared" si="404"/>
        <v>1.0006078</v>
      </c>
      <c r="M1078" s="12">
        <f t="shared" si="424"/>
        <v>1.00240054</v>
      </c>
      <c r="N1078" s="12">
        <f t="shared" si="420"/>
        <v>1.100850275319492</v>
      </c>
      <c r="O1078" s="5">
        <f t="shared" si="422"/>
        <v>1.1015193700000001</v>
      </c>
      <c r="P1078" s="5">
        <f t="shared" si="405"/>
        <v>1101.51937</v>
      </c>
      <c r="Q1078" s="10">
        <f t="shared" si="406"/>
        <v>0</v>
      </c>
      <c r="R1078" s="39">
        <f t="shared" si="407"/>
        <v>0</v>
      </c>
      <c r="S1078" s="5">
        <f t="shared" si="408"/>
        <v>0</v>
      </c>
      <c r="T1078" s="6">
        <f t="shared" si="418"/>
        <v>4.641E-2</v>
      </c>
      <c r="U1078" s="10">
        <f t="shared" si="421"/>
        <v>232</v>
      </c>
      <c r="V1078" s="10">
        <v>252</v>
      </c>
      <c r="W1078" s="12">
        <f t="shared" si="409"/>
        <v>1.042649261</v>
      </c>
      <c r="X1078" s="5">
        <f t="shared" si="410"/>
        <v>46.978987099999998</v>
      </c>
      <c r="Y1078" s="11">
        <f t="shared" si="411"/>
        <v>0</v>
      </c>
      <c r="Z1078" s="2" t="s">
        <v>68</v>
      </c>
      <c r="AA1078" s="72">
        <f t="shared" si="419"/>
        <v>44119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2"/>
      <c r="CH1078" s="1"/>
      <c r="CI1078" s="1"/>
      <c r="CJ1078" s="1"/>
      <c r="CK1078" s="1"/>
      <c r="CL1078" s="1"/>
      <c r="CM1078" s="1"/>
    </row>
    <row r="1079" spans="1:91" x14ac:dyDescent="0.2">
      <c r="A1079" s="105">
        <f t="shared" si="412"/>
        <v>44092</v>
      </c>
      <c r="B1079" s="5">
        <f t="shared" si="401"/>
        <v>1149.05416745</v>
      </c>
      <c r="C1079" s="5">
        <f t="shared" si="413"/>
        <v>1000</v>
      </c>
      <c r="D1079" s="64">
        <f t="shared" si="414"/>
        <v>5357.46</v>
      </c>
      <c r="E1079" s="11">
        <f>IF(K1079=1,VLOOKUP(A1079,[1]Plan1!$AY$80:$BA$314,3),E1078)</f>
        <v>5391.75</v>
      </c>
      <c r="F1079" s="72">
        <f t="shared" si="415"/>
        <v>44090</v>
      </c>
      <c r="G1079" s="9">
        <f t="shared" si="402"/>
        <v>6.4004210950712181E-3</v>
      </c>
      <c r="H1079" s="72">
        <f t="shared" si="416"/>
        <v>44119</v>
      </c>
      <c r="I1079" s="72">
        <f t="shared" si="403"/>
        <v>44119</v>
      </c>
      <c r="J1079" s="1">
        <f t="shared" si="417"/>
        <v>21</v>
      </c>
      <c r="K1079" s="1">
        <f t="shared" si="423"/>
        <v>3</v>
      </c>
      <c r="L1079" s="5">
        <f t="shared" si="404"/>
        <v>1.0009118400000001</v>
      </c>
      <c r="M1079" s="12">
        <f t="shared" si="424"/>
        <v>1.00240054</v>
      </c>
      <c r="N1079" s="12">
        <f t="shared" si="420"/>
        <v>1.100850275319492</v>
      </c>
      <c r="O1079" s="5">
        <f t="shared" si="422"/>
        <v>1.1018540699999999</v>
      </c>
      <c r="P1079" s="5">
        <f t="shared" si="405"/>
        <v>1101.8540700000001</v>
      </c>
      <c r="Q1079" s="10">
        <f t="shared" si="406"/>
        <v>0</v>
      </c>
      <c r="R1079" s="39">
        <f t="shared" si="407"/>
        <v>0</v>
      </c>
      <c r="S1079" s="5">
        <f t="shared" si="408"/>
        <v>0</v>
      </c>
      <c r="T1079" s="6">
        <f t="shared" si="418"/>
        <v>4.641E-2</v>
      </c>
      <c r="U1079" s="10">
        <f t="shared" si="421"/>
        <v>233</v>
      </c>
      <c r="V1079" s="10">
        <v>252</v>
      </c>
      <c r="W1079" s="12">
        <f t="shared" si="409"/>
        <v>1.0428369770000001</v>
      </c>
      <c r="X1079" s="5">
        <f t="shared" si="410"/>
        <v>47.200097450000001</v>
      </c>
      <c r="Y1079" s="11">
        <f t="shared" si="411"/>
        <v>0</v>
      </c>
      <c r="Z1079" s="2" t="s">
        <v>68</v>
      </c>
      <c r="AA1079" s="72">
        <f t="shared" si="419"/>
        <v>44119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2"/>
      <c r="CH1079" s="1"/>
      <c r="CI1079" s="1"/>
      <c r="CJ1079" s="1"/>
      <c r="CK1079" s="1"/>
      <c r="CL1079" s="1"/>
      <c r="CM1079" s="1"/>
    </row>
    <row r="1080" spans="1:91" x14ac:dyDescent="0.2">
      <c r="A1080" s="105">
        <f t="shared" si="412"/>
        <v>44093</v>
      </c>
      <c r="B1080" s="5">
        <f t="shared" si="401"/>
        <v>1149.6102545599999</v>
      </c>
      <c r="C1080" s="5">
        <f t="shared" si="413"/>
        <v>1000</v>
      </c>
      <c r="D1080" s="64">
        <f t="shared" si="414"/>
        <v>5357.46</v>
      </c>
      <c r="E1080" s="11">
        <f>IF(K1080=1,VLOOKUP(A1080,[1]Plan1!$AY$80:$BA$314,3),E1079)</f>
        <v>5391.75</v>
      </c>
      <c r="F1080" s="72">
        <f t="shared" si="415"/>
        <v>44090</v>
      </c>
      <c r="G1080" s="9">
        <f t="shared" si="402"/>
        <v>6.4004210950712181E-3</v>
      </c>
      <c r="H1080" s="72">
        <f t="shared" si="416"/>
        <v>44119</v>
      </c>
      <c r="I1080" s="72">
        <f t="shared" si="403"/>
        <v>44119</v>
      </c>
      <c r="J1080" s="1">
        <f t="shared" si="417"/>
        <v>21</v>
      </c>
      <c r="K1080" s="1">
        <f t="shared" si="423"/>
        <v>4</v>
      </c>
      <c r="L1080" s="5">
        <f t="shared" si="404"/>
        <v>1.00121598</v>
      </c>
      <c r="M1080" s="12">
        <f t="shared" si="424"/>
        <v>1.00240054</v>
      </c>
      <c r="N1080" s="12">
        <f t="shared" si="420"/>
        <v>1.100850275319492</v>
      </c>
      <c r="O1080" s="5">
        <f t="shared" si="422"/>
        <v>1.1021888799999999</v>
      </c>
      <c r="P1080" s="5">
        <f t="shared" si="405"/>
        <v>1102.1888799999999</v>
      </c>
      <c r="Q1080" s="10">
        <f t="shared" si="406"/>
        <v>0</v>
      </c>
      <c r="R1080" s="39">
        <f t="shared" si="407"/>
        <v>0</v>
      </c>
      <c r="S1080" s="5">
        <f t="shared" si="408"/>
        <v>0</v>
      </c>
      <c r="T1080" s="6">
        <f t="shared" si="418"/>
        <v>4.641E-2</v>
      </c>
      <c r="U1080" s="10">
        <f t="shared" si="421"/>
        <v>234</v>
      </c>
      <c r="V1080" s="10">
        <v>252</v>
      </c>
      <c r="W1080" s="12">
        <f t="shared" si="409"/>
        <v>1.0430247260000001</v>
      </c>
      <c r="X1080" s="5">
        <f t="shared" si="410"/>
        <v>47.421374559999997</v>
      </c>
      <c r="Y1080" s="11">
        <f t="shared" si="411"/>
        <v>0</v>
      </c>
      <c r="Z1080" s="2" t="s">
        <v>68</v>
      </c>
      <c r="AA1080" s="72">
        <f t="shared" si="419"/>
        <v>44119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2"/>
      <c r="CH1080" s="1"/>
      <c r="CI1080" s="1"/>
      <c r="CJ1080" s="1"/>
      <c r="CK1080" s="1"/>
      <c r="CL1080" s="1"/>
      <c r="CM1080" s="1"/>
    </row>
    <row r="1081" spans="1:91" x14ac:dyDescent="0.2">
      <c r="A1081" s="105">
        <f t="shared" si="412"/>
        <v>44094</v>
      </c>
      <c r="B1081" s="5">
        <f t="shared" si="401"/>
        <v>1149.6102545599999</v>
      </c>
      <c r="C1081" s="5">
        <f t="shared" si="413"/>
        <v>1000</v>
      </c>
      <c r="D1081" s="64">
        <f t="shared" si="414"/>
        <v>5357.46</v>
      </c>
      <c r="E1081" s="11">
        <f>IF(K1081=1,VLOOKUP(A1081,[1]Plan1!$AY$80:$BA$314,3),E1080)</f>
        <v>5391.75</v>
      </c>
      <c r="F1081" s="72">
        <f t="shared" si="415"/>
        <v>44090</v>
      </c>
      <c r="G1081" s="9">
        <f t="shared" si="402"/>
        <v>6.4004210950712181E-3</v>
      </c>
      <c r="H1081" s="72">
        <f t="shared" si="416"/>
        <v>44119</v>
      </c>
      <c r="I1081" s="72">
        <f t="shared" si="403"/>
        <v>44119</v>
      </c>
      <c r="J1081" s="1">
        <f t="shared" si="417"/>
        <v>21</v>
      </c>
      <c r="K1081" s="1">
        <f t="shared" si="423"/>
        <v>4</v>
      </c>
      <c r="L1081" s="5">
        <f t="shared" si="404"/>
        <v>1.00121598</v>
      </c>
      <c r="M1081" s="12">
        <f t="shared" si="424"/>
        <v>1.00240054</v>
      </c>
      <c r="N1081" s="12">
        <f t="shared" si="420"/>
        <v>1.100850275319492</v>
      </c>
      <c r="O1081" s="5">
        <f t="shared" si="422"/>
        <v>1.1021888799999999</v>
      </c>
      <c r="P1081" s="5">
        <f t="shared" si="405"/>
        <v>1102.1888799999999</v>
      </c>
      <c r="Q1081" s="10">
        <f t="shared" si="406"/>
        <v>0</v>
      </c>
      <c r="R1081" s="39">
        <f t="shared" si="407"/>
        <v>0</v>
      </c>
      <c r="S1081" s="5">
        <f t="shared" si="408"/>
        <v>0</v>
      </c>
      <c r="T1081" s="6">
        <f t="shared" si="418"/>
        <v>4.641E-2</v>
      </c>
      <c r="U1081" s="10">
        <f t="shared" si="421"/>
        <v>234</v>
      </c>
      <c r="V1081" s="10">
        <v>252</v>
      </c>
      <c r="W1081" s="12">
        <f t="shared" si="409"/>
        <v>1.0430247260000001</v>
      </c>
      <c r="X1081" s="5">
        <f t="shared" si="410"/>
        <v>47.421374559999997</v>
      </c>
      <c r="Y1081" s="11">
        <f t="shared" si="411"/>
        <v>0</v>
      </c>
      <c r="Z1081" s="2" t="s">
        <v>68</v>
      </c>
      <c r="AA1081" s="72">
        <f t="shared" si="419"/>
        <v>44119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2"/>
      <c r="CH1081" s="1"/>
      <c r="CI1081" s="1"/>
      <c r="CJ1081" s="1"/>
      <c r="CK1081" s="1"/>
      <c r="CL1081" s="1"/>
      <c r="CM1081" s="1"/>
    </row>
    <row r="1082" spans="1:91" x14ac:dyDescent="0.2">
      <c r="A1082" s="105">
        <f t="shared" si="412"/>
        <v>44095</v>
      </c>
      <c r="B1082" s="5">
        <f t="shared" si="401"/>
        <v>1149.6102545599999</v>
      </c>
      <c r="C1082" s="5">
        <f t="shared" si="413"/>
        <v>1000</v>
      </c>
      <c r="D1082" s="64">
        <f t="shared" si="414"/>
        <v>5357.46</v>
      </c>
      <c r="E1082" s="11">
        <f>IF(K1082=1,VLOOKUP(A1082,[1]Plan1!$AY$80:$BA$314,3),E1081)</f>
        <v>5391.75</v>
      </c>
      <c r="F1082" s="72">
        <f t="shared" si="415"/>
        <v>44090</v>
      </c>
      <c r="G1082" s="9">
        <f t="shared" si="402"/>
        <v>6.4004210950712181E-3</v>
      </c>
      <c r="H1082" s="72">
        <f t="shared" si="416"/>
        <v>44119</v>
      </c>
      <c r="I1082" s="72">
        <f t="shared" si="403"/>
        <v>44119</v>
      </c>
      <c r="J1082" s="1">
        <f t="shared" si="417"/>
        <v>21</v>
      </c>
      <c r="K1082" s="1">
        <f t="shared" si="423"/>
        <v>4</v>
      </c>
      <c r="L1082" s="5">
        <f t="shared" si="404"/>
        <v>1.00121598</v>
      </c>
      <c r="M1082" s="12">
        <f t="shared" si="424"/>
        <v>1.00240054</v>
      </c>
      <c r="N1082" s="12">
        <f t="shared" si="420"/>
        <v>1.100850275319492</v>
      </c>
      <c r="O1082" s="5">
        <f t="shared" si="422"/>
        <v>1.1021888799999999</v>
      </c>
      <c r="P1082" s="5">
        <f t="shared" si="405"/>
        <v>1102.1888799999999</v>
      </c>
      <c r="Q1082" s="10">
        <f t="shared" si="406"/>
        <v>0</v>
      </c>
      <c r="R1082" s="39">
        <f t="shared" si="407"/>
        <v>0</v>
      </c>
      <c r="S1082" s="5">
        <f t="shared" si="408"/>
        <v>0</v>
      </c>
      <c r="T1082" s="6">
        <f t="shared" si="418"/>
        <v>4.641E-2</v>
      </c>
      <c r="U1082" s="10">
        <f t="shared" si="421"/>
        <v>234</v>
      </c>
      <c r="V1082" s="10">
        <v>252</v>
      </c>
      <c r="W1082" s="12">
        <f t="shared" si="409"/>
        <v>1.0430247260000001</v>
      </c>
      <c r="X1082" s="5">
        <f t="shared" si="410"/>
        <v>47.421374559999997</v>
      </c>
      <c r="Y1082" s="11">
        <f t="shared" si="411"/>
        <v>0</v>
      </c>
      <c r="Z1082" s="2" t="s">
        <v>68</v>
      </c>
      <c r="AA1082" s="72">
        <f t="shared" si="419"/>
        <v>44119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2"/>
      <c r="CH1082" s="1"/>
      <c r="CI1082" s="1"/>
      <c r="CJ1082" s="1"/>
      <c r="CK1082" s="1"/>
      <c r="CL1082" s="1"/>
      <c r="CM1082" s="1"/>
    </row>
    <row r="1083" spans="1:91" x14ac:dyDescent="0.2">
      <c r="A1083" s="105">
        <f t="shared" si="412"/>
        <v>44096</v>
      </c>
      <c r="B1083" s="5">
        <f t="shared" si="401"/>
        <v>1150.1665987599999</v>
      </c>
      <c r="C1083" s="5">
        <f t="shared" si="413"/>
        <v>1000</v>
      </c>
      <c r="D1083" s="64">
        <f t="shared" si="414"/>
        <v>5357.46</v>
      </c>
      <c r="E1083" s="11">
        <f>IF(K1083=1,VLOOKUP(A1083,[1]Plan1!$AY$80:$BA$314,3),E1082)</f>
        <v>5391.75</v>
      </c>
      <c r="F1083" s="72">
        <f t="shared" si="415"/>
        <v>44090</v>
      </c>
      <c r="G1083" s="9">
        <f t="shared" si="402"/>
        <v>6.4004210950712181E-3</v>
      </c>
      <c r="H1083" s="72">
        <f t="shared" si="416"/>
        <v>44119</v>
      </c>
      <c r="I1083" s="72">
        <f t="shared" si="403"/>
        <v>44119</v>
      </c>
      <c r="J1083" s="1">
        <f t="shared" si="417"/>
        <v>21</v>
      </c>
      <c r="K1083" s="1">
        <f t="shared" si="423"/>
        <v>5</v>
      </c>
      <c r="L1083" s="5">
        <f t="shared" si="404"/>
        <v>1.0015202000000001</v>
      </c>
      <c r="M1083" s="12">
        <f t="shared" si="424"/>
        <v>1.00240054</v>
      </c>
      <c r="N1083" s="12">
        <f t="shared" si="420"/>
        <v>1.100850275319492</v>
      </c>
      <c r="O1083" s="5">
        <f t="shared" si="422"/>
        <v>1.1025237800000001</v>
      </c>
      <c r="P1083" s="5">
        <f t="shared" si="405"/>
        <v>1102.52378</v>
      </c>
      <c r="Q1083" s="10">
        <f t="shared" si="406"/>
        <v>0</v>
      </c>
      <c r="R1083" s="39">
        <f t="shared" si="407"/>
        <v>0</v>
      </c>
      <c r="S1083" s="5">
        <f t="shared" si="408"/>
        <v>0</v>
      </c>
      <c r="T1083" s="6">
        <f t="shared" si="418"/>
        <v>4.641E-2</v>
      </c>
      <c r="U1083" s="10">
        <f t="shared" si="421"/>
        <v>235</v>
      </c>
      <c r="V1083" s="10">
        <v>252</v>
      </c>
      <c r="W1083" s="12">
        <f t="shared" si="409"/>
        <v>1.043212509</v>
      </c>
      <c r="X1083" s="5">
        <f t="shared" si="410"/>
        <v>47.642818759999997</v>
      </c>
      <c r="Y1083" s="11">
        <f t="shared" si="411"/>
        <v>0</v>
      </c>
      <c r="Z1083" s="2" t="s">
        <v>68</v>
      </c>
      <c r="AA1083" s="72">
        <f t="shared" si="419"/>
        <v>44119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2"/>
      <c r="CH1083" s="1"/>
      <c r="CI1083" s="1"/>
      <c r="CJ1083" s="1"/>
      <c r="CK1083" s="1"/>
      <c r="CL1083" s="1"/>
      <c r="CM1083" s="1"/>
    </row>
    <row r="1084" spans="1:91" x14ac:dyDescent="0.2">
      <c r="A1084" s="105">
        <f t="shared" si="412"/>
        <v>44097</v>
      </c>
      <c r="B1084" s="5">
        <f t="shared" si="401"/>
        <v>1150.7232210100001</v>
      </c>
      <c r="C1084" s="5">
        <f t="shared" si="413"/>
        <v>1000</v>
      </c>
      <c r="D1084" s="64">
        <f t="shared" si="414"/>
        <v>5357.46</v>
      </c>
      <c r="E1084" s="11">
        <f>IF(K1084=1,VLOOKUP(A1084,[1]Plan1!$AY$80:$BA$314,3),E1083)</f>
        <v>5391.75</v>
      </c>
      <c r="F1084" s="72">
        <f t="shared" si="415"/>
        <v>44090</v>
      </c>
      <c r="G1084" s="9">
        <f t="shared" si="402"/>
        <v>6.4004210950712181E-3</v>
      </c>
      <c r="H1084" s="72">
        <f t="shared" si="416"/>
        <v>44119</v>
      </c>
      <c r="I1084" s="72">
        <f t="shared" si="403"/>
        <v>44119</v>
      </c>
      <c r="J1084" s="1">
        <f t="shared" si="417"/>
        <v>21</v>
      </c>
      <c r="K1084" s="1">
        <f t="shared" si="423"/>
        <v>6</v>
      </c>
      <c r="L1084" s="5">
        <f t="shared" si="404"/>
        <v>1.00182452</v>
      </c>
      <c r="M1084" s="12">
        <f t="shared" si="424"/>
        <v>1.00240054</v>
      </c>
      <c r="N1084" s="12">
        <f t="shared" si="420"/>
        <v>1.100850275319492</v>
      </c>
      <c r="O1084" s="5">
        <f t="shared" si="422"/>
        <v>1.10285879</v>
      </c>
      <c r="P1084" s="5">
        <f t="shared" si="405"/>
        <v>1102.85879</v>
      </c>
      <c r="Q1084" s="10">
        <f t="shared" si="406"/>
        <v>0</v>
      </c>
      <c r="R1084" s="39">
        <f t="shared" si="407"/>
        <v>0</v>
      </c>
      <c r="S1084" s="5">
        <f t="shared" si="408"/>
        <v>0</v>
      </c>
      <c r="T1084" s="6">
        <f t="shared" si="418"/>
        <v>4.641E-2</v>
      </c>
      <c r="U1084" s="10">
        <f t="shared" si="421"/>
        <v>236</v>
      </c>
      <c r="V1084" s="10">
        <v>252</v>
      </c>
      <c r="W1084" s="12">
        <f t="shared" si="409"/>
        <v>1.043400326</v>
      </c>
      <c r="X1084" s="5">
        <f t="shared" si="410"/>
        <v>47.864431009999997</v>
      </c>
      <c r="Y1084" s="11">
        <f t="shared" si="411"/>
        <v>0</v>
      </c>
      <c r="Z1084" s="2" t="s">
        <v>68</v>
      </c>
      <c r="AA1084" s="72">
        <f t="shared" si="419"/>
        <v>44119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2"/>
      <c r="CH1084" s="1"/>
      <c r="CI1084" s="1"/>
      <c r="CJ1084" s="1"/>
      <c r="CK1084" s="1"/>
      <c r="CL1084" s="1"/>
      <c r="CM1084" s="1"/>
    </row>
    <row r="1085" spans="1:91" x14ac:dyDescent="0.2">
      <c r="A1085" s="105">
        <f t="shared" si="412"/>
        <v>44098</v>
      </c>
      <c r="B1085" s="5">
        <f t="shared" si="401"/>
        <v>1151.2801109699999</v>
      </c>
      <c r="C1085" s="5">
        <f t="shared" si="413"/>
        <v>1000</v>
      </c>
      <c r="D1085" s="64">
        <f t="shared" si="414"/>
        <v>5357.46</v>
      </c>
      <c r="E1085" s="11">
        <f>IF(K1085=1,VLOOKUP(A1085,[1]Plan1!$AY$80:$BA$314,3),E1084)</f>
        <v>5391.75</v>
      </c>
      <c r="F1085" s="72">
        <f t="shared" si="415"/>
        <v>44090</v>
      </c>
      <c r="G1085" s="9">
        <f t="shared" si="402"/>
        <v>6.4004210950712181E-3</v>
      </c>
      <c r="H1085" s="72">
        <f t="shared" si="416"/>
        <v>44119</v>
      </c>
      <c r="I1085" s="72">
        <f t="shared" si="403"/>
        <v>44119</v>
      </c>
      <c r="J1085" s="1">
        <f t="shared" si="417"/>
        <v>21</v>
      </c>
      <c r="K1085" s="1">
        <f t="shared" si="423"/>
        <v>7</v>
      </c>
      <c r="L1085" s="5">
        <f t="shared" si="404"/>
        <v>1.00212893</v>
      </c>
      <c r="M1085" s="12">
        <f t="shared" si="424"/>
        <v>1.00240054</v>
      </c>
      <c r="N1085" s="12">
        <f t="shared" si="420"/>
        <v>1.100850275319492</v>
      </c>
      <c r="O1085" s="5">
        <f t="shared" si="422"/>
        <v>1.1031938999999999</v>
      </c>
      <c r="P1085" s="5">
        <f t="shared" si="405"/>
        <v>1103.1939</v>
      </c>
      <c r="Q1085" s="10">
        <f t="shared" si="406"/>
        <v>0</v>
      </c>
      <c r="R1085" s="39">
        <f t="shared" si="407"/>
        <v>0</v>
      </c>
      <c r="S1085" s="5">
        <f t="shared" si="408"/>
        <v>0</v>
      </c>
      <c r="T1085" s="6">
        <f t="shared" si="418"/>
        <v>4.641E-2</v>
      </c>
      <c r="U1085" s="10">
        <f t="shared" si="421"/>
        <v>237</v>
      </c>
      <c r="V1085" s="10">
        <v>252</v>
      </c>
      <c r="W1085" s="12">
        <f t="shared" si="409"/>
        <v>1.043588177</v>
      </c>
      <c r="X1085" s="5">
        <f t="shared" si="410"/>
        <v>48.086210970000003</v>
      </c>
      <c r="Y1085" s="11">
        <f t="shared" si="411"/>
        <v>0</v>
      </c>
      <c r="Z1085" s="2" t="s">
        <v>68</v>
      </c>
      <c r="AA1085" s="72">
        <f t="shared" si="419"/>
        <v>44119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2"/>
      <c r="CH1085" s="1"/>
      <c r="CI1085" s="1"/>
      <c r="CJ1085" s="1"/>
      <c r="CK1085" s="1"/>
      <c r="CL1085" s="1"/>
      <c r="CM1085" s="1"/>
    </row>
    <row r="1086" spans="1:91" x14ac:dyDescent="0.2">
      <c r="A1086" s="105">
        <f t="shared" si="412"/>
        <v>44099</v>
      </c>
      <c r="B1086" s="5">
        <f t="shared" si="401"/>
        <v>1151.8372791699999</v>
      </c>
      <c r="C1086" s="5">
        <f t="shared" si="413"/>
        <v>1000</v>
      </c>
      <c r="D1086" s="64">
        <f t="shared" si="414"/>
        <v>5357.46</v>
      </c>
      <c r="E1086" s="11">
        <f>IF(K1086=1,VLOOKUP(A1086,[1]Plan1!$AY$80:$BA$314,3),E1085)</f>
        <v>5391.75</v>
      </c>
      <c r="F1086" s="72">
        <f t="shared" si="415"/>
        <v>44090</v>
      </c>
      <c r="G1086" s="9">
        <f t="shared" si="402"/>
        <v>6.4004210950712181E-3</v>
      </c>
      <c r="H1086" s="72">
        <f t="shared" si="416"/>
        <v>44119</v>
      </c>
      <c r="I1086" s="72">
        <f t="shared" si="403"/>
        <v>44119</v>
      </c>
      <c r="J1086" s="1">
        <f t="shared" si="417"/>
        <v>21</v>
      </c>
      <c r="K1086" s="1">
        <f t="shared" si="423"/>
        <v>8</v>
      </c>
      <c r="L1086" s="5">
        <f t="shared" si="404"/>
        <v>1.0024334399999999</v>
      </c>
      <c r="M1086" s="12">
        <f t="shared" si="424"/>
        <v>1.00240054</v>
      </c>
      <c r="N1086" s="12">
        <f t="shared" si="420"/>
        <v>1.100850275319492</v>
      </c>
      <c r="O1086" s="5">
        <f t="shared" si="422"/>
        <v>1.1035291199999999</v>
      </c>
      <c r="P1086" s="5">
        <f t="shared" si="405"/>
        <v>1103.5291199999999</v>
      </c>
      <c r="Q1086" s="10">
        <f t="shared" si="406"/>
        <v>0</v>
      </c>
      <c r="R1086" s="39">
        <f t="shared" si="407"/>
        <v>0</v>
      </c>
      <c r="S1086" s="5">
        <f t="shared" si="408"/>
        <v>0</v>
      </c>
      <c r="T1086" s="6">
        <f t="shared" si="418"/>
        <v>4.641E-2</v>
      </c>
      <c r="U1086" s="10">
        <f t="shared" si="421"/>
        <v>238</v>
      </c>
      <c r="V1086" s="10">
        <v>252</v>
      </c>
      <c r="W1086" s="12">
        <f t="shared" si="409"/>
        <v>1.0437760620000001</v>
      </c>
      <c r="X1086" s="5">
        <f t="shared" si="410"/>
        <v>48.308159170000003</v>
      </c>
      <c r="Y1086" s="11">
        <f t="shared" si="411"/>
        <v>0</v>
      </c>
      <c r="Z1086" s="2" t="s">
        <v>68</v>
      </c>
      <c r="AA1086" s="72">
        <f t="shared" si="419"/>
        <v>44119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2"/>
      <c r="CH1086" s="1"/>
      <c r="CI1086" s="1"/>
      <c r="CJ1086" s="1"/>
      <c r="CK1086" s="1"/>
      <c r="CL1086" s="1"/>
      <c r="CM1086" s="1"/>
    </row>
    <row r="1087" spans="1:91" x14ac:dyDescent="0.2">
      <c r="A1087" s="105">
        <f t="shared" si="412"/>
        <v>44100</v>
      </c>
      <c r="B1087" s="5">
        <f t="shared" si="401"/>
        <v>1152.3947037200001</v>
      </c>
      <c r="C1087" s="5">
        <f t="shared" si="413"/>
        <v>1000</v>
      </c>
      <c r="D1087" s="64">
        <f t="shared" si="414"/>
        <v>5357.46</v>
      </c>
      <c r="E1087" s="11">
        <f>IF(K1087=1,VLOOKUP(A1087,[1]Plan1!$AY$80:$BA$314,3),E1086)</f>
        <v>5391.75</v>
      </c>
      <c r="F1087" s="72">
        <f t="shared" si="415"/>
        <v>44090</v>
      </c>
      <c r="G1087" s="9">
        <f t="shared" si="402"/>
        <v>6.4004210950712181E-3</v>
      </c>
      <c r="H1087" s="72">
        <f t="shared" si="416"/>
        <v>44119</v>
      </c>
      <c r="I1087" s="72">
        <f t="shared" si="403"/>
        <v>44119</v>
      </c>
      <c r="J1087" s="1">
        <f t="shared" si="417"/>
        <v>21</v>
      </c>
      <c r="K1087" s="1">
        <f t="shared" si="423"/>
        <v>9</v>
      </c>
      <c r="L1087" s="5">
        <f t="shared" si="404"/>
        <v>1.0027380299999999</v>
      </c>
      <c r="M1087" s="12">
        <f t="shared" si="424"/>
        <v>1.00240054</v>
      </c>
      <c r="N1087" s="12">
        <f t="shared" si="420"/>
        <v>1.100850275319492</v>
      </c>
      <c r="O1087" s="5">
        <f t="shared" si="422"/>
        <v>1.10386443</v>
      </c>
      <c r="P1087" s="5">
        <f t="shared" si="405"/>
        <v>1103.8644300000001</v>
      </c>
      <c r="Q1087" s="10">
        <f t="shared" si="406"/>
        <v>0</v>
      </c>
      <c r="R1087" s="39">
        <f t="shared" si="407"/>
        <v>0</v>
      </c>
      <c r="S1087" s="5">
        <f t="shared" si="408"/>
        <v>0</v>
      </c>
      <c r="T1087" s="6">
        <f t="shared" si="418"/>
        <v>4.641E-2</v>
      </c>
      <c r="U1087" s="10">
        <f t="shared" si="421"/>
        <v>239</v>
      </c>
      <c r="V1087" s="10">
        <v>252</v>
      </c>
      <c r="W1087" s="12">
        <f t="shared" si="409"/>
        <v>1.04396398</v>
      </c>
      <c r="X1087" s="5">
        <f t="shared" si="410"/>
        <v>48.530273719999997</v>
      </c>
      <c r="Y1087" s="11">
        <f t="shared" si="411"/>
        <v>0</v>
      </c>
      <c r="Z1087" s="2" t="s">
        <v>68</v>
      </c>
      <c r="AA1087" s="72">
        <f t="shared" si="419"/>
        <v>44119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2"/>
      <c r="CH1087" s="1"/>
      <c r="CI1087" s="1"/>
      <c r="CJ1087" s="1"/>
      <c r="CK1087" s="1"/>
      <c r="CL1087" s="1"/>
      <c r="CM1087" s="1"/>
    </row>
    <row r="1088" spans="1:91" x14ac:dyDescent="0.2">
      <c r="A1088" s="105">
        <f t="shared" si="412"/>
        <v>44101</v>
      </c>
      <c r="B1088" s="5">
        <f t="shared" si="401"/>
        <v>1152.3947037200001</v>
      </c>
      <c r="C1088" s="5">
        <f t="shared" si="413"/>
        <v>1000</v>
      </c>
      <c r="D1088" s="64">
        <f t="shared" si="414"/>
        <v>5357.46</v>
      </c>
      <c r="E1088" s="11">
        <f>IF(K1088=1,VLOOKUP(A1088,[1]Plan1!$AY$80:$BA$314,3),E1087)</f>
        <v>5391.75</v>
      </c>
      <c r="F1088" s="72">
        <f t="shared" si="415"/>
        <v>44090</v>
      </c>
      <c r="G1088" s="9">
        <f t="shared" si="402"/>
        <v>6.4004210950712181E-3</v>
      </c>
      <c r="H1088" s="72">
        <f t="shared" si="416"/>
        <v>44119</v>
      </c>
      <c r="I1088" s="72">
        <f t="shared" si="403"/>
        <v>44119</v>
      </c>
      <c r="J1088" s="1">
        <f t="shared" si="417"/>
        <v>21</v>
      </c>
      <c r="K1088" s="1">
        <f t="shared" si="423"/>
        <v>9</v>
      </c>
      <c r="L1088" s="5">
        <f t="shared" si="404"/>
        <v>1.0027380299999999</v>
      </c>
      <c r="M1088" s="12">
        <f t="shared" si="424"/>
        <v>1.00240054</v>
      </c>
      <c r="N1088" s="12">
        <f t="shared" si="420"/>
        <v>1.100850275319492</v>
      </c>
      <c r="O1088" s="5">
        <f t="shared" si="422"/>
        <v>1.10386443</v>
      </c>
      <c r="P1088" s="5">
        <f t="shared" si="405"/>
        <v>1103.8644300000001</v>
      </c>
      <c r="Q1088" s="10">
        <f t="shared" si="406"/>
        <v>0</v>
      </c>
      <c r="R1088" s="39">
        <f t="shared" si="407"/>
        <v>0</v>
      </c>
      <c r="S1088" s="5">
        <f t="shared" si="408"/>
        <v>0</v>
      </c>
      <c r="T1088" s="6">
        <f t="shared" si="418"/>
        <v>4.641E-2</v>
      </c>
      <c r="U1088" s="10">
        <f t="shared" si="421"/>
        <v>239</v>
      </c>
      <c r="V1088" s="10">
        <v>252</v>
      </c>
      <c r="W1088" s="12">
        <f t="shared" si="409"/>
        <v>1.04396398</v>
      </c>
      <c r="X1088" s="5">
        <f t="shared" si="410"/>
        <v>48.530273719999997</v>
      </c>
      <c r="Y1088" s="11">
        <f t="shared" si="411"/>
        <v>0</v>
      </c>
      <c r="Z1088" s="2" t="s">
        <v>68</v>
      </c>
      <c r="AA1088" s="72">
        <f t="shared" si="419"/>
        <v>44119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2"/>
      <c r="CH1088" s="1"/>
      <c r="CI1088" s="1"/>
      <c r="CJ1088" s="1"/>
      <c r="CK1088" s="1"/>
      <c r="CL1088" s="1"/>
      <c r="CM1088" s="1"/>
    </row>
    <row r="1089" spans="1:91" x14ac:dyDescent="0.2">
      <c r="A1089" s="105">
        <f t="shared" si="412"/>
        <v>44102</v>
      </c>
      <c r="B1089" s="5">
        <f t="shared" si="401"/>
        <v>1152.3947037200001</v>
      </c>
      <c r="C1089" s="5">
        <f t="shared" si="413"/>
        <v>1000</v>
      </c>
      <c r="D1089" s="64">
        <f t="shared" si="414"/>
        <v>5357.46</v>
      </c>
      <c r="E1089" s="11">
        <f>IF(K1089=1,VLOOKUP(A1089,[1]Plan1!$AY$80:$BA$314,3),E1088)</f>
        <v>5391.75</v>
      </c>
      <c r="F1089" s="72">
        <f t="shared" si="415"/>
        <v>44090</v>
      </c>
      <c r="G1089" s="9">
        <f t="shared" si="402"/>
        <v>6.4004210950712181E-3</v>
      </c>
      <c r="H1089" s="72">
        <f t="shared" si="416"/>
        <v>44119</v>
      </c>
      <c r="I1089" s="72">
        <f t="shared" si="403"/>
        <v>44119</v>
      </c>
      <c r="J1089" s="1">
        <f t="shared" si="417"/>
        <v>21</v>
      </c>
      <c r="K1089" s="1">
        <f t="shared" si="423"/>
        <v>9</v>
      </c>
      <c r="L1089" s="5">
        <f t="shared" si="404"/>
        <v>1.0027380299999999</v>
      </c>
      <c r="M1089" s="12">
        <f t="shared" si="424"/>
        <v>1.00240054</v>
      </c>
      <c r="N1089" s="12">
        <f t="shared" si="420"/>
        <v>1.100850275319492</v>
      </c>
      <c r="O1089" s="5">
        <f t="shared" si="422"/>
        <v>1.10386443</v>
      </c>
      <c r="P1089" s="5">
        <f t="shared" si="405"/>
        <v>1103.8644300000001</v>
      </c>
      <c r="Q1089" s="10">
        <f t="shared" si="406"/>
        <v>0</v>
      </c>
      <c r="R1089" s="39">
        <f t="shared" si="407"/>
        <v>0</v>
      </c>
      <c r="S1089" s="5">
        <f t="shared" si="408"/>
        <v>0</v>
      </c>
      <c r="T1089" s="6">
        <f t="shared" si="418"/>
        <v>4.641E-2</v>
      </c>
      <c r="U1089" s="10">
        <f t="shared" si="421"/>
        <v>239</v>
      </c>
      <c r="V1089" s="10">
        <v>252</v>
      </c>
      <c r="W1089" s="12">
        <f t="shared" si="409"/>
        <v>1.04396398</v>
      </c>
      <c r="X1089" s="5">
        <f t="shared" si="410"/>
        <v>48.530273719999997</v>
      </c>
      <c r="Y1089" s="11">
        <f t="shared" si="411"/>
        <v>0</v>
      </c>
      <c r="Z1089" s="2" t="s">
        <v>68</v>
      </c>
      <c r="AA1089" s="72">
        <f t="shared" si="419"/>
        <v>44119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2"/>
      <c r="CH1089" s="1"/>
      <c r="CI1089" s="1"/>
      <c r="CJ1089" s="1"/>
      <c r="CK1089" s="1"/>
      <c r="CL1089" s="1"/>
      <c r="CM1089" s="1"/>
    </row>
    <row r="1090" spans="1:91" x14ac:dyDescent="0.2">
      <c r="A1090" s="105">
        <f t="shared" si="412"/>
        <v>44103</v>
      </c>
      <c r="B1090" s="5">
        <f t="shared" si="401"/>
        <v>1152.9524066899999</v>
      </c>
      <c r="C1090" s="5">
        <f t="shared" si="413"/>
        <v>1000</v>
      </c>
      <c r="D1090" s="64">
        <f t="shared" si="414"/>
        <v>5357.46</v>
      </c>
      <c r="E1090" s="11">
        <f>IF(K1090=1,VLOOKUP(A1090,[1]Plan1!$AY$80:$BA$314,3),E1089)</f>
        <v>5391.75</v>
      </c>
      <c r="F1090" s="72">
        <f t="shared" si="415"/>
        <v>44090</v>
      </c>
      <c r="G1090" s="9">
        <f t="shared" si="402"/>
        <v>6.4004210950712181E-3</v>
      </c>
      <c r="H1090" s="72">
        <f t="shared" si="416"/>
        <v>44119</v>
      </c>
      <c r="I1090" s="72">
        <f t="shared" si="403"/>
        <v>44119</v>
      </c>
      <c r="J1090" s="1">
        <f t="shared" si="417"/>
        <v>21</v>
      </c>
      <c r="K1090" s="1">
        <f t="shared" si="423"/>
        <v>10</v>
      </c>
      <c r="L1090" s="5">
        <f t="shared" si="404"/>
        <v>1.0030427200000001</v>
      </c>
      <c r="M1090" s="12">
        <f t="shared" si="424"/>
        <v>1.00240054</v>
      </c>
      <c r="N1090" s="12">
        <f t="shared" si="420"/>
        <v>1.100850275319492</v>
      </c>
      <c r="O1090" s="5">
        <f t="shared" si="422"/>
        <v>1.1041998500000001</v>
      </c>
      <c r="P1090" s="5">
        <f t="shared" si="405"/>
        <v>1104.19985</v>
      </c>
      <c r="Q1090" s="10">
        <f t="shared" si="406"/>
        <v>0</v>
      </c>
      <c r="R1090" s="39">
        <f t="shared" si="407"/>
        <v>0</v>
      </c>
      <c r="S1090" s="5">
        <f t="shared" si="408"/>
        <v>0</v>
      </c>
      <c r="T1090" s="6">
        <f t="shared" si="418"/>
        <v>4.641E-2</v>
      </c>
      <c r="U1090" s="10">
        <f t="shared" si="421"/>
        <v>240</v>
      </c>
      <c r="V1090" s="10">
        <v>252</v>
      </c>
      <c r="W1090" s="12">
        <f t="shared" si="409"/>
        <v>1.0441519319999999</v>
      </c>
      <c r="X1090" s="5">
        <f t="shared" si="410"/>
        <v>48.752556689999999</v>
      </c>
      <c r="Y1090" s="11">
        <f t="shared" si="411"/>
        <v>0</v>
      </c>
      <c r="Z1090" s="2" t="s">
        <v>68</v>
      </c>
      <c r="AA1090" s="72">
        <f t="shared" si="419"/>
        <v>44119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2"/>
      <c r="CH1090" s="1"/>
      <c r="CI1090" s="1"/>
      <c r="CJ1090" s="1"/>
      <c r="CK1090" s="1"/>
      <c r="CL1090" s="1"/>
      <c r="CM1090" s="1"/>
    </row>
    <row r="1091" spans="1:91" x14ac:dyDescent="0.2">
      <c r="A1091" s="105">
        <f t="shared" si="412"/>
        <v>44104</v>
      </c>
      <c r="B1091" s="5">
        <f t="shared" si="401"/>
        <v>1153.5103777300001</v>
      </c>
      <c r="C1091" s="5">
        <f t="shared" si="413"/>
        <v>1000</v>
      </c>
      <c r="D1091" s="64">
        <f t="shared" si="414"/>
        <v>5357.46</v>
      </c>
      <c r="E1091" s="11">
        <f>IF(K1091=1,VLOOKUP(A1091,[1]Plan1!$AY$80:$BA$314,3),E1090)</f>
        <v>5391.75</v>
      </c>
      <c r="F1091" s="72">
        <f t="shared" si="415"/>
        <v>44090</v>
      </c>
      <c r="G1091" s="9">
        <f t="shared" si="402"/>
        <v>6.4004210950712181E-3</v>
      </c>
      <c r="H1091" s="72">
        <f t="shared" si="416"/>
        <v>44119</v>
      </c>
      <c r="I1091" s="72">
        <f t="shared" si="403"/>
        <v>44119</v>
      </c>
      <c r="J1091" s="1">
        <f t="shared" si="417"/>
        <v>21</v>
      </c>
      <c r="K1091" s="1">
        <f t="shared" si="423"/>
        <v>11</v>
      </c>
      <c r="L1091" s="5">
        <f t="shared" si="404"/>
        <v>1.0033475000000001</v>
      </c>
      <c r="M1091" s="12">
        <f t="shared" si="424"/>
        <v>1.00240054</v>
      </c>
      <c r="N1091" s="12">
        <f t="shared" si="420"/>
        <v>1.100850275319492</v>
      </c>
      <c r="O1091" s="5">
        <f t="shared" si="422"/>
        <v>1.10453537</v>
      </c>
      <c r="P1091" s="5">
        <f t="shared" si="405"/>
        <v>1104.5353700000001</v>
      </c>
      <c r="Q1091" s="10">
        <f t="shared" si="406"/>
        <v>0</v>
      </c>
      <c r="R1091" s="39">
        <f t="shared" si="407"/>
        <v>0</v>
      </c>
      <c r="S1091" s="5">
        <f t="shared" si="408"/>
        <v>0</v>
      </c>
      <c r="T1091" s="6">
        <f t="shared" si="418"/>
        <v>4.641E-2</v>
      </c>
      <c r="U1091" s="10">
        <f t="shared" si="421"/>
        <v>241</v>
      </c>
      <c r="V1091" s="10">
        <v>252</v>
      </c>
      <c r="W1091" s="12">
        <f t="shared" si="409"/>
        <v>1.0443399179999999</v>
      </c>
      <c r="X1091" s="5">
        <f t="shared" si="410"/>
        <v>48.975007730000002</v>
      </c>
      <c r="Y1091" s="11">
        <f t="shared" si="411"/>
        <v>0</v>
      </c>
      <c r="Z1091" s="2" t="s">
        <v>68</v>
      </c>
      <c r="AA1091" s="72">
        <f t="shared" si="419"/>
        <v>44119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2"/>
      <c r="CH1091" s="1"/>
      <c r="CI1091" s="1"/>
      <c r="CJ1091" s="1"/>
      <c r="CK1091" s="1"/>
      <c r="CL1091" s="1"/>
      <c r="CM1091" s="1"/>
    </row>
    <row r="1092" spans="1:91" x14ac:dyDescent="0.2">
      <c r="A1092" s="105">
        <f t="shared" si="412"/>
        <v>44105</v>
      </c>
      <c r="B1092" s="5">
        <f t="shared" si="401"/>
        <v>1154.0686169399999</v>
      </c>
      <c r="C1092" s="5">
        <f t="shared" si="413"/>
        <v>1000</v>
      </c>
      <c r="D1092" s="64">
        <f t="shared" si="414"/>
        <v>5357.46</v>
      </c>
      <c r="E1092" s="11">
        <f>IF(K1092=1,VLOOKUP(A1092,[1]Plan1!$AY$80:$BA$314,3),E1091)</f>
        <v>5391.75</v>
      </c>
      <c r="F1092" s="72">
        <f t="shared" si="415"/>
        <v>44090</v>
      </c>
      <c r="G1092" s="9">
        <f t="shared" si="402"/>
        <v>6.4004210950712181E-3</v>
      </c>
      <c r="H1092" s="72">
        <f t="shared" si="416"/>
        <v>44119</v>
      </c>
      <c r="I1092" s="72">
        <f t="shared" si="403"/>
        <v>44119</v>
      </c>
      <c r="J1092" s="1">
        <f t="shared" si="417"/>
        <v>21</v>
      </c>
      <c r="K1092" s="1">
        <f t="shared" si="423"/>
        <v>12</v>
      </c>
      <c r="L1092" s="5">
        <f t="shared" si="404"/>
        <v>1.0036523799999999</v>
      </c>
      <c r="M1092" s="12">
        <f t="shared" si="424"/>
        <v>1.00240054</v>
      </c>
      <c r="N1092" s="12">
        <f t="shared" si="420"/>
        <v>1.100850275319492</v>
      </c>
      <c r="O1092" s="5">
        <f t="shared" si="422"/>
        <v>1.10487099</v>
      </c>
      <c r="P1092" s="5">
        <f t="shared" si="405"/>
        <v>1104.8709899999999</v>
      </c>
      <c r="Q1092" s="10">
        <f t="shared" si="406"/>
        <v>0</v>
      </c>
      <c r="R1092" s="39">
        <f t="shared" si="407"/>
        <v>0</v>
      </c>
      <c r="S1092" s="5">
        <f t="shared" si="408"/>
        <v>0</v>
      </c>
      <c r="T1092" s="6">
        <f t="shared" si="418"/>
        <v>4.641E-2</v>
      </c>
      <c r="U1092" s="10">
        <f t="shared" si="421"/>
        <v>242</v>
      </c>
      <c r="V1092" s="10">
        <v>252</v>
      </c>
      <c r="W1092" s="12">
        <f t="shared" si="409"/>
        <v>1.0445279380000001</v>
      </c>
      <c r="X1092" s="5">
        <f t="shared" si="410"/>
        <v>49.197626939999999</v>
      </c>
      <c r="Y1092" s="11">
        <f t="shared" si="411"/>
        <v>0</v>
      </c>
      <c r="Z1092" s="2" t="s">
        <v>68</v>
      </c>
      <c r="AA1092" s="72">
        <f t="shared" si="419"/>
        <v>44119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2"/>
      <c r="CH1092" s="1"/>
      <c r="CI1092" s="1"/>
      <c r="CJ1092" s="1"/>
      <c r="CK1092" s="1"/>
      <c r="CL1092" s="1"/>
      <c r="CM1092" s="1"/>
    </row>
    <row r="1093" spans="1:91" x14ac:dyDescent="0.2">
      <c r="A1093" s="105">
        <f t="shared" si="412"/>
        <v>44106</v>
      </c>
      <c r="B1093" s="5">
        <f t="shared" si="401"/>
        <v>1154.6271244</v>
      </c>
      <c r="C1093" s="5">
        <f t="shared" si="413"/>
        <v>1000</v>
      </c>
      <c r="D1093" s="64">
        <f t="shared" si="414"/>
        <v>5357.46</v>
      </c>
      <c r="E1093" s="11">
        <f>IF(K1093=1,VLOOKUP(A1093,[1]Plan1!$AY$80:$BA$314,3),E1092)</f>
        <v>5391.75</v>
      </c>
      <c r="F1093" s="72">
        <f t="shared" si="415"/>
        <v>44090</v>
      </c>
      <c r="G1093" s="9">
        <f t="shared" si="402"/>
        <v>6.4004210950712181E-3</v>
      </c>
      <c r="H1093" s="72">
        <f t="shared" si="416"/>
        <v>44119</v>
      </c>
      <c r="I1093" s="72">
        <f t="shared" si="403"/>
        <v>44119</v>
      </c>
      <c r="J1093" s="1">
        <f t="shared" si="417"/>
        <v>21</v>
      </c>
      <c r="K1093" s="1">
        <f t="shared" si="423"/>
        <v>13</v>
      </c>
      <c r="L1093" s="5">
        <f t="shared" si="404"/>
        <v>1.0039573399999999</v>
      </c>
      <c r="M1093" s="12">
        <f t="shared" si="424"/>
        <v>1.00240054</v>
      </c>
      <c r="N1093" s="12">
        <f t="shared" si="420"/>
        <v>1.100850275319492</v>
      </c>
      <c r="O1093" s="5">
        <f t="shared" si="422"/>
        <v>1.10520671</v>
      </c>
      <c r="P1093" s="5">
        <f t="shared" si="405"/>
        <v>1105.2067099999999</v>
      </c>
      <c r="Q1093" s="10">
        <f t="shared" si="406"/>
        <v>0</v>
      </c>
      <c r="R1093" s="39">
        <f t="shared" si="407"/>
        <v>0</v>
      </c>
      <c r="S1093" s="5">
        <f t="shared" si="408"/>
        <v>0</v>
      </c>
      <c r="T1093" s="6">
        <f t="shared" si="418"/>
        <v>4.641E-2</v>
      </c>
      <c r="U1093" s="10">
        <f t="shared" si="421"/>
        <v>243</v>
      </c>
      <c r="V1093" s="10">
        <v>252</v>
      </c>
      <c r="W1093" s="12">
        <f t="shared" si="409"/>
        <v>1.044715992</v>
      </c>
      <c r="X1093" s="5">
        <f t="shared" si="410"/>
        <v>49.420414399999999</v>
      </c>
      <c r="Y1093" s="11">
        <f t="shared" si="411"/>
        <v>0</v>
      </c>
      <c r="Z1093" s="2" t="s">
        <v>68</v>
      </c>
      <c r="AA1093" s="72">
        <f t="shared" si="419"/>
        <v>44119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2"/>
      <c r="CH1093" s="1"/>
      <c r="CI1093" s="1"/>
      <c r="CJ1093" s="1"/>
      <c r="CK1093" s="1"/>
      <c r="CL1093" s="1"/>
      <c r="CM1093" s="1"/>
    </row>
    <row r="1094" spans="1:91" x14ac:dyDescent="0.2">
      <c r="A1094" s="105">
        <f t="shared" si="412"/>
        <v>44107</v>
      </c>
      <c r="B1094" s="5">
        <f t="shared" si="401"/>
        <v>1155.18590021</v>
      </c>
      <c r="C1094" s="5">
        <f t="shared" si="413"/>
        <v>1000</v>
      </c>
      <c r="D1094" s="64">
        <f t="shared" si="414"/>
        <v>5357.46</v>
      </c>
      <c r="E1094" s="11">
        <f>IF(K1094=1,VLOOKUP(A1094,[1]Plan1!$AY$80:$BA$314,3),E1093)</f>
        <v>5391.75</v>
      </c>
      <c r="F1094" s="72">
        <f t="shared" si="415"/>
        <v>44090</v>
      </c>
      <c r="G1094" s="9">
        <f t="shared" si="402"/>
        <v>6.4004210950712181E-3</v>
      </c>
      <c r="H1094" s="72">
        <f t="shared" si="416"/>
        <v>44119</v>
      </c>
      <c r="I1094" s="72">
        <f t="shared" si="403"/>
        <v>44119</v>
      </c>
      <c r="J1094" s="1">
        <f t="shared" si="417"/>
        <v>21</v>
      </c>
      <c r="K1094" s="1">
        <f t="shared" si="423"/>
        <v>14</v>
      </c>
      <c r="L1094" s="5">
        <f t="shared" si="404"/>
        <v>1.0042624</v>
      </c>
      <c r="M1094" s="12">
        <f t="shared" si="424"/>
        <v>1.00240054</v>
      </c>
      <c r="N1094" s="12">
        <f t="shared" si="420"/>
        <v>1.100850275319492</v>
      </c>
      <c r="O1094" s="5">
        <f t="shared" si="422"/>
        <v>1.1055425299999999</v>
      </c>
      <c r="P1094" s="5">
        <f t="shared" si="405"/>
        <v>1105.5425299999999</v>
      </c>
      <c r="Q1094" s="10">
        <f t="shared" si="406"/>
        <v>0</v>
      </c>
      <c r="R1094" s="39">
        <f t="shared" si="407"/>
        <v>0</v>
      </c>
      <c r="S1094" s="5">
        <f t="shared" si="408"/>
        <v>0</v>
      </c>
      <c r="T1094" s="6">
        <f t="shared" si="418"/>
        <v>4.641E-2</v>
      </c>
      <c r="U1094" s="10">
        <f t="shared" si="421"/>
        <v>244</v>
      </c>
      <c r="V1094" s="10">
        <v>252</v>
      </c>
      <c r="W1094" s="12">
        <f t="shared" si="409"/>
        <v>1.04490408</v>
      </c>
      <c r="X1094" s="5">
        <f t="shared" si="410"/>
        <v>49.64337021</v>
      </c>
      <c r="Y1094" s="11">
        <f t="shared" si="411"/>
        <v>0</v>
      </c>
      <c r="Z1094" s="2" t="s">
        <v>68</v>
      </c>
      <c r="AA1094" s="72">
        <f t="shared" si="419"/>
        <v>44119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2"/>
      <c r="CH1094" s="1"/>
      <c r="CI1094" s="1"/>
      <c r="CJ1094" s="1"/>
      <c r="CK1094" s="1"/>
      <c r="CL1094" s="1"/>
      <c r="CM1094" s="1"/>
    </row>
    <row r="1095" spans="1:91" x14ac:dyDescent="0.2">
      <c r="A1095" s="105">
        <f t="shared" si="412"/>
        <v>44108</v>
      </c>
      <c r="B1095" s="5">
        <f t="shared" si="401"/>
        <v>1155.18590021</v>
      </c>
      <c r="C1095" s="5">
        <f t="shared" si="413"/>
        <v>1000</v>
      </c>
      <c r="D1095" s="64">
        <f t="shared" si="414"/>
        <v>5357.46</v>
      </c>
      <c r="E1095" s="11">
        <f>IF(K1095=1,VLOOKUP(A1095,[1]Plan1!$AY$80:$BA$314,3),E1094)</f>
        <v>5391.75</v>
      </c>
      <c r="F1095" s="72">
        <f t="shared" si="415"/>
        <v>44090</v>
      </c>
      <c r="G1095" s="9">
        <f t="shared" si="402"/>
        <v>6.4004210950712181E-3</v>
      </c>
      <c r="H1095" s="72">
        <f t="shared" si="416"/>
        <v>44119</v>
      </c>
      <c r="I1095" s="72">
        <f t="shared" si="403"/>
        <v>44119</v>
      </c>
      <c r="J1095" s="1">
        <f t="shared" si="417"/>
        <v>21</v>
      </c>
      <c r="K1095" s="1">
        <f t="shared" si="423"/>
        <v>14</v>
      </c>
      <c r="L1095" s="5">
        <f t="shared" si="404"/>
        <v>1.0042624</v>
      </c>
      <c r="M1095" s="12">
        <f t="shared" si="424"/>
        <v>1.00240054</v>
      </c>
      <c r="N1095" s="12">
        <f t="shared" si="420"/>
        <v>1.100850275319492</v>
      </c>
      <c r="O1095" s="5">
        <f t="shared" si="422"/>
        <v>1.1055425299999999</v>
      </c>
      <c r="P1095" s="5">
        <f t="shared" si="405"/>
        <v>1105.5425299999999</v>
      </c>
      <c r="Q1095" s="10">
        <f t="shared" si="406"/>
        <v>0</v>
      </c>
      <c r="R1095" s="39">
        <f t="shared" si="407"/>
        <v>0</v>
      </c>
      <c r="S1095" s="5">
        <f t="shared" si="408"/>
        <v>0</v>
      </c>
      <c r="T1095" s="6">
        <f t="shared" si="418"/>
        <v>4.641E-2</v>
      </c>
      <c r="U1095" s="10">
        <f t="shared" si="421"/>
        <v>244</v>
      </c>
      <c r="V1095" s="10">
        <v>252</v>
      </c>
      <c r="W1095" s="12">
        <f t="shared" si="409"/>
        <v>1.04490408</v>
      </c>
      <c r="X1095" s="5">
        <f t="shared" si="410"/>
        <v>49.64337021</v>
      </c>
      <c r="Y1095" s="11">
        <f t="shared" si="411"/>
        <v>0</v>
      </c>
      <c r="Z1095" s="2" t="s">
        <v>68</v>
      </c>
      <c r="AA1095" s="72">
        <f t="shared" si="419"/>
        <v>44119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2"/>
      <c r="CH1095" s="1"/>
      <c r="CI1095" s="1"/>
      <c r="CJ1095" s="1"/>
      <c r="CK1095" s="1"/>
      <c r="CL1095" s="1"/>
      <c r="CM1095" s="1"/>
    </row>
    <row r="1096" spans="1:91" x14ac:dyDescent="0.2">
      <c r="A1096" s="105">
        <f t="shared" si="412"/>
        <v>44109</v>
      </c>
      <c r="B1096" s="5">
        <f t="shared" si="401"/>
        <v>1155.18590021</v>
      </c>
      <c r="C1096" s="5">
        <f t="shared" si="413"/>
        <v>1000</v>
      </c>
      <c r="D1096" s="64">
        <f t="shared" si="414"/>
        <v>5357.46</v>
      </c>
      <c r="E1096" s="11">
        <f>IF(K1096=1,VLOOKUP(A1096,[1]Plan1!$AY$80:$BA$314,3),E1095)</f>
        <v>5391.75</v>
      </c>
      <c r="F1096" s="72">
        <f t="shared" si="415"/>
        <v>44090</v>
      </c>
      <c r="G1096" s="9">
        <f t="shared" si="402"/>
        <v>6.4004210950712181E-3</v>
      </c>
      <c r="H1096" s="72">
        <f t="shared" si="416"/>
        <v>44119</v>
      </c>
      <c r="I1096" s="72">
        <f t="shared" si="403"/>
        <v>44119</v>
      </c>
      <c r="J1096" s="1">
        <f t="shared" si="417"/>
        <v>21</v>
      </c>
      <c r="K1096" s="1">
        <f t="shared" si="423"/>
        <v>14</v>
      </c>
      <c r="L1096" s="5">
        <f t="shared" si="404"/>
        <v>1.0042624</v>
      </c>
      <c r="M1096" s="12">
        <f t="shared" si="424"/>
        <v>1.00240054</v>
      </c>
      <c r="N1096" s="12">
        <f t="shared" si="420"/>
        <v>1.100850275319492</v>
      </c>
      <c r="O1096" s="5">
        <f t="shared" si="422"/>
        <v>1.1055425299999999</v>
      </c>
      <c r="P1096" s="5">
        <f t="shared" si="405"/>
        <v>1105.5425299999999</v>
      </c>
      <c r="Q1096" s="10">
        <f t="shared" si="406"/>
        <v>0</v>
      </c>
      <c r="R1096" s="39">
        <f t="shared" si="407"/>
        <v>0</v>
      </c>
      <c r="S1096" s="5">
        <f t="shared" si="408"/>
        <v>0</v>
      </c>
      <c r="T1096" s="6">
        <f t="shared" si="418"/>
        <v>4.641E-2</v>
      </c>
      <c r="U1096" s="10">
        <f t="shared" si="421"/>
        <v>244</v>
      </c>
      <c r="V1096" s="10">
        <v>252</v>
      </c>
      <c r="W1096" s="12">
        <f t="shared" si="409"/>
        <v>1.04490408</v>
      </c>
      <c r="X1096" s="5">
        <f t="shared" si="410"/>
        <v>49.64337021</v>
      </c>
      <c r="Y1096" s="11">
        <f t="shared" si="411"/>
        <v>0</v>
      </c>
      <c r="Z1096" s="2" t="s">
        <v>68</v>
      </c>
      <c r="AA1096" s="72">
        <f t="shared" si="419"/>
        <v>44119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2"/>
      <c r="CH1096" s="1"/>
      <c r="CI1096" s="1"/>
      <c r="CJ1096" s="1"/>
      <c r="CK1096" s="1"/>
      <c r="CL1096" s="1"/>
      <c r="CM1096" s="1"/>
    </row>
    <row r="1097" spans="1:91" x14ac:dyDescent="0.2">
      <c r="A1097" s="105">
        <f t="shared" si="412"/>
        <v>44110</v>
      </c>
      <c r="B1097" s="5">
        <f t="shared" si="401"/>
        <v>1155.7449642500001</v>
      </c>
      <c r="C1097" s="5">
        <f t="shared" si="413"/>
        <v>1000</v>
      </c>
      <c r="D1097" s="64">
        <f t="shared" si="414"/>
        <v>5357.46</v>
      </c>
      <c r="E1097" s="11">
        <f>IF(K1097=1,VLOOKUP(A1097,[1]Plan1!$AY$80:$BA$314,3),E1096)</f>
        <v>5391.75</v>
      </c>
      <c r="F1097" s="72">
        <f t="shared" si="415"/>
        <v>44090</v>
      </c>
      <c r="G1097" s="9">
        <f t="shared" si="402"/>
        <v>6.4004210950712181E-3</v>
      </c>
      <c r="H1097" s="72">
        <f t="shared" si="416"/>
        <v>44119</v>
      </c>
      <c r="I1097" s="72">
        <f t="shared" si="403"/>
        <v>44119</v>
      </c>
      <c r="J1097" s="1">
        <f t="shared" si="417"/>
        <v>21</v>
      </c>
      <c r="K1097" s="1">
        <f t="shared" si="423"/>
        <v>15</v>
      </c>
      <c r="L1097" s="5">
        <f t="shared" si="404"/>
        <v>1.0045675599999999</v>
      </c>
      <c r="M1097" s="12">
        <f t="shared" si="424"/>
        <v>1.00240054</v>
      </c>
      <c r="N1097" s="12">
        <f t="shared" si="420"/>
        <v>1.100850275319492</v>
      </c>
      <c r="O1097" s="5">
        <f t="shared" si="422"/>
        <v>1.1058784699999999</v>
      </c>
      <c r="P1097" s="5">
        <f t="shared" si="405"/>
        <v>1105.8784700000001</v>
      </c>
      <c r="Q1097" s="10">
        <f t="shared" si="406"/>
        <v>0</v>
      </c>
      <c r="R1097" s="39">
        <f t="shared" si="407"/>
        <v>0</v>
      </c>
      <c r="S1097" s="5">
        <f t="shared" si="408"/>
        <v>0</v>
      </c>
      <c r="T1097" s="6">
        <f t="shared" si="418"/>
        <v>4.641E-2</v>
      </c>
      <c r="U1097" s="10">
        <f t="shared" si="421"/>
        <v>245</v>
      </c>
      <c r="V1097" s="10">
        <v>252</v>
      </c>
      <c r="W1097" s="12">
        <f t="shared" si="409"/>
        <v>1.0450922010000001</v>
      </c>
      <c r="X1097" s="5">
        <f t="shared" si="410"/>
        <v>49.866494250000002</v>
      </c>
      <c r="Y1097" s="11">
        <f t="shared" si="411"/>
        <v>0</v>
      </c>
      <c r="Z1097" s="2" t="s">
        <v>68</v>
      </c>
      <c r="AA1097" s="72">
        <f t="shared" si="419"/>
        <v>44119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2"/>
      <c r="CH1097" s="1"/>
      <c r="CI1097" s="1"/>
      <c r="CJ1097" s="1"/>
      <c r="CK1097" s="1"/>
      <c r="CL1097" s="1"/>
      <c r="CM1097" s="1"/>
    </row>
    <row r="1098" spans="1:91" x14ac:dyDescent="0.2">
      <c r="A1098" s="105">
        <f t="shared" si="412"/>
        <v>44111</v>
      </c>
      <c r="B1098" s="5">
        <f t="shared" ref="B1098:B1161" si="425">(P1098+X1098)</f>
        <v>1156.3042759100001</v>
      </c>
      <c r="C1098" s="5">
        <f t="shared" si="413"/>
        <v>1000</v>
      </c>
      <c r="D1098" s="64">
        <f t="shared" si="414"/>
        <v>5357.46</v>
      </c>
      <c r="E1098" s="11">
        <f>IF(K1098=1,VLOOKUP(A1098,[1]Plan1!$AY$80:$BA$314,3),E1097)</f>
        <v>5391.75</v>
      </c>
      <c r="F1098" s="72">
        <f t="shared" si="415"/>
        <v>44090</v>
      </c>
      <c r="G1098" s="9">
        <f t="shared" ref="G1098:G1161" si="426">(E1098/D1098)-1</f>
        <v>6.4004210950712181E-3</v>
      </c>
      <c r="H1098" s="72">
        <f t="shared" si="416"/>
        <v>44119</v>
      </c>
      <c r="I1098" s="72">
        <f t="shared" ref="I1098:I1161" si="427">IF(A1098&gt;I1097,H1098,I1097)</f>
        <v>44119</v>
      </c>
      <c r="J1098" s="1">
        <f t="shared" si="417"/>
        <v>21</v>
      </c>
      <c r="K1098" s="1">
        <f t="shared" si="423"/>
        <v>16</v>
      </c>
      <c r="L1098" s="5">
        <f t="shared" ref="L1098:L1161" si="428">TRUNC((E1098/D1098)^TRUNC((K1098/J1098),9),8)</f>
        <v>1.0048728</v>
      </c>
      <c r="M1098" s="12">
        <f t="shared" si="424"/>
        <v>1.00240054</v>
      </c>
      <c r="N1098" s="12">
        <f t="shared" si="420"/>
        <v>1.100850275319492</v>
      </c>
      <c r="O1098" s="5">
        <f t="shared" si="422"/>
        <v>1.1062144899999999</v>
      </c>
      <c r="P1098" s="5">
        <f t="shared" ref="P1098:P1161" si="429">TRUNC(C1098*O1098,8)</f>
        <v>1106.2144900000001</v>
      </c>
      <c r="Q1098" s="10">
        <f t="shared" ref="Q1098:Q1161" si="430">IF(VLOOKUP(A1098,AD$10:AK$114,8)=VLOOKUP(A1097,AD$10:AK$114,8),0,VLOOKUP(A1098,AD$10:AK$114,8))</f>
        <v>0</v>
      </c>
      <c r="R1098" s="39">
        <f t="shared" ref="R1098:R1161" si="431">IF(Q1098&gt;0,VLOOKUP($A1098,$AD$10:$AI$114,6),0)</f>
        <v>0</v>
      </c>
      <c r="S1098" s="5">
        <f t="shared" ref="S1098:S1161" si="432">IF(R1098&gt;0,TRUNC(R1098*P1098,8),0)</f>
        <v>0</v>
      </c>
      <c r="T1098" s="6">
        <f t="shared" si="418"/>
        <v>4.641E-2</v>
      </c>
      <c r="U1098" s="10">
        <f t="shared" si="421"/>
        <v>246</v>
      </c>
      <c r="V1098" s="10">
        <v>252</v>
      </c>
      <c r="W1098" s="12">
        <f t="shared" ref="W1098:W1161" si="433">ROUND((1+T1098)^TRUNC((U1098/V1098),9),9)</f>
        <v>1.0452803559999999</v>
      </c>
      <c r="X1098" s="5">
        <f t="shared" ref="X1098:X1161" si="434">TRUNC((P1098*(W1098-1)),8)</f>
        <v>50.089785910000003</v>
      </c>
      <c r="Y1098" s="11">
        <f t="shared" ref="Y1098:Y1161" si="435">IF(Q1098&gt;0,S1098+X1098,0)</f>
        <v>0</v>
      </c>
      <c r="Z1098" s="2" t="s">
        <v>68</v>
      </c>
      <c r="AA1098" s="72">
        <f t="shared" si="419"/>
        <v>44119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2"/>
      <c r="CH1098" s="1"/>
      <c r="CI1098" s="1"/>
      <c r="CJ1098" s="1"/>
      <c r="CK1098" s="1"/>
      <c r="CL1098" s="1"/>
      <c r="CM1098" s="1"/>
    </row>
    <row r="1099" spans="1:91" x14ac:dyDescent="0.2">
      <c r="A1099" s="105">
        <f t="shared" ref="A1099:A1162" si="436">(A1098+1)</f>
        <v>44112</v>
      </c>
      <c r="B1099" s="5">
        <f t="shared" si="425"/>
        <v>1156.8638782200001</v>
      </c>
      <c r="C1099" s="5">
        <f t="shared" ref="C1099:C1162" si="437">TRUNC(IF(Q1098&gt;0,VLOOKUP(A1098,$AD$12:$AE$114,2),C1098),8)</f>
        <v>1000</v>
      </c>
      <c r="D1099" s="64">
        <f t="shared" ref="D1099:D1162" si="438">IF(E1099=E1098,D1098,E1098)</f>
        <v>5357.46</v>
      </c>
      <c r="E1099" s="11">
        <f>IF(K1099=1,VLOOKUP(A1099,[1]Plan1!$AY$80:$BA$314,3),E1098)</f>
        <v>5391.75</v>
      </c>
      <c r="F1099" s="72">
        <f t="shared" ref="F1099:F1162" si="439">IF(D1099=D1098,F1098,A1099)</f>
        <v>44090</v>
      </c>
      <c r="G1099" s="9">
        <f t="shared" si="426"/>
        <v>6.4004210950712181E-3</v>
      </c>
      <c r="H1099" s="72">
        <f t="shared" ref="H1099:H1162" si="440">IF(DAY(A1099)=15,VLOOKUP(A1099,AH$118:AM$450,4),H1098)</f>
        <v>44119</v>
      </c>
      <c r="I1099" s="72">
        <f t="shared" si="427"/>
        <v>44119</v>
      </c>
      <c r="J1099" s="1">
        <f t="shared" ref="J1099:J1162" si="441">IF(I1099=I1098,J1098,NETWORKDAYS(I1098,I1099,$AD$118:$AD$502)-1)</f>
        <v>21</v>
      </c>
      <c r="K1099" s="1">
        <f t="shared" si="423"/>
        <v>17</v>
      </c>
      <c r="L1099" s="5">
        <f t="shared" si="428"/>
        <v>1.0051781399999999</v>
      </c>
      <c r="M1099" s="12">
        <f t="shared" si="424"/>
        <v>1.00240054</v>
      </c>
      <c r="N1099" s="12">
        <f t="shared" si="420"/>
        <v>1.100850275319492</v>
      </c>
      <c r="O1099" s="5">
        <f t="shared" si="422"/>
        <v>1.1065506300000001</v>
      </c>
      <c r="P1099" s="5">
        <f t="shared" si="429"/>
        <v>1106.55063</v>
      </c>
      <c r="Q1099" s="10">
        <f t="shared" si="430"/>
        <v>0</v>
      </c>
      <c r="R1099" s="39">
        <f t="shared" si="431"/>
        <v>0</v>
      </c>
      <c r="S1099" s="5">
        <f t="shared" si="432"/>
        <v>0</v>
      </c>
      <c r="T1099" s="6">
        <f t="shared" ref="T1099:T1162" si="442">(T1098)</f>
        <v>4.641E-2</v>
      </c>
      <c r="U1099" s="10">
        <f t="shared" si="421"/>
        <v>247</v>
      </c>
      <c r="V1099" s="10">
        <v>252</v>
      </c>
      <c r="W1099" s="12">
        <f t="shared" si="433"/>
        <v>1.0454685459999999</v>
      </c>
      <c r="X1099" s="5">
        <f t="shared" si="434"/>
        <v>50.313248219999998</v>
      </c>
      <c r="Y1099" s="11">
        <f t="shared" si="435"/>
        <v>0</v>
      </c>
      <c r="Z1099" s="2" t="s">
        <v>68</v>
      </c>
      <c r="AA1099" s="72">
        <f t="shared" ref="AA1099:AA1162" si="443">IF(Q1098&gt;0,VLOOKUP(A1098,$AD$10:$AL$114,9),AA1098)</f>
        <v>44119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2"/>
      <c r="CH1099" s="1"/>
      <c r="CI1099" s="1"/>
      <c r="CJ1099" s="1"/>
      <c r="CK1099" s="1"/>
      <c r="CL1099" s="1"/>
      <c r="CM1099" s="1"/>
    </row>
    <row r="1100" spans="1:91" x14ac:dyDescent="0.2">
      <c r="A1100" s="105">
        <f t="shared" si="436"/>
        <v>44113</v>
      </c>
      <c r="B1100" s="5">
        <f t="shared" si="425"/>
        <v>1157.42373767</v>
      </c>
      <c r="C1100" s="5">
        <f t="shared" si="437"/>
        <v>1000</v>
      </c>
      <c r="D1100" s="64">
        <f t="shared" si="438"/>
        <v>5357.46</v>
      </c>
      <c r="E1100" s="11">
        <f>IF(K1100=1,VLOOKUP(A1100,[1]Plan1!$AY$80:$BA$314,3),E1099)</f>
        <v>5391.75</v>
      </c>
      <c r="F1100" s="72">
        <f t="shared" si="439"/>
        <v>44090</v>
      </c>
      <c r="G1100" s="9">
        <f t="shared" si="426"/>
        <v>6.4004210950712181E-3</v>
      </c>
      <c r="H1100" s="72">
        <f t="shared" si="440"/>
        <v>44119</v>
      </c>
      <c r="I1100" s="72">
        <f t="shared" si="427"/>
        <v>44119</v>
      </c>
      <c r="J1100" s="1">
        <f t="shared" si="441"/>
        <v>21</v>
      </c>
      <c r="K1100" s="1">
        <f t="shared" si="423"/>
        <v>18</v>
      </c>
      <c r="L1100" s="5">
        <f t="shared" si="428"/>
        <v>1.00548357</v>
      </c>
      <c r="M1100" s="12">
        <f t="shared" si="424"/>
        <v>1.00240054</v>
      </c>
      <c r="N1100" s="12">
        <f t="shared" si="420"/>
        <v>1.100850275319492</v>
      </c>
      <c r="O1100" s="5">
        <f t="shared" si="422"/>
        <v>1.1068868599999999</v>
      </c>
      <c r="P1100" s="5">
        <f t="shared" si="429"/>
        <v>1106.8868600000001</v>
      </c>
      <c r="Q1100" s="10">
        <f t="shared" si="430"/>
        <v>0</v>
      </c>
      <c r="R1100" s="39">
        <f t="shared" si="431"/>
        <v>0</v>
      </c>
      <c r="S1100" s="5">
        <f t="shared" si="432"/>
        <v>0</v>
      </c>
      <c r="T1100" s="6">
        <f t="shared" si="442"/>
        <v>4.641E-2</v>
      </c>
      <c r="U1100" s="10">
        <f t="shared" si="421"/>
        <v>248</v>
      </c>
      <c r="V1100" s="10">
        <v>252</v>
      </c>
      <c r="W1100" s="12">
        <f t="shared" si="433"/>
        <v>1.045656769</v>
      </c>
      <c r="X1100" s="5">
        <f t="shared" si="434"/>
        <v>50.536877670000003</v>
      </c>
      <c r="Y1100" s="11">
        <f t="shared" si="435"/>
        <v>0</v>
      </c>
      <c r="Z1100" s="2" t="s">
        <v>68</v>
      </c>
      <c r="AA1100" s="72">
        <f t="shared" si="443"/>
        <v>44119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2"/>
      <c r="CH1100" s="1"/>
      <c r="CI1100" s="1"/>
      <c r="CJ1100" s="1"/>
      <c r="CK1100" s="1"/>
      <c r="CL1100" s="1"/>
      <c r="CM1100" s="1"/>
    </row>
    <row r="1101" spans="1:91" x14ac:dyDescent="0.2">
      <c r="A1101" s="105">
        <f t="shared" si="436"/>
        <v>44114</v>
      </c>
      <c r="B1101" s="5">
        <f t="shared" si="425"/>
        <v>1157.9838659299999</v>
      </c>
      <c r="C1101" s="5">
        <f t="shared" si="437"/>
        <v>1000</v>
      </c>
      <c r="D1101" s="64">
        <f t="shared" si="438"/>
        <v>5357.46</v>
      </c>
      <c r="E1101" s="11">
        <f>IF(K1101=1,VLOOKUP(A1101,[1]Plan1!$AY$80:$BA$314,3),E1100)</f>
        <v>5391.75</v>
      </c>
      <c r="F1101" s="72">
        <f t="shared" si="439"/>
        <v>44090</v>
      </c>
      <c r="G1101" s="9">
        <f t="shared" si="426"/>
        <v>6.4004210950712181E-3</v>
      </c>
      <c r="H1101" s="72">
        <f t="shared" si="440"/>
        <v>44119</v>
      </c>
      <c r="I1101" s="72">
        <f t="shared" si="427"/>
        <v>44119</v>
      </c>
      <c r="J1101" s="1">
        <f t="shared" si="441"/>
        <v>21</v>
      </c>
      <c r="K1101" s="1">
        <f t="shared" si="423"/>
        <v>19</v>
      </c>
      <c r="L1101" s="5">
        <f t="shared" si="428"/>
        <v>1.0057890899999999</v>
      </c>
      <c r="M1101" s="12">
        <f t="shared" si="424"/>
        <v>1.00240054</v>
      </c>
      <c r="N1101" s="12">
        <f t="shared" si="420"/>
        <v>1.100850275319492</v>
      </c>
      <c r="O1101" s="5">
        <f t="shared" si="422"/>
        <v>1.10722319</v>
      </c>
      <c r="P1101" s="5">
        <f t="shared" si="429"/>
        <v>1107.2231899999999</v>
      </c>
      <c r="Q1101" s="10">
        <f t="shared" si="430"/>
        <v>0</v>
      </c>
      <c r="R1101" s="39">
        <f t="shared" si="431"/>
        <v>0</v>
      </c>
      <c r="S1101" s="5">
        <f t="shared" si="432"/>
        <v>0</v>
      </c>
      <c r="T1101" s="6">
        <f t="shared" si="442"/>
        <v>4.641E-2</v>
      </c>
      <c r="U1101" s="10">
        <f t="shared" si="421"/>
        <v>249</v>
      </c>
      <c r="V1101" s="10">
        <v>252</v>
      </c>
      <c r="W1101" s="12">
        <f t="shared" si="433"/>
        <v>1.0458450260000001</v>
      </c>
      <c r="X1101" s="5">
        <f t="shared" si="434"/>
        <v>50.760675929999998</v>
      </c>
      <c r="Y1101" s="11">
        <f t="shared" si="435"/>
        <v>0</v>
      </c>
      <c r="Z1101" s="2" t="s">
        <v>68</v>
      </c>
      <c r="AA1101" s="72">
        <f t="shared" si="443"/>
        <v>44119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2"/>
      <c r="CH1101" s="1"/>
      <c r="CI1101" s="1"/>
      <c r="CJ1101" s="1"/>
      <c r="CK1101" s="1"/>
      <c r="CL1101" s="1"/>
      <c r="CM1101" s="1"/>
    </row>
    <row r="1102" spans="1:91" x14ac:dyDescent="0.2">
      <c r="A1102" s="105">
        <f t="shared" si="436"/>
        <v>44115</v>
      </c>
      <c r="B1102" s="5">
        <f t="shared" si="425"/>
        <v>1157.9838659299999</v>
      </c>
      <c r="C1102" s="5">
        <f t="shared" si="437"/>
        <v>1000</v>
      </c>
      <c r="D1102" s="64">
        <f t="shared" si="438"/>
        <v>5357.46</v>
      </c>
      <c r="E1102" s="11">
        <f>IF(K1102=1,VLOOKUP(A1102,[1]Plan1!$AY$80:$BA$314,3),E1101)</f>
        <v>5391.75</v>
      </c>
      <c r="F1102" s="72">
        <f t="shared" si="439"/>
        <v>44090</v>
      </c>
      <c r="G1102" s="9">
        <f t="shared" si="426"/>
        <v>6.4004210950712181E-3</v>
      </c>
      <c r="H1102" s="72">
        <f t="shared" si="440"/>
        <v>44119</v>
      </c>
      <c r="I1102" s="72">
        <f t="shared" si="427"/>
        <v>44119</v>
      </c>
      <c r="J1102" s="1">
        <f t="shared" si="441"/>
        <v>21</v>
      </c>
      <c r="K1102" s="1">
        <f t="shared" si="423"/>
        <v>19</v>
      </c>
      <c r="L1102" s="5">
        <f t="shared" si="428"/>
        <v>1.0057890899999999</v>
      </c>
      <c r="M1102" s="12">
        <f t="shared" si="424"/>
        <v>1.00240054</v>
      </c>
      <c r="N1102" s="12">
        <f t="shared" si="420"/>
        <v>1.100850275319492</v>
      </c>
      <c r="O1102" s="5">
        <f t="shared" si="422"/>
        <v>1.10722319</v>
      </c>
      <c r="P1102" s="5">
        <f t="shared" si="429"/>
        <v>1107.2231899999999</v>
      </c>
      <c r="Q1102" s="10">
        <f t="shared" si="430"/>
        <v>0</v>
      </c>
      <c r="R1102" s="39">
        <f t="shared" si="431"/>
        <v>0</v>
      </c>
      <c r="S1102" s="5">
        <f t="shared" si="432"/>
        <v>0</v>
      </c>
      <c r="T1102" s="6">
        <f t="shared" si="442"/>
        <v>4.641E-2</v>
      </c>
      <c r="U1102" s="10">
        <f t="shared" si="421"/>
        <v>249</v>
      </c>
      <c r="V1102" s="10">
        <v>252</v>
      </c>
      <c r="W1102" s="12">
        <f t="shared" si="433"/>
        <v>1.0458450260000001</v>
      </c>
      <c r="X1102" s="5">
        <f t="shared" si="434"/>
        <v>50.760675929999998</v>
      </c>
      <c r="Y1102" s="11">
        <f t="shared" si="435"/>
        <v>0</v>
      </c>
      <c r="Z1102" s="2" t="s">
        <v>68</v>
      </c>
      <c r="AA1102" s="72">
        <f t="shared" si="443"/>
        <v>44119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2"/>
      <c r="CH1102" s="1"/>
      <c r="CI1102" s="1"/>
      <c r="CJ1102" s="1"/>
      <c r="CK1102" s="1"/>
      <c r="CL1102" s="1"/>
      <c r="CM1102" s="1"/>
    </row>
    <row r="1103" spans="1:91" x14ac:dyDescent="0.2">
      <c r="A1103" s="105">
        <f t="shared" si="436"/>
        <v>44116</v>
      </c>
      <c r="B1103" s="5">
        <f t="shared" si="425"/>
        <v>1157.9838659299999</v>
      </c>
      <c r="C1103" s="5">
        <f t="shared" si="437"/>
        <v>1000</v>
      </c>
      <c r="D1103" s="64">
        <f t="shared" si="438"/>
        <v>5357.46</v>
      </c>
      <c r="E1103" s="11">
        <f>IF(K1103=1,VLOOKUP(A1103,[1]Plan1!$AY$80:$BA$314,3),E1102)</f>
        <v>5391.75</v>
      </c>
      <c r="F1103" s="72">
        <f t="shared" si="439"/>
        <v>44090</v>
      </c>
      <c r="G1103" s="9">
        <f t="shared" si="426"/>
        <v>6.4004210950712181E-3</v>
      </c>
      <c r="H1103" s="72">
        <f t="shared" si="440"/>
        <v>44119</v>
      </c>
      <c r="I1103" s="72">
        <f t="shared" si="427"/>
        <v>44119</v>
      </c>
      <c r="J1103" s="1">
        <f t="shared" si="441"/>
        <v>21</v>
      </c>
      <c r="K1103" s="1">
        <f t="shared" si="423"/>
        <v>19</v>
      </c>
      <c r="L1103" s="5">
        <f t="shared" si="428"/>
        <v>1.0057890899999999</v>
      </c>
      <c r="M1103" s="12">
        <f t="shared" si="424"/>
        <v>1.00240054</v>
      </c>
      <c r="N1103" s="12">
        <f t="shared" si="420"/>
        <v>1.100850275319492</v>
      </c>
      <c r="O1103" s="5">
        <f t="shared" si="422"/>
        <v>1.10722319</v>
      </c>
      <c r="P1103" s="5">
        <f t="shared" si="429"/>
        <v>1107.2231899999999</v>
      </c>
      <c r="Q1103" s="10">
        <f t="shared" si="430"/>
        <v>0</v>
      </c>
      <c r="R1103" s="39">
        <f t="shared" si="431"/>
        <v>0</v>
      </c>
      <c r="S1103" s="5">
        <f t="shared" si="432"/>
        <v>0</v>
      </c>
      <c r="T1103" s="6">
        <f t="shared" si="442"/>
        <v>4.641E-2</v>
      </c>
      <c r="U1103" s="10">
        <f t="shared" si="421"/>
        <v>249</v>
      </c>
      <c r="V1103" s="10">
        <v>252</v>
      </c>
      <c r="W1103" s="12">
        <f t="shared" si="433"/>
        <v>1.0458450260000001</v>
      </c>
      <c r="X1103" s="5">
        <f t="shared" si="434"/>
        <v>50.760675929999998</v>
      </c>
      <c r="Y1103" s="11">
        <f t="shared" si="435"/>
        <v>0</v>
      </c>
      <c r="Z1103" s="2" t="s">
        <v>68</v>
      </c>
      <c r="AA1103" s="72">
        <f t="shared" si="443"/>
        <v>44119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2"/>
      <c r="CH1103" s="1"/>
      <c r="CI1103" s="1"/>
      <c r="CJ1103" s="1"/>
      <c r="CK1103" s="1"/>
      <c r="CL1103" s="1"/>
      <c r="CM1103" s="1"/>
    </row>
    <row r="1104" spans="1:91" x14ac:dyDescent="0.2">
      <c r="A1104" s="105">
        <f t="shared" si="436"/>
        <v>44117</v>
      </c>
      <c r="B1104" s="5">
        <f t="shared" si="425"/>
        <v>1157.9838659299999</v>
      </c>
      <c r="C1104" s="5">
        <f t="shared" si="437"/>
        <v>1000</v>
      </c>
      <c r="D1104" s="64">
        <f t="shared" si="438"/>
        <v>5357.46</v>
      </c>
      <c r="E1104" s="11">
        <f>IF(K1104=1,VLOOKUP(A1104,[1]Plan1!$AY$80:$BA$314,3),E1103)</f>
        <v>5391.75</v>
      </c>
      <c r="F1104" s="72">
        <f t="shared" si="439"/>
        <v>44090</v>
      </c>
      <c r="G1104" s="9">
        <f t="shared" si="426"/>
        <v>6.4004210950712181E-3</v>
      </c>
      <c r="H1104" s="72">
        <f t="shared" si="440"/>
        <v>44119</v>
      </c>
      <c r="I1104" s="72">
        <f t="shared" si="427"/>
        <v>44119</v>
      </c>
      <c r="J1104" s="1">
        <f t="shared" si="441"/>
        <v>21</v>
      </c>
      <c r="K1104" s="1">
        <f t="shared" si="423"/>
        <v>19</v>
      </c>
      <c r="L1104" s="5">
        <f t="shared" si="428"/>
        <v>1.0057890899999999</v>
      </c>
      <c r="M1104" s="12">
        <f t="shared" si="424"/>
        <v>1.00240054</v>
      </c>
      <c r="N1104" s="12">
        <f t="shared" si="420"/>
        <v>1.100850275319492</v>
      </c>
      <c r="O1104" s="5">
        <f t="shared" si="422"/>
        <v>1.10722319</v>
      </c>
      <c r="P1104" s="5">
        <f t="shared" si="429"/>
        <v>1107.2231899999999</v>
      </c>
      <c r="Q1104" s="10">
        <f t="shared" si="430"/>
        <v>0</v>
      </c>
      <c r="R1104" s="39">
        <f t="shared" si="431"/>
        <v>0</v>
      </c>
      <c r="S1104" s="5">
        <f t="shared" si="432"/>
        <v>0</v>
      </c>
      <c r="T1104" s="6">
        <f t="shared" si="442"/>
        <v>4.641E-2</v>
      </c>
      <c r="U1104" s="10">
        <f t="shared" si="421"/>
        <v>249</v>
      </c>
      <c r="V1104" s="10">
        <v>252</v>
      </c>
      <c r="W1104" s="12">
        <f t="shared" si="433"/>
        <v>1.0458450260000001</v>
      </c>
      <c r="X1104" s="5">
        <f t="shared" si="434"/>
        <v>50.760675929999998</v>
      </c>
      <c r="Y1104" s="11">
        <f t="shared" si="435"/>
        <v>0</v>
      </c>
      <c r="Z1104" s="2" t="s">
        <v>68</v>
      </c>
      <c r="AA1104" s="72">
        <f t="shared" si="443"/>
        <v>44119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2"/>
      <c r="CH1104" s="1"/>
      <c r="CI1104" s="1"/>
      <c r="CJ1104" s="1"/>
      <c r="CK1104" s="1"/>
      <c r="CL1104" s="1"/>
      <c r="CM1104" s="1"/>
    </row>
    <row r="1105" spans="1:91" x14ac:dyDescent="0.2">
      <c r="A1105" s="105">
        <f t="shared" si="436"/>
        <v>44118</v>
      </c>
      <c r="B1105" s="5">
        <f t="shared" si="425"/>
        <v>1158.5442735399999</v>
      </c>
      <c r="C1105" s="5">
        <f t="shared" si="437"/>
        <v>1000</v>
      </c>
      <c r="D1105" s="64">
        <f t="shared" si="438"/>
        <v>5357.46</v>
      </c>
      <c r="E1105" s="11">
        <f>IF(K1105=1,VLOOKUP(A1105,[1]Plan1!$AY$80:$BA$314,3),E1104)</f>
        <v>5391.75</v>
      </c>
      <c r="F1105" s="72">
        <f t="shared" si="439"/>
        <v>44090</v>
      </c>
      <c r="G1105" s="9">
        <f t="shared" si="426"/>
        <v>6.4004210950712181E-3</v>
      </c>
      <c r="H1105" s="72">
        <f t="shared" si="440"/>
        <v>44119</v>
      </c>
      <c r="I1105" s="72">
        <f t="shared" si="427"/>
        <v>44119</v>
      </c>
      <c r="J1105" s="1">
        <f t="shared" si="441"/>
        <v>21</v>
      </c>
      <c r="K1105" s="1">
        <f t="shared" si="423"/>
        <v>20</v>
      </c>
      <c r="L1105" s="5">
        <f t="shared" si="428"/>
        <v>1.0060947099999999</v>
      </c>
      <c r="M1105" s="12">
        <f t="shared" si="424"/>
        <v>1.00240054</v>
      </c>
      <c r="N1105" s="12">
        <f t="shared" si="420"/>
        <v>1.100850275319492</v>
      </c>
      <c r="O1105" s="5">
        <f t="shared" si="422"/>
        <v>1.1075596299999999</v>
      </c>
      <c r="P1105" s="5">
        <f t="shared" si="429"/>
        <v>1107.55963</v>
      </c>
      <c r="Q1105" s="10">
        <f t="shared" si="430"/>
        <v>0</v>
      </c>
      <c r="R1105" s="39">
        <f t="shared" si="431"/>
        <v>0</v>
      </c>
      <c r="S1105" s="5">
        <f t="shared" si="432"/>
        <v>0</v>
      </c>
      <c r="T1105" s="6">
        <f t="shared" si="442"/>
        <v>4.641E-2</v>
      </c>
      <c r="U1105" s="10">
        <f t="shared" si="421"/>
        <v>250</v>
      </c>
      <c r="V1105" s="10">
        <v>252</v>
      </c>
      <c r="W1105" s="12">
        <f t="shared" si="433"/>
        <v>1.046033317</v>
      </c>
      <c r="X1105" s="5">
        <f t="shared" si="434"/>
        <v>50.98464354</v>
      </c>
      <c r="Y1105" s="11">
        <f t="shared" si="435"/>
        <v>0</v>
      </c>
      <c r="Z1105" s="2" t="s">
        <v>68</v>
      </c>
      <c r="AA1105" s="72">
        <f t="shared" si="443"/>
        <v>44119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2"/>
      <c r="CH1105" s="1"/>
      <c r="CI1105" s="1"/>
      <c r="CJ1105" s="1"/>
      <c r="CK1105" s="1"/>
      <c r="CL1105" s="1"/>
      <c r="CM1105" s="1"/>
    </row>
    <row r="1106" spans="1:91" x14ac:dyDescent="0.2">
      <c r="A1106" s="105">
        <f t="shared" si="436"/>
        <v>44119</v>
      </c>
      <c r="B1106" s="5">
        <f t="shared" si="425"/>
        <v>1159.1049490299999</v>
      </c>
      <c r="C1106" s="5">
        <f t="shared" si="437"/>
        <v>1000</v>
      </c>
      <c r="D1106" s="64">
        <f t="shared" si="438"/>
        <v>5357.46</v>
      </c>
      <c r="E1106" s="11">
        <f>IF(K1106=1,VLOOKUP(A1106,[1]Plan1!$AY$80:$BA$314,3),E1105)</f>
        <v>5391.75</v>
      </c>
      <c r="F1106" s="72">
        <f t="shared" si="439"/>
        <v>44090</v>
      </c>
      <c r="G1106" s="9">
        <f t="shared" si="426"/>
        <v>6.4004210950712181E-3</v>
      </c>
      <c r="H1106" s="72">
        <f t="shared" si="440"/>
        <v>44151</v>
      </c>
      <c r="I1106" s="72">
        <f t="shared" si="427"/>
        <v>44119</v>
      </c>
      <c r="J1106" s="1">
        <f t="shared" si="441"/>
        <v>21</v>
      </c>
      <c r="K1106" s="1">
        <f t="shared" si="423"/>
        <v>21</v>
      </c>
      <c r="L1106" s="5">
        <f t="shared" si="428"/>
        <v>1.0064004200000001</v>
      </c>
      <c r="M1106" s="12">
        <f t="shared" si="424"/>
        <v>1.00240054</v>
      </c>
      <c r="N1106" s="12">
        <f t="shared" si="420"/>
        <v>1.100850275319492</v>
      </c>
      <c r="O1106" s="5">
        <f t="shared" si="422"/>
        <v>1.1078961700000001</v>
      </c>
      <c r="P1106" s="5">
        <f t="shared" si="429"/>
        <v>1107.89617</v>
      </c>
      <c r="Q1106" s="10">
        <f t="shared" si="430"/>
        <v>3</v>
      </c>
      <c r="R1106" s="39">
        <f t="shared" si="431"/>
        <v>0</v>
      </c>
      <c r="S1106" s="5">
        <f t="shared" si="432"/>
        <v>0</v>
      </c>
      <c r="T1106" s="6">
        <f t="shared" si="442"/>
        <v>4.641E-2</v>
      </c>
      <c r="U1106" s="10">
        <f t="shared" si="421"/>
        <v>251</v>
      </c>
      <c r="V1106" s="10">
        <v>252</v>
      </c>
      <c r="W1106" s="12">
        <f t="shared" si="433"/>
        <v>1.046221641</v>
      </c>
      <c r="X1106" s="5">
        <f t="shared" si="434"/>
        <v>51.208779030000002</v>
      </c>
      <c r="Y1106" s="11">
        <f t="shared" si="435"/>
        <v>51.208779030000002</v>
      </c>
      <c r="Z1106" s="2" t="s">
        <v>68</v>
      </c>
      <c r="AA1106" s="72">
        <f t="shared" si="443"/>
        <v>44119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2"/>
      <c r="CH1106" s="1"/>
      <c r="CI1106" s="1"/>
      <c r="CJ1106" s="1"/>
      <c r="CK1106" s="1"/>
      <c r="CL1106" s="1"/>
      <c r="CM1106" s="1"/>
    </row>
    <row r="1107" spans="1:91" x14ac:dyDescent="0.2">
      <c r="A1107" s="105">
        <f t="shared" si="436"/>
        <v>44120</v>
      </c>
      <c r="B1107" s="5">
        <f t="shared" si="425"/>
        <v>1108.54758365</v>
      </c>
      <c r="C1107" s="5">
        <f t="shared" si="437"/>
        <v>1000</v>
      </c>
      <c r="D1107" s="64">
        <f t="shared" si="438"/>
        <v>5391.75</v>
      </c>
      <c r="E1107" s="11">
        <f>IF(K1107=1,VLOOKUP(A1107,[1]Plan1!$AY$80:$BA$314,3),E1106)</f>
        <v>5438.12</v>
      </c>
      <c r="F1107" s="72">
        <f t="shared" si="439"/>
        <v>44120</v>
      </c>
      <c r="G1107" s="9">
        <f t="shared" si="426"/>
        <v>8.6001761951128852E-3</v>
      </c>
      <c r="H1107" s="72">
        <f t="shared" si="440"/>
        <v>44151</v>
      </c>
      <c r="I1107" s="72">
        <f t="shared" si="427"/>
        <v>44151</v>
      </c>
      <c r="J1107" s="1">
        <f t="shared" si="441"/>
        <v>21</v>
      </c>
      <c r="K1107" s="1">
        <f t="shared" si="423"/>
        <v>1</v>
      </c>
      <c r="L1107" s="5">
        <f t="shared" si="428"/>
        <v>1.0004078599999999</v>
      </c>
      <c r="M1107" s="12">
        <f t="shared" si="424"/>
        <v>1.0064004200000001</v>
      </c>
      <c r="N1107" s="12">
        <f t="shared" si="420"/>
        <v>1.1078961794386524</v>
      </c>
      <c r="O1107" s="5">
        <f t="shared" si="422"/>
        <v>1.1083480400000001</v>
      </c>
      <c r="P1107" s="5">
        <f t="shared" si="429"/>
        <v>1108.3480400000001</v>
      </c>
      <c r="Q1107" s="10">
        <f t="shared" si="430"/>
        <v>0</v>
      </c>
      <c r="R1107" s="39">
        <f t="shared" si="431"/>
        <v>0</v>
      </c>
      <c r="S1107" s="5">
        <f t="shared" si="432"/>
        <v>0</v>
      </c>
      <c r="T1107" s="6">
        <f t="shared" si="442"/>
        <v>4.641E-2</v>
      </c>
      <c r="U1107" s="10">
        <f t="shared" si="421"/>
        <v>1</v>
      </c>
      <c r="V1107" s="10">
        <v>252</v>
      </c>
      <c r="W1107" s="12">
        <f t="shared" si="433"/>
        <v>1.000180037</v>
      </c>
      <c r="X1107" s="5">
        <f t="shared" si="434"/>
        <v>0.19954364999999999</v>
      </c>
      <c r="Y1107" s="11">
        <f t="shared" si="435"/>
        <v>0</v>
      </c>
      <c r="Z1107" s="2" t="s">
        <v>68</v>
      </c>
      <c r="AA1107" s="72">
        <f t="shared" si="443"/>
        <v>44484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2"/>
      <c r="CH1107" s="1"/>
      <c r="CI1107" s="1"/>
      <c r="CJ1107" s="1"/>
      <c r="CK1107" s="1"/>
      <c r="CL1107" s="1"/>
      <c r="CM1107" s="1"/>
    </row>
    <row r="1108" spans="1:91" x14ac:dyDescent="0.2">
      <c r="A1108" s="105">
        <f t="shared" si="436"/>
        <v>44121</v>
      </c>
      <c r="B1108" s="5">
        <f t="shared" si="425"/>
        <v>1109.19938667</v>
      </c>
      <c r="C1108" s="5">
        <f t="shared" si="437"/>
        <v>1000</v>
      </c>
      <c r="D1108" s="64">
        <f t="shared" si="438"/>
        <v>5391.75</v>
      </c>
      <c r="E1108" s="11">
        <f>IF(K1108=1,VLOOKUP(A1108,[1]Plan1!$AY$80:$BA$314,3),E1107)</f>
        <v>5438.12</v>
      </c>
      <c r="F1108" s="72">
        <f t="shared" si="439"/>
        <v>44120</v>
      </c>
      <c r="G1108" s="9">
        <f t="shared" si="426"/>
        <v>8.6001761951128852E-3</v>
      </c>
      <c r="H1108" s="72">
        <f t="shared" si="440"/>
        <v>44151</v>
      </c>
      <c r="I1108" s="72">
        <f t="shared" si="427"/>
        <v>44151</v>
      </c>
      <c r="J1108" s="1">
        <f t="shared" si="441"/>
        <v>21</v>
      </c>
      <c r="K1108" s="1">
        <f t="shared" si="423"/>
        <v>2</v>
      </c>
      <c r="L1108" s="5">
        <f t="shared" si="428"/>
        <v>1.0008158899999999</v>
      </c>
      <c r="M1108" s="12">
        <f t="shared" si="424"/>
        <v>1.0064004200000001</v>
      </c>
      <c r="N1108" s="12">
        <f t="shared" si="420"/>
        <v>1.1078961794386524</v>
      </c>
      <c r="O1108" s="5">
        <f t="shared" si="422"/>
        <v>1.1088001000000001</v>
      </c>
      <c r="P1108" s="5">
        <f t="shared" si="429"/>
        <v>1108.8000999999999</v>
      </c>
      <c r="Q1108" s="10">
        <f t="shared" si="430"/>
        <v>0</v>
      </c>
      <c r="R1108" s="39">
        <f t="shared" si="431"/>
        <v>0</v>
      </c>
      <c r="S1108" s="5">
        <f t="shared" si="432"/>
        <v>0</v>
      </c>
      <c r="T1108" s="6">
        <f t="shared" si="442"/>
        <v>4.641E-2</v>
      </c>
      <c r="U1108" s="10">
        <f t="shared" si="421"/>
        <v>2</v>
      </c>
      <c r="V1108" s="10">
        <v>252</v>
      </c>
      <c r="W1108" s="12">
        <f t="shared" si="433"/>
        <v>1.0003601070000001</v>
      </c>
      <c r="X1108" s="5">
        <f t="shared" si="434"/>
        <v>0.39928667000000001</v>
      </c>
      <c r="Y1108" s="11">
        <f t="shared" si="435"/>
        <v>0</v>
      </c>
      <c r="Z1108" s="2" t="s">
        <v>68</v>
      </c>
      <c r="AA1108" s="72">
        <f t="shared" si="443"/>
        <v>44484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2"/>
      <c r="CH1108" s="1"/>
      <c r="CI1108" s="1"/>
      <c r="CJ1108" s="1"/>
      <c r="CK1108" s="1"/>
      <c r="CL1108" s="1"/>
      <c r="CM1108" s="1"/>
    </row>
    <row r="1109" spans="1:91" x14ac:dyDescent="0.2">
      <c r="A1109" s="105">
        <f t="shared" si="436"/>
        <v>44122</v>
      </c>
      <c r="B1109" s="5">
        <f t="shared" si="425"/>
        <v>1109.19938667</v>
      </c>
      <c r="C1109" s="5">
        <f t="shared" si="437"/>
        <v>1000</v>
      </c>
      <c r="D1109" s="64">
        <f t="shared" si="438"/>
        <v>5391.75</v>
      </c>
      <c r="E1109" s="11">
        <f>IF(K1109=1,VLOOKUP(A1109,[1]Plan1!$AY$80:$BA$314,3),E1108)</f>
        <v>5438.12</v>
      </c>
      <c r="F1109" s="72">
        <f t="shared" si="439"/>
        <v>44120</v>
      </c>
      <c r="G1109" s="9">
        <f t="shared" si="426"/>
        <v>8.6001761951128852E-3</v>
      </c>
      <c r="H1109" s="72">
        <f t="shared" si="440"/>
        <v>44151</v>
      </c>
      <c r="I1109" s="72">
        <f t="shared" si="427"/>
        <v>44151</v>
      </c>
      <c r="J1109" s="1">
        <f t="shared" si="441"/>
        <v>21</v>
      </c>
      <c r="K1109" s="1">
        <f t="shared" si="423"/>
        <v>2</v>
      </c>
      <c r="L1109" s="5">
        <f t="shared" si="428"/>
        <v>1.0008158899999999</v>
      </c>
      <c r="M1109" s="12">
        <f t="shared" si="424"/>
        <v>1.0064004200000001</v>
      </c>
      <c r="N1109" s="12">
        <f t="shared" si="420"/>
        <v>1.1078961794386524</v>
      </c>
      <c r="O1109" s="5">
        <f t="shared" si="422"/>
        <v>1.1088001000000001</v>
      </c>
      <c r="P1109" s="5">
        <f t="shared" si="429"/>
        <v>1108.8000999999999</v>
      </c>
      <c r="Q1109" s="10">
        <f t="shared" si="430"/>
        <v>0</v>
      </c>
      <c r="R1109" s="39">
        <f t="shared" si="431"/>
        <v>0</v>
      </c>
      <c r="S1109" s="5">
        <f t="shared" si="432"/>
        <v>0</v>
      </c>
      <c r="T1109" s="6">
        <f t="shared" si="442"/>
        <v>4.641E-2</v>
      </c>
      <c r="U1109" s="10">
        <f t="shared" si="421"/>
        <v>2</v>
      </c>
      <c r="V1109" s="10">
        <v>252</v>
      </c>
      <c r="W1109" s="12">
        <f t="shared" si="433"/>
        <v>1.0003601070000001</v>
      </c>
      <c r="X1109" s="5">
        <f t="shared" si="434"/>
        <v>0.39928667000000001</v>
      </c>
      <c r="Y1109" s="11">
        <f t="shared" si="435"/>
        <v>0</v>
      </c>
      <c r="Z1109" s="2" t="s">
        <v>68</v>
      </c>
      <c r="AA1109" s="72">
        <f t="shared" si="443"/>
        <v>44484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2"/>
      <c r="CH1109" s="1"/>
      <c r="CI1109" s="1"/>
      <c r="CJ1109" s="1"/>
      <c r="CK1109" s="1"/>
      <c r="CL1109" s="1"/>
      <c r="CM1109" s="1"/>
    </row>
    <row r="1110" spans="1:91" x14ac:dyDescent="0.2">
      <c r="A1110" s="105">
        <f t="shared" si="436"/>
        <v>44123</v>
      </c>
      <c r="B1110" s="5">
        <f t="shared" si="425"/>
        <v>1109.19938667</v>
      </c>
      <c r="C1110" s="5">
        <f t="shared" si="437"/>
        <v>1000</v>
      </c>
      <c r="D1110" s="64">
        <f t="shared" si="438"/>
        <v>5391.75</v>
      </c>
      <c r="E1110" s="11">
        <f>IF(K1110=1,VLOOKUP(A1110,[1]Plan1!$AY$80:$BA$314,3),E1109)</f>
        <v>5438.12</v>
      </c>
      <c r="F1110" s="72">
        <f t="shared" si="439"/>
        <v>44120</v>
      </c>
      <c r="G1110" s="9">
        <f t="shared" si="426"/>
        <v>8.6001761951128852E-3</v>
      </c>
      <c r="H1110" s="72">
        <f t="shared" si="440"/>
        <v>44151</v>
      </c>
      <c r="I1110" s="72">
        <f t="shared" si="427"/>
        <v>44151</v>
      </c>
      <c r="J1110" s="1">
        <f t="shared" si="441"/>
        <v>21</v>
      </c>
      <c r="K1110" s="1">
        <f t="shared" si="423"/>
        <v>2</v>
      </c>
      <c r="L1110" s="5">
        <f t="shared" si="428"/>
        <v>1.0008158899999999</v>
      </c>
      <c r="M1110" s="12">
        <f t="shared" si="424"/>
        <v>1.0064004200000001</v>
      </c>
      <c r="N1110" s="12">
        <f t="shared" si="420"/>
        <v>1.1078961794386524</v>
      </c>
      <c r="O1110" s="5">
        <f t="shared" si="422"/>
        <v>1.1088001000000001</v>
      </c>
      <c r="P1110" s="5">
        <f t="shared" si="429"/>
        <v>1108.8000999999999</v>
      </c>
      <c r="Q1110" s="10">
        <f t="shared" si="430"/>
        <v>0</v>
      </c>
      <c r="R1110" s="39">
        <f t="shared" si="431"/>
        <v>0</v>
      </c>
      <c r="S1110" s="5">
        <f t="shared" si="432"/>
        <v>0</v>
      </c>
      <c r="T1110" s="6">
        <f t="shared" si="442"/>
        <v>4.641E-2</v>
      </c>
      <c r="U1110" s="10">
        <f t="shared" si="421"/>
        <v>2</v>
      </c>
      <c r="V1110" s="10">
        <v>252</v>
      </c>
      <c r="W1110" s="12">
        <f t="shared" si="433"/>
        <v>1.0003601070000001</v>
      </c>
      <c r="X1110" s="5">
        <f t="shared" si="434"/>
        <v>0.39928667000000001</v>
      </c>
      <c r="Y1110" s="11">
        <f t="shared" si="435"/>
        <v>0</v>
      </c>
      <c r="Z1110" s="2" t="s">
        <v>68</v>
      </c>
      <c r="AA1110" s="72">
        <f t="shared" si="443"/>
        <v>44484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2"/>
      <c r="CH1110" s="1"/>
      <c r="CI1110" s="1"/>
      <c r="CJ1110" s="1"/>
      <c r="CK1110" s="1"/>
      <c r="CL1110" s="1"/>
      <c r="CM1110" s="1"/>
    </row>
    <row r="1111" spans="1:91" x14ac:dyDescent="0.2">
      <c r="A1111" s="105">
        <f t="shared" si="436"/>
        <v>44124</v>
      </c>
      <c r="B1111" s="5">
        <f t="shared" si="425"/>
        <v>1109.8515669799999</v>
      </c>
      <c r="C1111" s="5">
        <f t="shared" si="437"/>
        <v>1000</v>
      </c>
      <c r="D1111" s="64">
        <f t="shared" si="438"/>
        <v>5391.75</v>
      </c>
      <c r="E1111" s="11">
        <f>IF(K1111=1,VLOOKUP(A1111,[1]Plan1!$AY$80:$BA$314,3),E1110)</f>
        <v>5438.12</v>
      </c>
      <c r="F1111" s="72">
        <f t="shared" si="439"/>
        <v>44120</v>
      </c>
      <c r="G1111" s="9">
        <f t="shared" si="426"/>
        <v>8.6001761951128852E-3</v>
      </c>
      <c r="H1111" s="72">
        <f t="shared" si="440"/>
        <v>44151</v>
      </c>
      <c r="I1111" s="72">
        <f t="shared" si="427"/>
        <v>44151</v>
      </c>
      <c r="J1111" s="1">
        <f t="shared" si="441"/>
        <v>21</v>
      </c>
      <c r="K1111" s="1">
        <f t="shared" si="423"/>
        <v>3</v>
      </c>
      <c r="L1111" s="5">
        <f t="shared" si="428"/>
        <v>1.00122409</v>
      </c>
      <c r="M1111" s="12">
        <f t="shared" si="424"/>
        <v>1.0064004200000001</v>
      </c>
      <c r="N1111" s="12">
        <f t="shared" si="420"/>
        <v>1.1078961794386524</v>
      </c>
      <c r="O1111" s="5">
        <f t="shared" si="422"/>
        <v>1.1092523400000001</v>
      </c>
      <c r="P1111" s="5">
        <f t="shared" si="429"/>
        <v>1109.25234</v>
      </c>
      <c r="Q1111" s="10">
        <f t="shared" si="430"/>
        <v>0</v>
      </c>
      <c r="R1111" s="39">
        <f t="shared" si="431"/>
        <v>0</v>
      </c>
      <c r="S1111" s="5">
        <f t="shared" si="432"/>
        <v>0</v>
      </c>
      <c r="T1111" s="6">
        <f t="shared" si="442"/>
        <v>4.641E-2</v>
      </c>
      <c r="U1111" s="10">
        <f t="shared" si="421"/>
        <v>3</v>
      </c>
      <c r="V1111" s="10">
        <v>252</v>
      </c>
      <c r="W1111" s="12">
        <f t="shared" si="433"/>
        <v>1.0005402080000001</v>
      </c>
      <c r="X1111" s="5">
        <f t="shared" si="434"/>
        <v>0.59922697999999996</v>
      </c>
      <c r="Y1111" s="11">
        <f t="shared" si="435"/>
        <v>0</v>
      </c>
      <c r="Z1111" s="2" t="s">
        <v>68</v>
      </c>
      <c r="AA1111" s="72">
        <f t="shared" si="443"/>
        <v>44484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2"/>
      <c r="CH1111" s="1"/>
      <c r="CI1111" s="1"/>
      <c r="CJ1111" s="1"/>
      <c r="CK1111" s="1"/>
      <c r="CL1111" s="1"/>
      <c r="CM1111" s="1"/>
    </row>
    <row r="1112" spans="1:91" x14ac:dyDescent="0.2">
      <c r="A1112" s="105">
        <f t="shared" si="436"/>
        <v>44125</v>
      </c>
      <c r="B1112" s="5">
        <f t="shared" si="425"/>
        <v>1110.5041280500002</v>
      </c>
      <c r="C1112" s="5">
        <f t="shared" si="437"/>
        <v>1000</v>
      </c>
      <c r="D1112" s="64">
        <f t="shared" si="438"/>
        <v>5391.75</v>
      </c>
      <c r="E1112" s="11">
        <f>IF(K1112=1,VLOOKUP(A1112,[1]Plan1!$AY$80:$BA$314,3),E1111)</f>
        <v>5438.12</v>
      </c>
      <c r="F1112" s="72">
        <f t="shared" si="439"/>
        <v>44120</v>
      </c>
      <c r="G1112" s="9">
        <f t="shared" si="426"/>
        <v>8.6001761951128852E-3</v>
      </c>
      <c r="H1112" s="72">
        <f t="shared" si="440"/>
        <v>44151</v>
      </c>
      <c r="I1112" s="72">
        <f t="shared" si="427"/>
        <v>44151</v>
      </c>
      <c r="J1112" s="1">
        <f t="shared" si="441"/>
        <v>21</v>
      </c>
      <c r="K1112" s="1">
        <f t="shared" si="423"/>
        <v>4</v>
      </c>
      <c r="L1112" s="5">
        <f t="shared" si="428"/>
        <v>1.00163245</v>
      </c>
      <c r="M1112" s="12">
        <f t="shared" si="424"/>
        <v>1.0064004200000001</v>
      </c>
      <c r="N1112" s="12">
        <f t="shared" si="420"/>
        <v>1.1078961794386524</v>
      </c>
      <c r="O1112" s="5">
        <f t="shared" si="422"/>
        <v>1.1097047600000001</v>
      </c>
      <c r="P1112" s="5">
        <f t="shared" si="429"/>
        <v>1109.7047600000001</v>
      </c>
      <c r="Q1112" s="10">
        <f t="shared" si="430"/>
        <v>0</v>
      </c>
      <c r="R1112" s="39">
        <f t="shared" si="431"/>
        <v>0</v>
      </c>
      <c r="S1112" s="5">
        <f t="shared" si="432"/>
        <v>0</v>
      </c>
      <c r="T1112" s="6">
        <f t="shared" si="442"/>
        <v>4.641E-2</v>
      </c>
      <c r="U1112" s="10">
        <f t="shared" si="421"/>
        <v>4</v>
      </c>
      <c r="V1112" s="10">
        <v>252</v>
      </c>
      <c r="W1112" s="12">
        <f t="shared" si="433"/>
        <v>1.000720343</v>
      </c>
      <c r="X1112" s="5">
        <f t="shared" si="434"/>
        <v>0.79936805</v>
      </c>
      <c r="Y1112" s="11">
        <f t="shared" si="435"/>
        <v>0</v>
      </c>
      <c r="Z1112" s="2" t="s">
        <v>68</v>
      </c>
      <c r="AA1112" s="72">
        <f t="shared" si="443"/>
        <v>44484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2"/>
      <c r="CH1112" s="1"/>
      <c r="CI1112" s="1"/>
      <c r="CJ1112" s="1"/>
      <c r="CK1112" s="1"/>
      <c r="CL1112" s="1"/>
      <c r="CM1112" s="1"/>
    </row>
    <row r="1113" spans="1:91" x14ac:dyDescent="0.2">
      <c r="A1113" s="105">
        <f t="shared" si="436"/>
        <v>44126</v>
      </c>
      <c r="B1113" s="5">
        <f t="shared" si="425"/>
        <v>1111.1570778099999</v>
      </c>
      <c r="C1113" s="5">
        <f t="shared" si="437"/>
        <v>1000</v>
      </c>
      <c r="D1113" s="64">
        <f t="shared" si="438"/>
        <v>5391.75</v>
      </c>
      <c r="E1113" s="11">
        <f>IF(K1113=1,VLOOKUP(A1113,[1]Plan1!$AY$80:$BA$314,3),E1112)</f>
        <v>5438.12</v>
      </c>
      <c r="F1113" s="72">
        <f t="shared" si="439"/>
        <v>44120</v>
      </c>
      <c r="G1113" s="9">
        <f t="shared" si="426"/>
        <v>8.6001761951128852E-3</v>
      </c>
      <c r="H1113" s="72">
        <f t="shared" si="440"/>
        <v>44151</v>
      </c>
      <c r="I1113" s="72">
        <f t="shared" si="427"/>
        <v>44151</v>
      </c>
      <c r="J1113" s="1">
        <f t="shared" si="441"/>
        <v>21</v>
      </c>
      <c r="K1113" s="1">
        <f t="shared" si="423"/>
        <v>5</v>
      </c>
      <c r="L1113" s="5">
        <f t="shared" si="428"/>
        <v>1.0020409800000001</v>
      </c>
      <c r="M1113" s="12">
        <f t="shared" si="424"/>
        <v>1.0064004200000001</v>
      </c>
      <c r="N1113" s="12">
        <f t="shared" si="420"/>
        <v>1.1078961794386524</v>
      </c>
      <c r="O1113" s="5">
        <f t="shared" si="422"/>
        <v>1.11015737</v>
      </c>
      <c r="P1113" s="5">
        <f t="shared" si="429"/>
        <v>1110.1573699999999</v>
      </c>
      <c r="Q1113" s="10">
        <f t="shared" si="430"/>
        <v>0</v>
      </c>
      <c r="R1113" s="39">
        <f t="shared" si="431"/>
        <v>0</v>
      </c>
      <c r="S1113" s="5">
        <f t="shared" si="432"/>
        <v>0</v>
      </c>
      <c r="T1113" s="6">
        <f t="shared" si="442"/>
        <v>4.641E-2</v>
      </c>
      <c r="U1113" s="10">
        <f t="shared" si="421"/>
        <v>5</v>
      </c>
      <c r="V1113" s="10">
        <v>252</v>
      </c>
      <c r="W1113" s="12">
        <f t="shared" si="433"/>
        <v>1.0009005099999999</v>
      </c>
      <c r="X1113" s="5">
        <f t="shared" si="434"/>
        <v>0.99970780999999997</v>
      </c>
      <c r="Y1113" s="11">
        <f t="shared" si="435"/>
        <v>0</v>
      </c>
      <c r="Z1113" s="2" t="s">
        <v>68</v>
      </c>
      <c r="AA1113" s="72">
        <f t="shared" si="443"/>
        <v>44484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2"/>
      <c r="CH1113" s="1"/>
      <c r="CI1113" s="1"/>
      <c r="CJ1113" s="1"/>
      <c r="CK1113" s="1"/>
      <c r="CL1113" s="1"/>
      <c r="CM1113" s="1"/>
    </row>
    <row r="1114" spans="1:91" x14ac:dyDescent="0.2">
      <c r="A1114" s="105">
        <f t="shared" si="436"/>
        <v>44127</v>
      </c>
      <c r="B1114" s="5">
        <f t="shared" si="425"/>
        <v>1111.81041639</v>
      </c>
      <c r="C1114" s="5">
        <f t="shared" si="437"/>
        <v>1000</v>
      </c>
      <c r="D1114" s="64">
        <f t="shared" si="438"/>
        <v>5391.75</v>
      </c>
      <c r="E1114" s="11">
        <f>IF(K1114=1,VLOOKUP(A1114,[1]Plan1!$AY$80:$BA$314,3),E1113)</f>
        <v>5438.12</v>
      </c>
      <c r="F1114" s="72">
        <f t="shared" si="439"/>
        <v>44120</v>
      </c>
      <c r="G1114" s="9">
        <f t="shared" si="426"/>
        <v>8.6001761951128852E-3</v>
      </c>
      <c r="H1114" s="72">
        <f t="shared" si="440"/>
        <v>44151</v>
      </c>
      <c r="I1114" s="72">
        <f t="shared" si="427"/>
        <v>44151</v>
      </c>
      <c r="J1114" s="1">
        <f t="shared" si="441"/>
        <v>21</v>
      </c>
      <c r="K1114" s="1">
        <f t="shared" si="423"/>
        <v>6</v>
      </c>
      <c r="L1114" s="5">
        <f t="shared" si="428"/>
        <v>1.00244968</v>
      </c>
      <c r="M1114" s="12">
        <f t="shared" si="424"/>
        <v>1.0064004200000001</v>
      </c>
      <c r="N1114" s="12">
        <f t="shared" si="420"/>
        <v>1.1078961794386524</v>
      </c>
      <c r="O1114" s="5">
        <f t="shared" si="422"/>
        <v>1.11061017</v>
      </c>
      <c r="P1114" s="5">
        <f t="shared" si="429"/>
        <v>1110.61016999</v>
      </c>
      <c r="Q1114" s="10">
        <f t="shared" si="430"/>
        <v>0</v>
      </c>
      <c r="R1114" s="39">
        <f t="shared" si="431"/>
        <v>0</v>
      </c>
      <c r="S1114" s="5">
        <f t="shared" si="432"/>
        <v>0</v>
      </c>
      <c r="T1114" s="6">
        <f t="shared" si="442"/>
        <v>4.641E-2</v>
      </c>
      <c r="U1114" s="10">
        <f t="shared" si="421"/>
        <v>6</v>
      </c>
      <c r="V1114" s="10">
        <v>252</v>
      </c>
      <c r="W1114" s="12">
        <f t="shared" si="433"/>
        <v>1.001080709</v>
      </c>
      <c r="X1114" s="5">
        <f t="shared" si="434"/>
        <v>1.2002463999999999</v>
      </c>
      <c r="Y1114" s="11">
        <f t="shared" si="435"/>
        <v>0</v>
      </c>
      <c r="Z1114" s="2" t="s">
        <v>68</v>
      </c>
      <c r="AA1114" s="72">
        <f t="shared" si="443"/>
        <v>44484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2"/>
      <c r="CH1114" s="1"/>
      <c r="CI1114" s="1"/>
      <c r="CJ1114" s="1"/>
      <c r="CK1114" s="1"/>
      <c r="CL1114" s="1"/>
      <c r="CM1114" s="1"/>
    </row>
    <row r="1115" spans="1:91" x14ac:dyDescent="0.2">
      <c r="A1115" s="105">
        <f t="shared" si="436"/>
        <v>44128</v>
      </c>
      <c r="B1115" s="5">
        <f t="shared" si="425"/>
        <v>1112.4641239499999</v>
      </c>
      <c r="C1115" s="5">
        <f t="shared" si="437"/>
        <v>1000</v>
      </c>
      <c r="D1115" s="64">
        <f t="shared" si="438"/>
        <v>5391.75</v>
      </c>
      <c r="E1115" s="11">
        <f>IF(K1115=1,VLOOKUP(A1115,[1]Plan1!$AY$80:$BA$314,3),E1114)</f>
        <v>5438.12</v>
      </c>
      <c r="F1115" s="72">
        <f t="shared" si="439"/>
        <v>44120</v>
      </c>
      <c r="G1115" s="9">
        <f t="shared" si="426"/>
        <v>8.6001761951128852E-3</v>
      </c>
      <c r="H1115" s="72">
        <f t="shared" si="440"/>
        <v>44151</v>
      </c>
      <c r="I1115" s="72">
        <f t="shared" si="427"/>
        <v>44151</v>
      </c>
      <c r="J1115" s="1">
        <f t="shared" si="441"/>
        <v>21</v>
      </c>
      <c r="K1115" s="1">
        <f t="shared" si="423"/>
        <v>7</v>
      </c>
      <c r="L1115" s="5">
        <f t="shared" si="428"/>
        <v>1.0028585400000001</v>
      </c>
      <c r="M1115" s="12">
        <f t="shared" si="424"/>
        <v>1.0064004200000001</v>
      </c>
      <c r="N1115" s="12">
        <f t="shared" si="420"/>
        <v>1.1078961794386524</v>
      </c>
      <c r="O1115" s="5">
        <f t="shared" si="422"/>
        <v>1.1110631399999999</v>
      </c>
      <c r="P1115" s="5">
        <f t="shared" si="429"/>
        <v>1111.06314</v>
      </c>
      <c r="Q1115" s="10">
        <f t="shared" si="430"/>
        <v>0</v>
      </c>
      <c r="R1115" s="39">
        <f t="shared" si="431"/>
        <v>0</v>
      </c>
      <c r="S1115" s="5">
        <f t="shared" si="432"/>
        <v>0</v>
      </c>
      <c r="T1115" s="6">
        <f t="shared" si="442"/>
        <v>4.641E-2</v>
      </c>
      <c r="U1115" s="10">
        <f t="shared" si="421"/>
        <v>7</v>
      </c>
      <c r="V1115" s="10">
        <v>252</v>
      </c>
      <c r="W1115" s="12">
        <f t="shared" si="433"/>
        <v>1.0012609400000001</v>
      </c>
      <c r="X1115" s="5">
        <f t="shared" si="434"/>
        <v>1.4009839500000001</v>
      </c>
      <c r="Y1115" s="11">
        <f t="shared" si="435"/>
        <v>0</v>
      </c>
      <c r="Z1115" s="2" t="s">
        <v>68</v>
      </c>
      <c r="AA1115" s="72">
        <f t="shared" si="443"/>
        <v>44484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2"/>
      <c r="CH1115" s="1"/>
      <c r="CI1115" s="1"/>
      <c r="CJ1115" s="1"/>
      <c r="CK1115" s="1"/>
      <c r="CL1115" s="1"/>
      <c r="CM1115" s="1"/>
    </row>
    <row r="1116" spans="1:91" x14ac:dyDescent="0.2">
      <c r="A1116" s="105">
        <f t="shared" si="436"/>
        <v>44129</v>
      </c>
      <c r="B1116" s="5">
        <f t="shared" si="425"/>
        <v>1112.4641239499999</v>
      </c>
      <c r="C1116" s="5">
        <f t="shared" si="437"/>
        <v>1000</v>
      </c>
      <c r="D1116" s="64">
        <f t="shared" si="438"/>
        <v>5391.75</v>
      </c>
      <c r="E1116" s="11">
        <f>IF(K1116=1,VLOOKUP(A1116,[1]Plan1!$AY$80:$BA$314,3),E1115)</f>
        <v>5438.12</v>
      </c>
      <c r="F1116" s="72">
        <f t="shared" si="439"/>
        <v>44120</v>
      </c>
      <c r="G1116" s="9">
        <f t="shared" si="426"/>
        <v>8.6001761951128852E-3</v>
      </c>
      <c r="H1116" s="72">
        <f t="shared" si="440"/>
        <v>44151</v>
      </c>
      <c r="I1116" s="72">
        <f t="shared" si="427"/>
        <v>44151</v>
      </c>
      <c r="J1116" s="1">
        <f t="shared" si="441"/>
        <v>21</v>
      </c>
      <c r="K1116" s="1">
        <f t="shared" si="423"/>
        <v>7</v>
      </c>
      <c r="L1116" s="5">
        <f t="shared" si="428"/>
        <v>1.0028585400000001</v>
      </c>
      <c r="M1116" s="12">
        <f t="shared" si="424"/>
        <v>1.0064004200000001</v>
      </c>
      <c r="N1116" s="12">
        <f t="shared" si="420"/>
        <v>1.1078961794386524</v>
      </c>
      <c r="O1116" s="5">
        <f t="shared" si="422"/>
        <v>1.1110631399999999</v>
      </c>
      <c r="P1116" s="5">
        <f t="shared" si="429"/>
        <v>1111.06314</v>
      </c>
      <c r="Q1116" s="10">
        <f t="shared" si="430"/>
        <v>0</v>
      </c>
      <c r="R1116" s="39">
        <f t="shared" si="431"/>
        <v>0</v>
      </c>
      <c r="S1116" s="5">
        <f t="shared" si="432"/>
        <v>0</v>
      </c>
      <c r="T1116" s="6">
        <f t="shared" si="442"/>
        <v>4.641E-2</v>
      </c>
      <c r="U1116" s="10">
        <f t="shared" si="421"/>
        <v>7</v>
      </c>
      <c r="V1116" s="10">
        <v>252</v>
      </c>
      <c r="W1116" s="12">
        <f t="shared" si="433"/>
        <v>1.0012609400000001</v>
      </c>
      <c r="X1116" s="5">
        <f t="shared" si="434"/>
        <v>1.4009839500000001</v>
      </c>
      <c r="Y1116" s="11">
        <f t="shared" si="435"/>
        <v>0</v>
      </c>
      <c r="Z1116" s="2" t="s">
        <v>68</v>
      </c>
      <c r="AA1116" s="72">
        <f t="shared" si="443"/>
        <v>44484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2"/>
      <c r="CH1116" s="1"/>
      <c r="CI1116" s="1"/>
      <c r="CJ1116" s="1"/>
      <c r="CK1116" s="1"/>
      <c r="CL1116" s="1"/>
      <c r="CM1116" s="1"/>
    </row>
    <row r="1117" spans="1:91" x14ac:dyDescent="0.2">
      <c r="A1117" s="105">
        <f t="shared" si="436"/>
        <v>44130</v>
      </c>
      <c r="B1117" s="5">
        <f t="shared" si="425"/>
        <v>1112.4641239499999</v>
      </c>
      <c r="C1117" s="5">
        <f t="shared" si="437"/>
        <v>1000</v>
      </c>
      <c r="D1117" s="64">
        <f t="shared" si="438"/>
        <v>5391.75</v>
      </c>
      <c r="E1117" s="11">
        <f>IF(K1117=1,VLOOKUP(A1117,[1]Plan1!$AY$80:$BA$314,3),E1116)</f>
        <v>5438.12</v>
      </c>
      <c r="F1117" s="72">
        <f t="shared" si="439"/>
        <v>44120</v>
      </c>
      <c r="G1117" s="9">
        <f t="shared" si="426"/>
        <v>8.6001761951128852E-3</v>
      </c>
      <c r="H1117" s="72">
        <f t="shared" si="440"/>
        <v>44151</v>
      </c>
      <c r="I1117" s="72">
        <f t="shared" si="427"/>
        <v>44151</v>
      </c>
      <c r="J1117" s="1">
        <f t="shared" si="441"/>
        <v>21</v>
      </c>
      <c r="K1117" s="1">
        <f t="shared" si="423"/>
        <v>7</v>
      </c>
      <c r="L1117" s="5">
        <f t="shared" si="428"/>
        <v>1.0028585400000001</v>
      </c>
      <c r="M1117" s="12">
        <f t="shared" si="424"/>
        <v>1.0064004200000001</v>
      </c>
      <c r="N1117" s="12">
        <f t="shared" si="420"/>
        <v>1.1078961794386524</v>
      </c>
      <c r="O1117" s="5">
        <f t="shared" si="422"/>
        <v>1.1110631399999999</v>
      </c>
      <c r="P1117" s="5">
        <f t="shared" si="429"/>
        <v>1111.06314</v>
      </c>
      <c r="Q1117" s="10">
        <f t="shared" si="430"/>
        <v>0</v>
      </c>
      <c r="R1117" s="39">
        <f t="shared" si="431"/>
        <v>0</v>
      </c>
      <c r="S1117" s="5">
        <f t="shared" si="432"/>
        <v>0</v>
      </c>
      <c r="T1117" s="6">
        <f t="shared" si="442"/>
        <v>4.641E-2</v>
      </c>
      <c r="U1117" s="10">
        <f t="shared" si="421"/>
        <v>7</v>
      </c>
      <c r="V1117" s="10">
        <v>252</v>
      </c>
      <c r="W1117" s="12">
        <f t="shared" si="433"/>
        <v>1.0012609400000001</v>
      </c>
      <c r="X1117" s="5">
        <f t="shared" si="434"/>
        <v>1.4009839500000001</v>
      </c>
      <c r="Y1117" s="11">
        <f t="shared" si="435"/>
        <v>0</v>
      </c>
      <c r="Z1117" s="2" t="s">
        <v>68</v>
      </c>
      <c r="AA1117" s="72">
        <f t="shared" si="443"/>
        <v>44484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2"/>
      <c r="CH1117" s="1"/>
      <c r="CI1117" s="1"/>
      <c r="CJ1117" s="1"/>
      <c r="CK1117" s="1"/>
      <c r="CL1117" s="1"/>
      <c r="CM1117" s="1"/>
    </row>
    <row r="1118" spans="1:91" x14ac:dyDescent="0.2">
      <c r="A1118" s="105">
        <f t="shared" si="436"/>
        <v>44131</v>
      </c>
      <c r="B1118" s="5">
        <f t="shared" si="425"/>
        <v>1113.11822173</v>
      </c>
      <c r="C1118" s="5">
        <f t="shared" si="437"/>
        <v>1000</v>
      </c>
      <c r="D1118" s="64">
        <f t="shared" si="438"/>
        <v>5391.75</v>
      </c>
      <c r="E1118" s="11">
        <f>IF(K1118=1,VLOOKUP(A1118,[1]Plan1!$AY$80:$BA$314,3),E1117)</f>
        <v>5438.12</v>
      </c>
      <c r="F1118" s="72">
        <f t="shared" si="439"/>
        <v>44120</v>
      </c>
      <c r="G1118" s="9">
        <f t="shared" si="426"/>
        <v>8.6001761951128852E-3</v>
      </c>
      <c r="H1118" s="72">
        <f t="shared" si="440"/>
        <v>44151</v>
      </c>
      <c r="I1118" s="72">
        <f t="shared" si="427"/>
        <v>44151</v>
      </c>
      <c r="J1118" s="1">
        <f t="shared" si="441"/>
        <v>21</v>
      </c>
      <c r="K1118" s="1">
        <f t="shared" si="423"/>
        <v>8</v>
      </c>
      <c r="L1118" s="5">
        <f t="shared" si="428"/>
        <v>1.00326757</v>
      </c>
      <c r="M1118" s="12">
        <f t="shared" si="424"/>
        <v>1.0064004200000001</v>
      </c>
      <c r="N1118" s="12">
        <f t="shared" si="420"/>
        <v>1.1078961794386524</v>
      </c>
      <c r="O1118" s="5">
        <f t="shared" si="422"/>
        <v>1.1115162999999999</v>
      </c>
      <c r="P1118" s="5">
        <f t="shared" si="429"/>
        <v>1111.5163</v>
      </c>
      <c r="Q1118" s="10">
        <f t="shared" si="430"/>
        <v>0</v>
      </c>
      <c r="R1118" s="39">
        <f t="shared" si="431"/>
        <v>0</v>
      </c>
      <c r="S1118" s="5">
        <f t="shared" si="432"/>
        <v>0</v>
      </c>
      <c r="T1118" s="6">
        <f t="shared" si="442"/>
        <v>4.641E-2</v>
      </c>
      <c r="U1118" s="10">
        <f t="shared" si="421"/>
        <v>8</v>
      </c>
      <c r="V1118" s="10">
        <v>252</v>
      </c>
      <c r="W1118" s="12">
        <f t="shared" si="433"/>
        <v>1.001441204</v>
      </c>
      <c r="X1118" s="5">
        <f t="shared" si="434"/>
        <v>1.6019217299999999</v>
      </c>
      <c r="Y1118" s="11">
        <f t="shared" si="435"/>
        <v>0</v>
      </c>
      <c r="Z1118" s="2" t="s">
        <v>68</v>
      </c>
      <c r="AA1118" s="72">
        <f t="shared" si="443"/>
        <v>44484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2"/>
      <c r="CH1118" s="1"/>
      <c r="CI1118" s="1"/>
      <c r="CJ1118" s="1"/>
      <c r="CK1118" s="1"/>
      <c r="CL1118" s="1"/>
      <c r="CM1118" s="1"/>
    </row>
    <row r="1119" spans="1:91" x14ac:dyDescent="0.2">
      <c r="A1119" s="105">
        <f t="shared" si="436"/>
        <v>44132</v>
      </c>
      <c r="B1119" s="5">
        <f t="shared" si="425"/>
        <v>1113.77270989</v>
      </c>
      <c r="C1119" s="5">
        <f t="shared" si="437"/>
        <v>1000</v>
      </c>
      <c r="D1119" s="64">
        <f t="shared" si="438"/>
        <v>5391.75</v>
      </c>
      <c r="E1119" s="11">
        <f>IF(K1119=1,VLOOKUP(A1119,[1]Plan1!$AY$80:$BA$314,3),E1118)</f>
        <v>5438.12</v>
      </c>
      <c r="F1119" s="72">
        <f t="shared" si="439"/>
        <v>44120</v>
      </c>
      <c r="G1119" s="9">
        <f t="shared" si="426"/>
        <v>8.6001761951128852E-3</v>
      </c>
      <c r="H1119" s="72">
        <f t="shared" si="440"/>
        <v>44151</v>
      </c>
      <c r="I1119" s="72">
        <f t="shared" si="427"/>
        <v>44151</v>
      </c>
      <c r="J1119" s="1">
        <f t="shared" si="441"/>
        <v>21</v>
      </c>
      <c r="K1119" s="1">
        <f t="shared" si="423"/>
        <v>9</v>
      </c>
      <c r="L1119" s="5">
        <f t="shared" si="428"/>
        <v>1.00367677</v>
      </c>
      <c r="M1119" s="12">
        <f t="shared" si="424"/>
        <v>1.0064004200000001</v>
      </c>
      <c r="N1119" s="12">
        <f t="shared" ref="N1119:N1182" si="444">IF(I1119&gt;I1118,N1118*M1119,N1118)</f>
        <v>1.1078961794386524</v>
      </c>
      <c r="O1119" s="5">
        <f t="shared" si="422"/>
        <v>1.11196965</v>
      </c>
      <c r="P1119" s="5">
        <f t="shared" si="429"/>
        <v>1111.96965</v>
      </c>
      <c r="Q1119" s="10">
        <f t="shared" si="430"/>
        <v>0</v>
      </c>
      <c r="R1119" s="39">
        <f t="shared" si="431"/>
        <v>0</v>
      </c>
      <c r="S1119" s="5">
        <f t="shared" si="432"/>
        <v>0</v>
      </c>
      <c r="T1119" s="6">
        <f t="shared" si="442"/>
        <v>4.641E-2</v>
      </c>
      <c r="U1119" s="10">
        <f t="shared" si="421"/>
        <v>9</v>
      </c>
      <c r="V1119" s="10">
        <v>252</v>
      </c>
      <c r="W1119" s="12">
        <f t="shared" si="433"/>
        <v>1.001621501</v>
      </c>
      <c r="X1119" s="5">
        <f t="shared" si="434"/>
        <v>1.8030598900000001</v>
      </c>
      <c r="Y1119" s="11">
        <f t="shared" si="435"/>
        <v>0</v>
      </c>
      <c r="Z1119" s="2" t="s">
        <v>68</v>
      </c>
      <c r="AA1119" s="72">
        <f t="shared" si="443"/>
        <v>44484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2"/>
      <c r="CH1119" s="1"/>
      <c r="CI1119" s="1"/>
      <c r="CJ1119" s="1"/>
      <c r="CK1119" s="1"/>
      <c r="CL1119" s="1"/>
      <c r="CM1119" s="1"/>
    </row>
    <row r="1120" spans="1:91" x14ac:dyDescent="0.2">
      <c r="A1120" s="105">
        <f t="shared" si="436"/>
        <v>44133</v>
      </c>
      <c r="B1120" s="5">
        <f t="shared" si="425"/>
        <v>1114.4275774499999</v>
      </c>
      <c r="C1120" s="5">
        <f t="shared" si="437"/>
        <v>1000</v>
      </c>
      <c r="D1120" s="64">
        <f t="shared" si="438"/>
        <v>5391.75</v>
      </c>
      <c r="E1120" s="11">
        <f>IF(K1120=1,VLOOKUP(A1120,[1]Plan1!$AY$80:$BA$314,3),E1119)</f>
        <v>5438.12</v>
      </c>
      <c r="F1120" s="72">
        <f t="shared" si="439"/>
        <v>44120</v>
      </c>
      <c r="G1120" s="9">
        <f t="shared" si="426"/>
        <v>8.6001761951128852E-3</v>
      </c>
      <c r="H1120" s="72">
        <f t="shared" si="440"/>
        <v>44151</v>
      </c>
      <c r="I1120" s="72">
        <f t="shared" si="427"/>
        <v>44151</v>
      </c>
      <c r="J1120" s="1">
        <f t="shared" si="441"/>
        <v>21</v>
      </c>
      <c r="K1120" s="1">
        <f t="shared" si="423"/>
        <v>10</v>
      </c>
      <c r="L1120" s="5">
        <f t="shared" si="428"/>
        <v>1.0040861299999999</v>
      </c>
      <c r="M1120" s="12">
        <f t="shared" si="424"/>
        <v>1.0064004200000001</v>
      </c>
      <c r="N1120" s="12">
        <f t="shared" si="444"/>
        <v>1.1078961794386524</v>
      </c>
      <c r="O1120" s="5">
        <f t="shared" si="422"/>
        <v>1.11242318</v>
      </c>
      <c r="P1120" s="5">
        <f t="shared" si="429"/>
        <v>1112.42318</v>
      </c>
      <c r="Q1120" s="10">
        <f t="shared" si="430"/>
        <v>0</v>
      </c>
      <c r="R1120" s="39">
        <f t="shared" si="431"/>
        <v>0</v>
      </c>
      <c r="S1120" s="5">
        <f t="shared" si="432"/>
        <v>0</v>
      </c>
      <c r="T1120" s="6">
        <f t="shared" si="442"/>
        <v>4.641E-2</v>
      </c>
      <c r="U1120" s="10">
        <f t="shared" si="421"/>
        <v>10</v>
      </c>
      <c r="V1120" s="10">
        <v>252</v>
      </c>
      <c r="W1120" s="12">
        <f t="shared" si="433"/>
        <v>1.00180183</v>
      </c>
      <c r="X1120" s="5">
        <f t="shared" si="434"/>
        <v>2.0043974499999999</v>
      </c>
      <c r="Y1120" s="11">
        <f t="shared" si="435"/>
        <v>0</v>
      </c>
      <c r="Z1120" s="2" t="s">
        <v>68</v>
      </c>
      <c r="AA1120" s="72">
        <f t="shared" si="443"/>
        <v>44484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2"/>
      <c r="CH1120" s="1"/>
      <c r="CI1120" s="1"/>
      <c r="CJ1120" s="1"/>
      <c r="CK1120" s="1"/>
      <c r="CL1120" s="1"/>
      <c r="CM1120" s="1"/>
    </row>
    <row r="1121" spans="1:91" x14ac:dyDescent="0.2">
      <c r="A1121" s="105">
        <f t="shared" si="436"/>
        <v>44134</v>
      </c>
      <c r="B1121" s="5">
        <f t="shared" si="425"/>
        <v>1115.0828345699999</v>
      </c>
      <c r="C1121" s="5">
        <f t="shared" si="437"/>
        <v>1000</v>
      </c>
      <c r="D1121" s="64">
        <f t="shared" si="438"/>
        <v>5391.75</v>
      </c>
      <c r="E1121" s="11">
        <f>IF(K1121=1,VLOOKUP(A1121,[1]Plan1!$AY$80:$BA$314,3),E1120)</f>
        <v>5438.12</v>
      </c>
      <c r="F1121" s="72">
        <f t="shared" si="439"/>
        <v>44120</v>
      </c>
      <c r="G1121" s="9">
        <f t="shared" si="426"/>
        <v>8.6001761951128852E-3</v>
      </c>
      <c r="H1121" s="72">
        <f t="shared" si="440"/>
        <v>44151</v>
      </c>
      <c r="I1121" s="72">
        <f t="shared" si="427"/>
        <v>44151</v>
      </c>
      <c r="J1121" s="1">
        <f t="shared" si="441"/>
        <v>21</v>
      </c>
      <c r="K1121" s="1">
        <f t="shared" si="423"/>
        <v>11</v>
      </c>
      <c r="L1121" s="5">
        <f t="shared" si="428"/>
        <v>1.0044956599999999</v>
      </c>
      <c r="M1121" s="12">
        <f t="shared" si="424"/>
        <v>1.0064004200000001</v>
      </c>
      <c r="N1121" s="12">
        <f t="shared" si="444"/>
        <v>1.1078961794386524</v>
      </c>
      <c r="O1121" s="5">
        <f t="shared" si="422"/>
        <v>1.1128769000000001</v>
      </c>
      <c r="P1121" s="5">
        <f t="shared" si="429"/>
        <v>1112.8769</v>
      </c>
      <c r="Q1121" s="10">
        <f t="shared" si="430"/>
        <v>0</v>
      </c>
      <c r="R1121" s="39">
        <f t="shared" si="431"/>
        <v>0</v>
      </c>
      <c r="S1121" s="5">
        <f t="shared" si="432"/>
        <v>0</v>
      </c>
      <c r="T1121" s="6">
        <f t="shared" si="442"/>
        <v>4.641E-2</v>
      </c>
      <c r="U1121" s="10">
        <f t="shared" si="421"/>
        <v>11</v>
      </c>
      <c r="V1121" s="10">
        <v>252</v>
      </c>
      <c r="W1121" s="12">
        <f t="shared" si="433"/>
        <v>1.001982191</v>
      </c>
      <c r="X1121" s="5">
        <f t="shared" si="434"/>
        <v>2.2059345700000002</v>
      </c>
      <c r="Y1121" s="11">
        <f t="shared" si="435"/>
        <v>0</v>
      </c>
      <c r="Z1121" s="2" t="s">
        <v>68</v>
      </c>
      <c r="AA1121" s="72">
        <f t="shared" si="443"/>
        <v>44484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2"/>
      <c r="CH1121" s="1"/>
      <c r="CI1121" s="1"/>
      <c r="CJ1121" s="1"/>
      <c r="CK1121" s="1"/>
      <c r="CL1121" s="1"/>
      <c r="CM1121" s="1"/>
    </row>
    <row r="1122" spans="1:91" x14ac:dyDescent="0.2">
      <c r="A1122" s="105">
        <f t="shared" si="436"/>
        <v>44135</v>
      </c>
      <c r="B1122" s="5">
        <f t="shared" si="425"/>
        <v>1115.7384724799999</v>
      </c>
      <c r="C1122" s="5">
        <f t="shared" si="437"/>
        <v>1000</v>
      </c>
      <c r="D1122" s="64">
        <f t="shared" si="438"/>
        <v>5391.75</v>
      </c>
      <c r="E1122" s="11">
        <f>IF(K1122=1,VLOOKUP(A1122,[1]Plan1!$AY$80:$BA$314,3),E1121)</f>
        <v>5438.12</v>
      </c>
      <c r="F1122" s="72">
        <f t="shared" si="439"/>
        <v>44120</v>
      </c>
      <c r="G1122" s="9">
        <f t="shared" si="426"/>
        <v>8.6001761951128852E-3</v>
      </c>
      <c r="H1122" s="72">
        <f t="shared" si="440"/>
        <v>44151</v>
      </c>
      <c r="I1122" s="72">
        <f t="shared" si="427"/>
        <v>44151</v>
      </c>
      <c r="J1122" s="1">
        <f t="shared" si="441"/>
        <v>21</v>
      </c>
      <c r="K1122" s="1">
        <f t="shared" si="423"/>
        <v>12</v>
      </c>
      <c r="L1122" s="5">
        <f t="shared" si="428"/>
        <v>1.00490536</v>
      </c>
      <c r="M1122" s="12">
        <f t="shared" si="424"/>
        <v>1.0064004200000001</v>
      </c>
      <c r="N1122" s="12">
        <f t="shared" si="444"/>
        <v>1.1078961794386524</v>
      </c>
      <c r="O1122" s="5">
        <f t="shared" si="422"/>
        <v>1.1133308</v>
      </c>
      <c r="P1122" s="5">
        <f t="shared" si="429"/>
        <v>1113.3308</v>
      </c>
      <c r="Q1122" s="10">
        <f t="shared" si="430"/>
        <v>0</v>
      </c>
      <c r="R1122" s="39">
        <f t="shared" si="431"/>
        <v>0</v>
      </c>
      <c r="S1122" s="5">
        <f t="shared" si="432"/>
        <v>0</v>
      </c>
      <c r="T1122" s="6">
        <f t="shared" si="442"/>
        <v>4.641E-2</v>
      </c>
      <c r="U1122" s="10">
        <f t="shared" si="421"/>
        <v>12</v>
      </c>
      <c r="V1122" s="10">
        <v>252</v>
      </c>
      <c r="W1122" s="12">
        <f t="shared" si="433"/>
        <v>1.002162585</v>
      </c>
      <c r="X1122" s="5">
        <f t="shared" si="434"/>
        <v>2.40767248</v>
      </c>
      <c r="Y1122" s="11">
        <f t="shared" si="435"/>
        <v>0</v>
      </c>
      <c r="Z1122" s="2" t="s">
        <v>68</v>
      </c>
      <c r="AA1122" s="72">
        <f t="shared" si="443"/>
        <v>44484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2"/>
      <c r="CH1122" s="1"/>
      <c r="CI1122" s="1"/>
      <c r="CJ1122" s="1"/>
      <c r="CK1122" s="1"/>
      <c r="CL1122" s="1"/>
      <c r="CM1122" s="1"/>
    </row>
    <row r="1123" spans="1:91" x14ac:dyDescent="0.2">
      <c r="A1123" s="105">
        <f t="shared" si="436"/>
        <v>44136</v>
      </c>
      <c r="B1123" s="5">
        <f t="shared" si="425"/>
        <v>1115.7384724799999</v>
      </c>
      <c r="C1123" s="5">
        <f t="shared" si="437"/>
        <v>1000</v>
      </c>
      <c r="D1123" s="64">
        <f t="shared" si="438"/>
        <v>5391.75</v>
      </c>
      <c r="E1123" s="11">
        <f>IF(K1123=1,VLOOKUP(A1123,[1]Plan1!$AY$80:$BA$314,3),E1122)</f>
        <v>5438.12</v>
      </c>
      <c r="F1123" s="72">
        <f t="shared" si="439"/>
        <v>44120</v>
      </c>
      <c r="G1123" s="9">
        <f t="shared" si="426"/>
        <v>8.6001761951128852E-3</v>
      </c>
      <c r="H1123" s="72">
        <f t="shared" si="440"/>
        <v>44151</v>
      </c>
      <c r="I1123" s="72">
        <f t="shared" si="427"/>
        <v>44151</v>
      </c>
      <c r="J1123" s="1">
        <f t="shared" si="441"/>
        <v>21</v>
      </c>
      <c r="K1123" s="1">
        <f t="shared" si="423"/>
        <v>12</v>
      </c>
      <c r="L1123" s="5">
        <f t="shared" si="428"/>
        <v>1.00490536</v>
      </c>
      <c r="M1123" s="12">
        <f t="shared" si="424"/>
        <v>1.0064004200000001</v>
      </c>
      <c r="N1123" s="12">
        <f t="shared" si="444"/>
        <v>1.1078961794386524</v>
      </c>
      <c r="O1123" s="5">
        <f t="shared" si="422"/>
        <v>1.1133308</v>
      </c>
      <c r="P1123" s="5">
        <f t="shared" si="429"/>
        <v>1113.3308</v>
      </c>
      <c r="Q1123" s="10">
        <f t="shared" si="430"/>
        <v>0</v>
      </c>
      <c r="R1123" s="39">
        <f t="shared" si="431"/>
        <v>0</v>
      </c>
      <c r="S1123" s="5">
        <f t="shared" si="432"/>
        <v>0</v>
      </c>
      <c r="T1123" s="6">
        <f t="shared" si="442"/>
        <v>4.641E-2</v>
      </c>
      <c r="U1123" s="10">
        <f t="shared" si="421"/>
        <v>12</v>
      </c>
      <c r="V1123" s="10">
        <v>252</v>
      </c>
      <c r="W1123" s="12">
        <f t="shared" si="433"/>
        <v>1.002162585</v>
      </c>
      <c r="X1123" s="5">
        <f t="shared" si="434"/>
        <v>2.40767248</v>
      </c>
      <c r="Y1123" s="11">
        <f t="shared" si="435"/>
        <v>0</v>
      </c>
      <c r="Z1123" s="2" t="s">
        <v>68</v>
      </c>
      <c r="AA1123" s="72">
        <f t="shared" si="443"/>
        <v>44484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2"/>
      <c r="CH1123" s="1"/>
      <c r="CI1123" s="1"/>
      <c r="CJ1123" s="1"/>
      <c r="CK1123" s="1"/>
      <c r="CL1123" s="1"/>
      <c r="CM1123" s="1"/>
    </row>
    <row r="1124" spans="1:91" x14ac:dyDescent="0.2">
      <c r="A1124" s="105">
        <f t="shared" si="436"/>
        <v>44137</v>
      </c>
      <c r="B1124" s="5">
        <f t="shared" si="425"/>
        <v>1115.7384724799999</v>
      </c>
      <c r="C1124" s="5">
        <f t="shared" si="437"/>
        <v>1000</v>
      </c>
      <c r="D1124" s="64">
        <f t="shared" si="438"/>
        <v>5391.75</v>
      </c>
      <c r="E1124" s="11">
        <f>IF(K1124=1,VLOOKUP(A1124,[1]Plan1!$AY$80:$BA$314,3),E1123)</f>
        <v>5438.12</v>
      </c>
      <c r="F1124" s="72">
        <f t="shared" si="439"/>
        <v>44120</v>
      </c>
      <c r="G1124" s="9">
        <f t="shared" si="426"/>
        <v>8.6001761951128852E-3</v>
      </c>
      <c r="H1124" s="72">
        <f t="shared" si="440"/>
        <v>44151</v>
      </c>
      <c r="I1124" s="72">
        <f t="shared" si="427"/>
        <v>44151</v>
      </c>
      <c r="J1124" s="1">
        <f t="shared" si="441"/>
        <v>21</v>
      </c>
      <c r="K1124" s="1">
        <f t="shared" si="423"/>
        <v>12</v>
      </c>
      <c r="L1124" s="5">
        <f t="shared" si="428"/>
        <v>1.00490536</v>
      </c>
      <c r="M1124" s="12">
        <f t="shared" si="424"/>
        <v>1.0064004200000001</v>
      </c>
      <c r="N1124" s="12">
        <f t="shared" si="444"/>
        <v>1.1078961794386524</v>
      </c>
      <c r="O1124" s="5">
        <f t="shared" si="422"/>
        <v>1.1133308</v>
      </c>
      <c r="P1124" s="5">
        <f t="shared" si="429"/>
        <v>1113.3308</v>
      </c>
      <c r="Q1124" s="10">
        <f t="shared" si="430"/>
        <v>0</v>
      </c>
      <c r="R1124" s="39">
        <f t="shared" si="431"/>
        <v>0</v>
      </c>
      <c r="S1124" s="5">
        <f t="shared" si="432"/>
        <v>0</v>
      </c>
      <c r="T1124" s="6">
        <f t="shared" si="442"/>
        <v>4.641E-2</v>
      </c>
      <c r="U1124" s="10">
        <f t="shared" si="421"/>
        <v>12</v>
      </c>
      <c r="V1124" s="10">
        <v>252</v>
      </c>
      <c r="W1124" s="12">
        <f t="shared" si="433"/>
        <v>1.002162585</v>
      </c>
      <c r="X1124" s="5">
        <f t="shared" si="434"/>
        <v>2.40767248</v>
      </c>
      <c r="Y1124" s="11">
        <f t="shared" si="435"/>
        <v>0</v>
      </c>
      <c r="Z1124" s="2" t="s">
        <v>68</v>
      </c>
      <c r="AA1124" s="72">
        <f t="shared" si="443"/>
        <v>44484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2"/>
      <c r="CH1124" s="1"/>
      <c r="CI1124" s="1"/>
      <c r="CJ1124" s="1"/>
      <c r="CK1124" s="1"/>
      <c r="CL1124" s="1"/>
      <c r="CM1124" s="1"/>
    </row>
    <row r="1125" spans="1:91" x14ac:dyDescent="0.2">
      <c r="A1125" s="105">
        <f t="shared" si="436"/>
        <v>44138</v>
      </c>
      <c r="B1125" s="5">
        <f t="shared" si="425"/>
        <v>1115.7384724799999</v>
      </c>
      <c r="C1125" s="5">
        <f t="shared" si="437"/>
        <v>1000</v>
      </c>
      <c r="D1125" s="64">
        <f t="shared" si="438"/>
        <v>5391.75</v>
      </c>
      <c r="E1125" s="11">
        <f>IF(K1125=1,VLOOKUP(A1125,[1]Plan1!$AY$80:$BA$314,3),E1124)</f>
        <v>5438.12</v>
      </c>
      <c r="F1125" s="72">
        <f t="shared" si="439"/>
        <v>44120</v>
      </c>
      <c r="G1125" s="9">
        <f t="shared" si="426"/>
        <v>8.6001761951128852E-3</v>
      </c>
      <c r="H1125" s="72">
        <f t="shared" si="440"/>
        <v>44151</v>
      </c>
      <c r="I1125" s="72">
        <f t="shared" si="427"/>
        <v>44151</v>
      </c>
      <c r="J1125" s="1">
        <f t="shared" si="441"/>
        <v>21</v>
      </c>
      <c r="K1125" s="1">
        <f t="shared" si="423"/>
        <v>12</v>
      </c>
      <c r="L1125" s="5">
        <f t="shared" si="428"/>
        <v>1.00490536</v>
      </c>
      <c r="M1125" s="12">
        <f t="shared" si="424"/>
        <v>1.0064004200000001</v>
      </c>
      <c r="N1125" s="12">
        <f t="shared" si="444"/>
        <v>1.1078961794386524</v>
      </c>
      <c r="O1125" s="5">
        <f t="shared" si="422"/>
        <v>1.1133308</v>
      </c>
      <c r="P1125" s="5">
        <f t="shared" si="429"/>
        <v>1113.3308</v>
      </c>
      <c r="Q1125" s="10">
        <f t="shared" si="430"/>
        <v>0</v>
      </c>
      <c r="R1125" s="39">
        <f t="shared" si="431"/>
        <v>0</v>
      </c>
      <c r="S1125" s="5">
        <f t="shared" si="432"/>
        <v>0</v>
      </c>
      <c r="T1125" s="6">
        <f t="shared" si="442"/>
        <v>4.641E-2</v>
      </c>
      <c r="U1125" s="10">
        <f t="shared" ref="U1125:U1188" si="445">IF(Q1124&gt;0,1,IF(K1125=K1124,U1124,U1124+1))</f>
        <v>12</v>
      </c>
      <c r="V1125" s="10">
        <v>252</v>
      </c>
      <c r="W1125" s="12">
        <f t="shared" si="433"/>
        <v>1.002162585</v>
      </c>
      <c r="X1125" s="5">
        <f t="shared" si="434"/>
        <v>2.40767248</v>
      </c>
      <c r="Y1125" s="11">
        <f t="shared" si="435"/>
        <v>0</v>
      </c>
      <c r="Z1125" s="2" t="s">
        <v>68</v>
      </c>
      <c r="AA1125" s="72">
        <f t="shared" si="443"/>
        <v>44484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2"/>
      <c r="CH1125" s="1"/>
      <c r="CI1125" s="1"/>
      <c r="CJ1125" s="1"/>
      <c r="CK1125" s="1"/>
      <c r="CL1125" s="1"/>
      <c r="CM1125" s="1"/>
    </row>
    <row r="1126" spans="1:91" x14ac:dyDescent="0.2">
      <c r="A1126" s="105">
        <f t="shared" si="436"/>
        <v>44139</v>
      </c>
      <c r="B1126" s="5">
        <f t="shared" si="425"/>
        <v>1116.39451138</v>
      </c>
      <c r="C1126" s="5">
        <f t="shared" si="437"/>
        <v>1000</v>
      </c>
      <c r="D1126" s="64">
        <f t="shared" si="438"/>
        <v>5391.75</v>
      </c>
      <c r="E1126" s="11">
        <f>IF(K1126=1,VLOOKUP(A1126,[1]Plan1!$AY$80:$BA$314,3),E1125)</f>
        <v>5438.12</v>
      </c>
      <c r="F1126" s="72">
        <f t="shared" si="439"/>
        <v>44120</v>
      </c>
      <c r="G1126" s="9">
        <f t="shared" si="426"/>
        <v>8.6001761951128852E-3</v>
      </c>
      <c r="H1126" s="72">
        <f t="shared" si="440"/>
        <v>44151</v>
      </c>
      <c r="I1126" s="72">
        <f t="shared" si="427"/>
        <v>44151</v>
      </c>
      <c r="J1126" s="1">
        <f t="shared" si="441"/>
        <v>21</v>
      </c>
      <c r="K1126" s="1">
        <f t="shared" si="423"/>
        <v>13</v>
      </c>
      <c r="L1126" s="5">
        <f t="shared" si="428"/>
        <v>1.0053152299999999</v>
      </c>
      <c r="M1126" s="12">
        <f t="shared" si="424"/>
        <v>1.0064004200000001</v>
      </c>
      <c r="N1126" s="12">
        <f t="shared" si="444"/>
        <v>1.1078961794386524</v>
      </c>
      <c r="O1126" s="5">
        <f t="shared" si="422"/>
        <v>1.1137849</v>
      </c>
      <c r="P1126" s="5">
        <f t="shared" si="429"/>
        <v>1113.7849000000001</v>
      </c>
      <c r="Q1126" s="10">
        <f t="shared" si="430"/>
        <v>0</v>
      </c>
      <c r="R1126" s="39">
        <f t="shared" si="431"/>
        <v>0</v>
      </c>
      <c r="S1126" s="5">
        <f t="shared" si="432"/>
        <v>0</v>
      </c>
      <c r="T1126" s="6">
        <f t="shared" si="442"/>
        <v>4.641E-2</v>
      </c>
      <c r="U1126" s="10">
        <f t="shared" si="445"/>
        <v>13</v>
      </c>
      <c r="V1126" s="10">
        <v>252</v>
      </c>
      <c r="W1126" s="12">
        <f t="shared" si="433"/>
        <v>1.0023430120000001</v>
      </c>
      <c r="X1126" s="5">
        <f t="shared" si="434"/>
        <v>2.60961138</v>
      </c>
      <c r="Y1126" s="11">
        <f t="shared" si="435"/>
        <v>0</v>
      </c>
      <c r="Z1126" s="2" t="s">
        <v>68</v>
      </c>
      <c r="AA1126" s="72">
        <f t="shared" si="443"/>
        <v>44484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2"/>
      <c r="CH1126" s="1"/>
      <c r="CI1126" s="1"/>
      <c r="CJ1126" s="1"/>
      <c r="CK1126" s="1"/>
      <c r="CL1126" s="1"/>
      <c r="CM1126" s="1"/>
    </row>
    <row r="1127" spans="1:91" x14ac:dyDescent="0.2">
      <c r="A1127" s="105">
        <f t="shared" si="436"/>
        <v>44140</v>
      </c>
      <c r="B1127" s="5">
        <f t="shared" si="425"/>
        <v>1117.05092023</v>
      </c>
      <c r="C1127" s="5">
        <f t="shared" si="437"/>
        <v>1000</v>
      </c>
      <c r="D1127" s="64">
        <f t="shared" si="438"/>
        <v>5391.75</v>
      </c>
      <c r="E1127" s="11">
        <f>IF(K1127=1,VLOOKUP(A1127,[1]Plan1!$AY$80:$BA$314,3),E1126)</f>
        <v>5438.12</v>
      </c>
      <c r="F1127" s="72">
        <f t="shared" si="439"/>
        <v>44120</v>
      </c>
      <c r="G1127" s="9">
        <f t="shared" si="426"/>
        <v>8.6001761951128852E-3</v>
      </c>
      <c r="H1127" s="72">
        <f t="shared" si="440"/>
        <v>44151</v>
      </c>
      <c r="I1127" s="72">
        <f t="shared" si="427"/>
        <v>44151</v>
      </c>
      <c r="J1127" s="1">
        <f t="shared" si="441"/>
        <v>21</v>
      </c>
      <c r="K1127" s="1">
        <f t="shared" si="423"/>
        <v>14</v>
      </c>
      <c r="L1127" s="5">
        <f t="shared" si="428"/>
        <v>1.00572526</v>
      </c>
      <c r="M1127" s="12">
        <f t="shared" si="424"/>
        <v>1.0064004200000001</v>
      </c>
      <c r="N1127" s="12">
        <f t="shared" si="444"/>
        <v>1.1078961794386524</v>
      </c>
      <c r="O1127" s="5">
        <f t="shared" si="422"/>
        <v>1.1142391700000001</v>
      </c>
      <c r="P1127" s="5">
        <f t="shared" si="429"/>
        <v>1114.2391700000001</v>
      </c>
      <c r="Q1127" s="10">
        <f t="shared" si="430"/>
        <v>0</v>
      </c>
      <c r="R1127" s="39">
        <f t="shared" si="431"/>
        <v>0</v>
      </c>
      <c r="S1127" s="5">
        <f t="shared" si="432"/>
        <v>0</v>
      </c>
      <c r="T1127" s="6">
        <f t="shared" si="442"/>
        <v>4.641E-2</v>
      </c>
      <c r="U1127" s="10">
        <f t="shared" si="445"/>
        <v>14</v>
      </c>
      <c r="V1127" s="10">
        <v>252</v>
      </c>
      <c r="W1127" s="12">
        <f t="shared" si="433"/>
        <v>1.0025234709999999</v>
      </c>
      <c r="X1127" s="5">
        <f t="shared" si="434"/>
        <v>2.8117502299999999</v>
      </c>
      <c r="Y1127" s="11">
        <f t="shared" si="435"/>
        <v>0</v>
      </c>
      <c r="Z1127" s="2" t="s">
        <v>68</v>
      </c>
      <c r="AA1127" s="72">
        <f t="shared" si="443"/>
        <v>44484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2"/>
      <c r="CH1127" s="1"/>
      <c r="CI1127" s="1"/>
      <c r="CJ1127" s="1"/>
      <c r="CK1127" s="1"/>
      <c r="CL1127" s="1"/>
      <c r="CM1127" s="1"/>
    </row>
    <row r="1128" spans="1:91" x14ac:dyDescent="0.2">
      <c r="A1128" s="105">
        <f t="shared" si="436"/>
        <v>44141</v>
      </c>
      <c r="B1128" s="5">
        <f t="shared" si="425"/>
        <v>1117.7077192100001</v>
      </c>
      <c r="C1128" s="5">
        <f t="shared" si="437"/>
        <v>1000</v>
      </c>
      <c r="D1128" s="64">
        <f t="shared" si="438"/>
        <v>5391.75</v>
      </c>
      <c r="E1128" s="11">
        <f>IF(K1128=1,VLOOKUP(A1128,[1]Plan1!$AY$80:$BA$314,3),E1127)</f>
        <v>5438.12</v>
      </c>
      <c r="F1128" s="72">
        <f t="shared" si="439"/>
        <v>44120</v>
      </c>
      <c r="G1128" s="9">
        <f t="shared" si="426"/>
        <v>8.6001761951128852E-3</v>
      </c>
      <c r="H1128" s="72">
        <f t="shared" si="440"/>
        <v>44151</v>
      </c>
      <c r="I1128" s="72">
        <f t="shared" si="427"/>
        <v>44151</v>
      </c>
      <c r="J1128" s="1">
        <f t="shared" si="441"/>
        <v>21</v>
      </c>
      <c r="K1128" s="1">
        <f t="shared" si="423"/>
        <v>15</v>
      </c>
      <c r="L1128" s="5">
        <f t="shared" si="428"/>
        <v>1.0061354600000001</v>
      </c>
      <c r="M1128" s="12">
        <f t="shared" si="424"/>
        <v>1.0064004200000001</v>
      </c>
      <c r="N1128" s="12">
        <f t="shared" si="444"/>
        <v>1.1078961794386524</v>
      </c>
      <c r="O1128" s="5">
        <f t="shared" si="422"/>
        <v>1.1146936300000001</v>
      </c>
      <c r="P1128" s="5">
        <f t="shared" si="429"/>
        <v>1114.69363</v>
      </c>
      <c r="Q1128" s="10">
        <f t="shared" si="430"/>
        <v>0</v>
      </c>
      <c r="R1128" s="39">
        <f t="shared" si="431"/>
        <v>0</v>
      </c>
      <c r="S1128" s="5">
        <f t="shared" si="432"/>
        <v>0</v>
      </c>
      <c r="T1128" s="6">
        <f t="shared" si="442"/>
        <v>4.641E-2</v>
      </c>
      <c r="U1128" s="10">
        <f t="shared" si="445"/>
        <v>15</v>
      </c>
      <c r="V1128" s="10">
        <v>252</v>
      </c>
      <c r="W1128" s="12">
        <f t="shared" si="433"/>
        <v>1.002703962</v>
      </c>
      <c r="X1128" s="5">
        <f t="shared" si="434"/>
        <v>3.0140892099999999</v>
      </c>
      <c r="Y1128" s="11">
        <f t="shared" si="435"/>
        <v>0</v>
      </c>
      <c r="Z1128" s="2" t="s">
        <v>68</v>
      </c>
      <c r="AA1128" s="72">
        <f t="shared" si="443"/>
        <v>44484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2"/>
      <c r="CH1128" s="1"/>
      <c r="CI1128" s="1"/>
      <c r="CJ1128" s="1"/>
      <c r="CK1128" s="1"/>
      <c r="CL1128" s="1"/>
      <c r="CM1128" s="1"/>
    </row>
    <row r="1129" spans="1:91" x14ac:dyDescent="0.2">
      <c r="A1129" s="105">
        <f t="shared" si="436"/>
        <v>44142</v>
      </c>
      <c r="B1129" s="5">
        <f t="shared" si="425"/>
        <v>1118.3648995699998</v>
      </c>
      <c r="C1129" s="5">
        <f t="shared" si="437"/>
        <v>1000</v>
      </c>
      <c r="D1129" s="64">
        <f t="shared" si="438"/>
        <v>5391.75</v>
      </c>
      <c r="E1129" s="11">
        <f>IF(K1129=1,VLOOKUP(A1129,[1]Plan1!$AY$80:$BA$314,3),E1128)</f>
        <v>5438.12</v>
      </c>
      <c r="F1129" s="72">
        <f t="shared" si="439"/>
        <v>44120</v>
      </c>
      <c r="G1129" s="9">
        <f t="shared" si="426"/>
        <v>8.6001761951128852E-3</v>
      </c>
      <c r="H1129" s="72">
        <f t="shared" si="440"/>
        <v>44151</v>
      </c>
      <c r="I1129" s="72">
        <f t="shared" si="427"/>
        <v>44151</v>
      </c>
      <c r="J1129" s="1">
        <f t="shared" si="441"/>
        <v>21</v>
      </c>
      <c r="K1129" s="1">
        <f t="shared" si="423"/>
        <v>16</v>
      </c>
      <c r="L1129" s="5">
        <f t="shared" si="428"/>
        <v>1.0065458300000001</v>
      </c>
      <c r="M1129" s="12">
        <f t="shared" si="424"/>
        <v>1.0064004200000001</v>
      </c>
      <c r="N1129" s="12">
        <f t="shared" si="444"/>
        <v>1.1078961794386524</v>
      </c>
      <c r="O1129" s="5">
        <f t="shared" ref="O1129:O1192" si="446">TRUNC(TRUNC((L1129*N1129),15),8)</f>
        <v>1.1151482699999999</v>
      </c>
      <c r="P1129" s="5">
        <f t="shared" si="429"/>
        <v>1115.1482699999999</v>
      </c>
      <c r="Q1129" s="10">
        <f t="shared" si="430"/>
        <v>0</v>
      </c>
      <c r="R1129" s="39">
        <f t="shared" si="431"/>
        <v>0</v>
      </c>
      <c r="S1129" s="5">
        <f t="shared" si="432"/>
        <v>0</v>
      </c>
      <c r="T1129" s="6">
        <f t="shared" si="442"/>
        <v>4.641E-2</v>
      </c>
      <c r="U1129" s="10">
        <f t="shared" si="445"/>
        <v>16</v>
      </c>
      <c r="V1129" s="10">
        <v>252</v>
      </c>
      <c r="W1129" s="12">
        <f t="shared" si="433"/>
        <v>1.0028844859999999</v>
      </c>
      <c r="X1129" s="5">
        <f t="shared" si="434"/>
        <v>3.2166295699999998</v>
      </c>
      <c r="Y1129" s="11">
        <f t="shared" si="435"/>
        <v>0</v>
      </c>
      <c r="Z1129" s="2" t="s">
        <v>68</v>
      </c>
      <c r="AA1129" s="72">
        <f t="shared" si="443"/>
        <v>44484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2"/>
      <c r="CH1129" s="1"/>
      <c r="CI1129" s="1"/>
      <c r="CJ1129" s="1"/>
      <c r="CK1129" s="1"/>
      <c r="CL1129" s="1"/>
      <c r="CM1129" s="1"/>
    </row>
    <row r="1130" spans="1:91" x14ac:dyDescent="0.2">
      <c r="A1130" s="105">
        <f t="shared" si="436"/>
        <v>44143</v>
      </c>
      <c r="B1130" s="5">
        <f t="shared" si="425"/>
        <v>1118.3648995699998</v>
      </c>
      <c r="C1130" s="5">
        <f t="shared" si="437"/>
        <v>1000</v>
      </c>
      <c r="D1130" s="64">
        <f t="shared" si="438"/>
        <v>5391.75</v>
      </c>
      <c r="E1130" s="11">
        <f>IF(K1130=1,VLOOKUP(A1130,[1]Plan1!$AY$80:$BA$314,3),E1129)</f>
        <v>5438.12</v>
      </c>
      <c r="F1130" s="72">
        <f t="shared" si="439"/>
        <v>44120</v>
      </c>
      <c r="G1130" s="9">
        <f t="shared" si="426"/>
        <v>8.6001761951128852E-3</v>
      </c>
      <c r="H1130" s="72">
        <f t="shared" si="440"/>
        <v>44151</v>
      </c>
      <c r="I1130" s="72">
        <f t="shared" si="427"/>
        <v>44151</v>
      </c>
      <c r="J1130" s="1">
        <f t="shared" si="441"/>
        <v>21</v>
      </c>
      <c r="K1130" s="1">
        <f t="shared" ref="K1130:K1193" si="447">(J1130-(NETWORKDAYS(A1130,I1130,AD$118:AD$502)-1))</f>
        <v>16</v>
      </c>
      <c r="L1130" s="5">
        <f t="shared" si="428"/>
        <v>1.0065458300000001</v>
      </c>
      <c r="M1130" s="12">
        <f t="shared" ref="M1130:M1193" si="448">IF(I1130&gt;I1129,L1129,M1129)</f>
        <v>1.0064004200000001</v>
      </c>
      <c r="N1130" s="12">
        <f t="shared" si="444"/>
        <v>1.1078961794386524</v>
      </c>
      <c r="O1130" s="5">
        <f t="shared" si="446"/>
        <v>1.1151482699999999</v>
      </c>
      <c r="P1130" s="5">
        <f t="shared" si="429"/>
        <v>1115.1482699999999</v>
      </c>
      <c r="Q1130" s="10">
        <f t="shared" si="430"/>
        <v>0</v>
      </c>
      <c r="R1130" s="39">
        <f t="shared" si="431"/>
        <v>0</v>
      </c>
      <c r="S1130" s="5">
        <f t="shared" si="432"/>
        <v>0</v>
      </c>
      <c r="T1130" s="6">
        <f t="shared" si="442"/>
        <v>4.641E-2</v>
      </c>
      <c r="U1130" s="10">
        <f t="shared" si="445"/>
        <v>16</v>
      </c>
      <c r="V1130" s="10">
        <v>252</v>
      </c>
      <c r="W1130" s="12">
        <f t="shared" si="433"/>
        <v>1.0028844859999999</v>
      </c>
      <c r="X1130" s="5">
        <f t="shared" si="434"/>
        <v>3.2166295699999998</v>
      </c>
      <c r="Y1130" s="11">
        <f t="shared" si="435"/>
        <v>0</v>
      </c>
      <c r="Z1130" s="2" t="s">
        <v>68</v>
      </c>
      <c r="AA1130" s="72">
        <f t="shared" si="443"/>
        <v>44484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2"/>
      <c r="CH1130" s="1"/>
      <c r="CI1130" s="1"/>
      <c r="CJ1130" s="1"/>
      <c r="CK1130" s="1"/>
      <c r="CL1130" s="1"/>
      <c r="CM1130" s="1"/>
    </row>
    <row r="1131" spans="1:91" x14ac:dyDescent="0.2">
      <c r="A1131" s="105">
        <f t="shared" si="436"/>
        <v>44144</v>
      </c>
      <c r="B1131" s="5">
        <f t="shared" si="425"/>
        <v>1118.3648995699998</v>
      </c>
      <c r="C1131" s="5">
        <f t="shared" si="437"/>
        <v>1000</v>
      </c>
      <c r="D1131" s="64">
        <f t="shared" si="438"/>
        <v>5391.75</v>
      </c>
      <c r="E1131" s="11">
        <f>IF(K1131=1,VLOOKUP(A1131,[1]Plan1!$AY$80:$BA$314,3),E1130)</f>
        <v>5438.12</v>
      </c>
      <c r="F1131" s="72">
        <f t="shared" si="439"/>
        <v>44120</v>
      </c>
      <c r="G1131" s="9">
        <f t="shared" si="426"/>
        <v>8.6001761951128852E-3</v>
      </c>
      <c r="H1131" s="72">
        <f t="shared" si="440"/>
        <v>44151</v>
      </c>
      <c r="I1131" s="72">
        <f t="shared" si="427"/>
        <v>44151</v>
      </c>
      <c r="J1131" s="1">
        <f t="shared" si="441"/>
        <v>21</v>
      </c>
      <c r="K1131" s="1">
        <f t="shared" si="447"/>
        <v>16</v>
      </c>
      <c r="L1131" s="5">
        <f t="shared" si="428"/>
        <v>1.0065458300000001</v>
      </c>
      <c r="M1131" s="12">
        <f t="shared" si="448"/>
        <v>1.0064004200000001</v>
      </c>
      <c r="N1131" s="12">
        <f t="shared" si="444"/>
        <v>1.1078961794386524</v>
      </c>
      <c r="O1131" s="5">
        <f t="shared" si="446"/>
        <v>1.1151482699999999</v>
      </c>
      <c r="P1131" s="5">
        <f t="shared" si="429"/>
        <v>1115.1482699999999</v>
      </c>
      <c r="Q1131" s="10">
        <f t="shared" si="430"/>
        <v>0</v>
      </c>
      <c r="R1131" s="39">
        <f t="shared" si="431"/>
        <v>0</v>
      </c>
      <c r="S1131" s="5">
        <f t="shared" si="432"/>
        <v>0</v>
      </c>
      <c r="T1131" s="6">
        <f t="shared" si="442"/>
        <v>4.641E-2</v>
      </c>
      <c r="U1131" s="10">
        <f t="shared" si="445"/>
        <v>16</v>
      </c>
      <c r="V1131" s="10">
        <v>252</v>
      </c>
      <c r="W1131" s="12">
        <f t="shared" si="433"/>
        <v>1.0028844859999999</v>
      </c>
      <c r="X1131" s="5">
        <f t="shared" si="434"/>
        <v>3.2166295699999998</v>
      </c>
      <c r="Y1131" s="11">
        <f t="shared" si="435"/>
        <v>0</v>
      </c>
      <c r="Z1131" s="2" t="s">
        <v>68</v>
      </c>
      <c r="AA1131" s="72">
        <f t="shared" si="443"/>
        <v>44484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2"/>
      <c r="CH1131" s="1"/>
      <c r="CI1131" s="1"/>
      <c r="CJ1131" s="1"/>
      <c r="CK1131" s="1"/>
      <c r="CL1131" s="1"/>
      <c r="CM1131" s="1"/>
    </row>
    <row r="1132" spans="1:91" x14ac:dyDescent="0.2">
      <c r="A1132" s="105">
        <f t="shared" si="436"/>
        <v>44145</v>
      </c>
      <c r="B1132" s="5">
        <f t="shared" si="425"/>
        <v>1119.02247035</v>
      </c>
      <c r="C1132" s="5">
        <f t="shared" si="437"/>
        <v>1000</v>
      </c>
      <c r="D1132" s="64">
        <f t="shared" si="438"/>
        <v>5391.75</v>
      </c>
      <c r="E1132" s="11">
        <f>IF(K1132=1,VLOOKUP(A1132,[1]Plan1!$AY$80:$BA$314,3),E1131)</f>
        <v>5438.12</v>
      </c>
      <c r="F1132" s="72">
        <f t="shared" si="439"/>
        <v>44120</v>
      </c>
      <c r="G1132" s="9">
        <f t="shared" si="426"/>
        <v>8.6001761951128852E-3</v>
      </c>
      <c r="H1132" s="72">
        <f t="shared" si="440"/>
        <v>44151</v>
      </c>
      <c r="I1132" s="72">
        <f t="shared" si="427"/>
        <v>44151</v>
      </c>
      <c r="J1132" s="1">
        <f t="shared" si="441"/>
        <v>21</v>
      </c>
      <c r="K1132" s="1">
        <f t="shared" si="447"/>
        <v>17</v>
      </c>
      <c r="L1132" s="5">
        <f t="shared" si="428"/>
        <v>1.00695636</v>
      </c>
      <c r="M1132" s="12">
        <f t="shared" si="448"/>
        <v>1.0064004200000001</v>
      </c>
      <c r="N1132" s="12">
        <f t="shared" si="444"/>
        <v>1.1078961794386524</v>
      </c>
      <c r="O1132" s="5">
        <f t="shared" si="446"/>
        <v>1.1156031</v>
      </c>
      <c r="P1132" s="5">
        <f t="shared" si="429"/>
        <v>1115.6031</v>
      </c>
      <c r="Q1132" s="10">
        <f t="shared" si="430"/>
        <v>0</v>
      </c>
      <c r="R1132" s="39">
        <f t="shared" si="431"/>
        <v>0</v>
      </c>
      <c r="S1132" s="5">
        <f t="shared" si="432"/>
        <v>0</v>
      </c>
      <c r="T1132" s="6">
        <f t="shared" si="442"/>
        <v>4.641E-2</v>
      </c>
      <c r="U1132" s="10">
        <f t="shared" si="445"/>
        <v>17</v>
      </c>
      <c r="V1132" s="10">
        <v>252</v>
      </c>
      <c r="W1132" s="12">
        <f t="shared" si="433"/>
        <v>1.003065042</v>
      </c>
      <c r="X1132" s="5">
        <f t="shared" si="434"/>
        <v>3.4193703499999999</v>
      </c>
      <c r="Y1132" s="11">
        <f t="shared" si="435"/>
        <v>0</v>
      </c>
      <c r="Z1132" s="2" t="s">
        <v>68</v>
      </c>
      <c r="AA1132" s="72">
        <f t="shared" si="443"/>
        <v>44484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2"/>
      <c r="CH1132" s="1"/>
      <c r="CI1132" s="1"/>
      <c r="CJ1132" s="1"/>
      <c r="CK1132" s="1"/>
      <c r="CL1132" s="1"/>
      <c r="CM1132" s="1"/>
    </row>
    <row r="1133" spans="1:91" x14ac:dyDescent="0.2">
      <c r="A1133" s="105">
        <f t="shared" si="436"/>
        <v>44146</v>
      </c>
      <c r="B1133" s="5">
        <f t="shared" si="425"/>
        <v>1119.68042279</v>
      </c>
      <c r="C1133" s="5">
        <f t="shared" si="437"/>
        <v>1000</v>
      </c>
      <c r="D1133" s="64">
        <f t="shared" si="438"/>
        <v>5391.75</v>
      </c>
      <c r="E1133" s="11">
        <f>IF(K1133=1,VLOOKUP(A1133,[1]Plan1!$AY$80:$BA$314,3),E1132)</f>
        <v>5438.12</v>
      </c>
      <c r="F1133" s="72">
        <f t="shared" si="439"/>
        <v>44120</v>
      </c>
      <c r="G1133" s="9">
        <f t="shared" si="426"/>
        <v>8.6001761951128852E-3</v>
      </c>
      <c r="H1133" s="72">
        <f t="shared" si="440"/>
        <v>44151</v>
      </c>
      <c r="I1133" s="72">
        <f t="shared" si="427"/>
        <v>44151</v>
      </c>
      <c r="J1133" s="1">
        <f t="shared" si="441"/>
        <v>21</v>
      </c>
      <c r="K1133" s="1">
        <f t="shared" si="447"/>
        <v>18</v>
      </c>
      <c r="L1133" s="5">
        <f t="shared" si="428"/>
        <v>1.00736706</v>
      </c>
      <c r="M1133" s="12">
        <f t="shared" si="448"/>
        <v>1.0064004200000001</v>
      </c>
      <c r="N1133" s="12">
        <f t="shared" si="444"/>
        <v>1.1078961794386524</v>
      </c>
      <c r="O1133" s="5">
        <f t="shared" si="446"/>
        <v>1.11605811</v>
      </c>
      <c r="P1133" s="5">
        <f t="shared" si="429"/>
        <v>1116.0581099999999</v>
      </c>
      <c r="Q1133" s="10">
        <f t="shared" si="430"/>
        <v>0</v>
      </c>
      <c r="R1133" s="39">
        <f t="shared" si="431"/>
        <v>0</v>
      </c>
      <c r="S1133" s="5">
        <f t="shared" si="432"/>
        <v>0</v>
      </c>
      <c r="T1133" s="6">
        <f t="shared" si="442"/>
        <v>4.641E-2</v>
      </c>
      <c r="U1133" s="10">
        <f t="shared" si="445"/>
        <v>18</v>
      </c>
      <c r="V1133" s="10">
        <v>252</v>
      </c>
      <c r="W1133" s="12">
        <f t="shared" si="433"/>
        <v>1.003245631</v>
      </c>
      <c r="X1133" s="5">
        <f t="shared" si="434"/>
        <v>3.6223127900000001</v>
      </c>
      <c r="Y1133" s="11">
        <f t="shared" si="435"/>
        <v>0</v>
      </c>
      <c r="Z1133" s="2" t="s">
        <v>68</v>
      </c>
      <c r="AA1133" s="72">
        <f t="shared" si="443"/>
        <v>44484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2"/>
      <c r="CH1133" s="1"/>
      <c r="CI1133" s="1"/>
      <c r="CJ1133" s="1"/>
      <c r="CK1133" s="1"/>
      <c r="CL1133" s="1"/>
      <c r="CM1133" s="1"/>
    </row>
    <row r="1134" spans="1:91" x14ac:dyDescent="0.2">
      <c r="A1134" s="105">
        <f t="shared" si="436"/>
        <v>44147</v>
      </c>
      <c r="B1134" s="5">
        <f t="shared" si="425"/>
        <v>1120.3387670700001</v>
      </c>
      <c r="C1134" s="5">
        <f t="shared" si="437"/>
        <v>1000</v>
      </c>
      <c r="D1134" s="64">
        <f t="shared" si="438"/>
        <v>5391.75</v>
      </c>
      <c r="E1134" s="11">
        <f>IF(K1134=1,VLOOKUP(A1134,[1]Plan1!$AY$80:$BA$314,3),E1133)</f>
        <v>5438.12</v>
      </c>
      <c r="F1134" s="72">
        <f t="shared" si="439"/>
        <v>44120</v>
      </c>
      <c r="G1134" s="9">
        <f t="shared" si="426"/>
        <v>8.6001761951128852E-3</v>
      </c>
      <c r="H1134" s="72">
        <f t="shared" si="440"/>
        <v>44151</v>
      </c>
      <c r="I1134" s="72">
        <f t="shared" si="427"/>
        <v>44151</v>
      </c>
      <c r="J1134" s="1">
        <f t="shared" si="441"/>
        <v>21</v>
      </c>
      <c r="K1134" s="1">
        <f t="shared" si="447"/>
        <v>19</v>
      </c>
      <c r="L1134" s="5">
        <f t="shared" si="428"/>
        <v>1.00777793</v>
      </c>
      <c r="M1134" s="12">
        <f t="shared" si="448"/>
        <v>1.0064004200000001</v>
      </c>
      <c r="N1134" s="12">
        <f t="shared" si="444"/>
        <v>1.1078961794386524</v>
      </c>
      <c r="O1134" s="5">
        <f t="shared" si="446"/>
        <v>1.11651331</v>
      </c>
      <c r="P1134" s="5">
        <f t="shared" si="429"/>
        <v>1116.51331</v>
      </c>
      <c r="Q1134" s="10">
        <f t="shared" si="430"/>
        <v>0</v>
      </c>
      <c r="R1134" s="39">
        <f t="shared" si="431"/>
        <v>0</v>
      </c>
      <c r="S1134" s="5">
        <f t="shared" si="432"/>
        <v>0</v>
      </c>
      <c r="T1134" s="6">
        <f t="shared" si="442"/>
        <v>4.641E-2</v>
      </c>
      <c r="U1134" s="10">
        <f t="shared" si="445"/>
        <v>19</v>
      </c>
      <c r="V1134" s="10">
        <v>252</v>
      </c>
      <c r="W1134" s="12">
        <f t="shared" si="433"/>
        <v>1.003426253</v>
      </c>
      <c r="X1134" s="5">
        <f t="shared" si="434"/>
        <v>3.8254570700000001</v>
      </c>
      <c r="Y1134" s="11">
        <f t="shared" si="435"/>
        <v>0</v>
      </c>
      <c r="Z1134" s="2" t="s">
        <v>68</v>
      </c>
      <c r="AA1134" s="72">
        <f t="shared" si="443"/>
        <v>44484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2"/>
      <c r="CH1134" s="1"/>
      <c r="CI1134" s="1"/>
      <c r="CJ1134" s="1"/>
      <c r="CK1134" s="1"/>
      <c r="CL1134" s="1"/>
      <c r="CM1134" s="1"/>
    </row>
    <row r="1135" spans="1:91" x14ac:dyDescent="0.2">
      <c r="A1135" s="105">
        <f t="shared" si="436"/>
        <v>44148</v>
      </c>
      <c r="B1135" s="5">
        <f t="shared" si="425"/>
        <v>1120.9975022199999</v>
      </c>
      <c r="C1135" s="5">
        <f t="shared" si="437"/>
        <v>1000</v>
      </c>
      <c r="D1135" s="64">
        <f t="shared" si="438"/>
        <v>5391.75</v>
      </c>
      <c r="E1135" s="11">
        <f>IF(K1135=1,VLOOKUP(A1135,[1]Plan1!$AY$80:$BA$314,3),E1134)</f>
        <v>5438.12</v>
      </c>
      <c r="F1135" s="72">
        <f t="shared" si="439"/>
        <v>44120</v>
      </c>
      <c r="G1135" s="9">
        <f t="shared" si="426"/>
        <v>8.6001761951128852E-3</v>
      </c>
      <c r="H1135" s="72">
        <f t="shared" si="440"/>
        <v>44151</v>
      </c>
      <c r="I1135" s="72">
        <f t="shared" si="427"/>
        <v>44151</v>
      </c>
      <c r="J1135" s="1">
        <f t="shared" si="441"/>
        <v>21</v>
      </c>
      <c r="K1135" s="1">
        <f t="shared" si="447"/>
        <v>20</v>
      </c>
      <c r="L1135" s="5">
        <f t="shared" si="428"/>
        <v>1.00818897</v>
      </c>
      <c r="M1135" s="12">
        <f t="shared" si="448"/>
        <v>1.0064004200000001</v>
      </c>
      <c r="N1135" s="12">
        <f t="shared" si="444"/>
        <v>1.1078961794386524</v>
      </c>
      <c r="O1135" s="5">
        <f t="shared" si="446"/>
        <v>1.1169686999999999</v>
      </c>
      <c r="P1135" s="5">
        <f t="shared" si="429"/>
        <v>1116.9686999999999</v>
      </c>
      <c r="Q1135" s="10">
        <f t="shared" si="430"/>
        <v>0</v>
      </c>
      <c r="R1135" s="39">
        <f t="shared" si="431"/>
        <v>0</v>
      </c>
      <c r="S1135" s="5">
        <f t="shared" si="432"/>
        <v>0</v>
      </c>
      <c r="T1135" s="6">
        <f t="shared" si="442"/>
        <v>4.641E-2</v>
      </c>
      <c r="U1135" s="10">
        <f t="shared" si="445"/>
        <v>20</v>
      </c>
      <c r="V1135" s="10">
        <v>252</v>
      </c>
      <c r="W1135" s="12">
        <f t="shared" si="433"/>
        <v>1.003606907</v>
      </c>
      <c r="X1135" s="5">
        <f t="shared" si="434"/>
        <v>4.0288022200000002</v>
      </c>
      <c r="Y1135" s="11">
        <f t="shared" si="435"/>
        <v>0</v>
      </c>
      <c r="Z1135" s="2" t="s">
        <v>68</v>
      </c>
      <c r="AA1135" s="72">
        <f t="shared" si="443"/>
        <v>44484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2"/>
      <c r="CH1135" s="1"/>
      <c r="CI1135" s="1"/>
      <c r="CJ1135" s="1"/>
      <c r="CK1135" s="1"/>
      <c r="CL1135" s="1"/>
      <c r="CM1135" s="1"/>
    </row>
    <row r="1136" spans="1:91" x14ac:dyDescent="0.2">
      <c r="A1136" s="105">
        <f t="shared" si="436"/>
        <v>44149</v>
      </c>
      <c r="B1136" s="5">
        <f t="shared" si="425"/>
        <v>1121.65661834</v>
      </c>
      <c r="C1136" s="5">
        <f t="shared" si="437"/>
        <v>1000</v>
      </c>
      <c r="D1136" s="64">
        <f t="shared" si="438"/>
        <v>5391.75</v>
      </c>
      <c r="E1136" s="11">
        <f>IF(K1136=1,VLOOKUP(A1136,[1]Plan1!$AY$80:$BA$314,3),E1135)</f>
        <v>5438.12</v>
      </c>
      <c r="F1136" s="72">
        <f t="shared" si="439"/>
        <v>44120</v>
      </c>
      <c r="G1136" s="9">
        <f t="shared" si="426"/>
        <v>8.6001761951128852E-3</v>
      </c>
      <c r="H1136" s="72">
        <f t="shared" si="440"/>
        <v>44151</v>
      </c>
      <c r="I1136" s="72">
        <f t="shared" si="427"/>
        <v>44151</v>
      </c>
      <c r="J1136" s="1">
        <f t="shared" si="441"/>
        <v>21</v>
      </c>
      <c r="K1136" s="1">
        <f t="shared" si="447"/>
        <v>21</v>
      </c>
      <c r="L1136" s="5">
        <f t="shared" si="428"/>
        <v>1.00860017</v>
      </c>
      <c r="M1136" s="12">
        <f t="shared" si="448"/>
        <v>1.0064004200000001</v>
      </c>
      <c r="N1136" s="12">
        <f t="shared" si="444"/>
        <v>1.1078961794386524</v>
      </c>
      <c r="O1136" s="5">
        <f t="shared" si="446"/>
        <v>1.1174242700000001</v>
      </c>
      <c r="P1136" s="5">
        <f t="shared" si="429"/>
        <v>1117.42427</v>
      </c>
      <c r="Q1136" s="10">
        <f t="shared" si="430"/>
        <v>0</v>
      </c>
      <c r="R1136" s="39">
        <f t="shared" si="431"/>
        <v>0</v>
      </c>
      <c r="S1136" s="5">
        <f t="shared" si="432"/>
        <v>0</v>
      </c>
      <c r="T1136" s="6">
        <f t="shared" si="442"/>
        <v>4.641E-2</v>
      </c>
      <c r="U1136" s="10">
        <f t="shared" si="445"/>
        <v>21</v>
      </c>
      <c r="V1136" s="10">
        <v>252</v>
      </c>
      <c r="W1136" s="12">
        <f t="shared" si="433"/>
        <v>1.003787593</v>
      </c>
      <c r="X1136" s="5">
        <f t="shared" si="434"/>
        <v>4.2323483399999997</v>
      </c>
      <c r="Y1136" s="11">
        <f t="shared" si="435"/>
        <v>0</v>
      </c>
      <c r="Z1136" s="2" t="s">
        <v>68</v>
      </c>
      <c r="AA1136" s="72">
        <f t="shared" si="443"/>
        <v>44484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2"/>
      <c r="CH1136" s="1"/>
      <c r="CI1136" s="1"/>
      <c r="CJ1136" s="1"/>
      <c r="CK1136" s="1"/>
      <c r="CL1136" s="1"/>
      <c r="CM1136" s="1"/>
    </row>
    <row r="1137" spans="1:91" x14ac:dyDescent="0.2">
      <c r="A1137" s="105">
        <f t="shared" si="436"/>
        <v>44150</v>
      </c>
      <c r="B1137" s="5">
        <f t="shared" si="425"/>
        <v>1121.65661834</v>
      </c>
      <c r="C1137" s="5">
        <f t="shared" si="437"/>
        <v>1000</v>
      </c>
      <c r="D1137" s="64">
        <f t="shared" si="438"/>
        <v>5391.75</v>
      </c>
      <c r="E1137" s="11">
        <f>IF(K1137=1,VLOOKUP(A1137,[1]Plan1!$AY$80:$BA$314,3),E1136)</f>
        <v>5438.12</v>
      </c>
      <c r="F1137" s="72">
        <f t="shared" si="439"/>
        <v>44120</v>
      </c>
      <c r="G1137" s="9">
        <f t="shared" si="426"/>
        <v>8.6001761951128852E-3</v>
      </c>
      <c r="H1137" s="72">
        <f t="shared" si="440"/>
        <v>44180</v>
      </c>
      <c r="I1137" s="72">
        <f t="shared" si="427"/>
        <v>44151</v>
      </c>
      <c r="J1137" s="1">
        <f t="shared" si="441"/>
        <v>21</v>
      </c>
      <c r="K1137" s="1">
        <f t="shared" si="447"/>
        <v>21</v>
      </c>
      <c r="L1137" s="5">
        <f t="shared" si="428"/>
        <v>1.00860017</v>
      </c>
      <c r="M1137" s="12">
        <f t="shared" si="448"/>
        <v>1.0064004200000001</v>
      </c>
      <c r="N1137" s="12">
        <f t="shared" si="444"/>
        <v>1.1078961794386524</v>
      </c>
      <c r="O1137" s="5">
        <f t="shared" si="446"/>
        <v>1.1174242700000001</v>
      </c>
      <c r="P1137" s="5">
        <f t="shared" si="429"/>
        <v>1117.42427</v>
      </c>
      <c r="Q1137" s="10">
        <f t="shared" si="430"/>
        <v>0</v>
      </c>
      <c r="R1137" s="39">
        <f t="shared" si="431"/>
        <v>0</v>
      </c>
      <c r="S1137" s="5">
        <f t="shared" si="432"/>
        <v>0</v>
      </c>
      <c r="T1137" s="6">
        <f t="shared" si="442"/>
        <v>4.641E-2</v>
      </c>
      <c r="U1137" s="10">
        <f t="shared" si="445"/>
        <v>21</v>
      </c>
      <c r="V1137" s="10">
        <v>252</v>
      </c>
      <c r="W1137" s="12">
        <f t="shared" si="433"/>
        <v>1.003787593</v>
      </c>
      <c r="X1137" s="5">
        <f t="shared" si="434"/>
        <v>4.2323483399999997</v>
      </c>
      <c r="Y1137" s="11">
        <f t="shared" si="435"/>
        <v>0</v>
      </c>
      <c r="Z1137" s="2" t="s">
        <v>68</v>
      </c>
      <c r="AA1137" s="72">
        <f t="shared" si="443"/>
        <v>44484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2"/>
      <c r="CH1137" s="1"/>
      <c r="CI1137" s="1"/>
      <c r="CJ1137" s="1"/>
      <c r="CK1137" s="1"/>
      <c r="CL1137" s="1"/>
      <c r="CM1137" s="1"/>
    </row>
    <row r="1138" spans="1:91" x14ac:dyDescent="0.2">
      <c r="A1138" s="105">
        <f t="shared" si="436"/>
        <v>44151</v>
      </c>
      <c r="B1138" s="5">
        <f t="shared" si="425"/>
        <v>1121.65661834</v>
      </c>
      <c r="C1138" s="5">
        <f t="shared" si="437"/>
        <v>1000</v>
      </c>
      <c r="D1138" s="64">
        <f t="shared" si="438"/>
        <v>5391.75</v>
      </c>
      <c r="E1138" s="11">
        <f>IF(K1138=1,VLOOKUP(A1138,[1]Plan1!$AY$80:$BA$314,3),E1137)</f>
        <v>5438.12</v>
      </c>
      <c r="F1138" s="72">
        <f t="shared" si="439"/>
        <v>44120</v>
      </c>
      <c r="G1138" s="9">
        <f t="shared" si="426"/>
        <v>8.6001761951128852E-3</v>
      </c>
      <c r="H1138" s="72">
        <f t="shared" si="440"/>
        <v>44180</v>
      </c>
      <c r="I1138" s="72">
        <f t="shared" si="427"/>
        <v>44151</v>
      </c>
      <c r="J1138" s="1">
        <f t="shared" si="441"/>
        <v>21</v>
      </c>
      <c r="K1138" s="1">
        <f t="shared" si="447"/>
        <v>21</v>
      </c>
      <c r="L1138" s="5">
        <f t="shared" si="428"/>
        <v>1.00860017</v>
      </c>
      <c r="M1138" s="12">
        <f t="shared" si="448"/>
        <v>1.0064004200000001</v>
      </c>
      <c r="N1138" s="12">
        <f t="shared" si="444"/>
        <v>1.1078961794386524</v>
      </c>
      <c r="O1138" s="5">
        <f t="shared" si="446"/>
        <v>1.1174242700000001</v>
      </c>
      <c r="P1138" s="5">
        <f t="shared" si="429"/>
        <v>1117.42427</v>
      </c>
      <c r="Q1138" s="10">
        <f t="shared" si="430"/>
        <v>0</v>
      </c>
      <c r="R1138" s="39">
        <f t="shared" si="431"/>
        <v>0</v>
      </c>
      <c r="S1138" s="5">
        <f t="shared" si="432"/>
        <v>0</v>
      </c>
      <c r="T1138" s="6">
        <f t="shared" si="442"/>
        <v>4.641E-2</v>
      </c>
      <c r="U1138" s="10">
        <f t="shared" si="445"/>
        <v>21</v>
      </c>
      <c r="V1138" s="10">
        <v>252</v>
      </c>
      <c r="W1138" s="12">
        <f t="shared" si="433"/>
        <v>1.003787593</v>
      </c>
      <c r="X1138" s="5">
        <f t="shared" si="434"/>
        <v>4.2323483399999997</v>
      </c>
      <c r="Y1138" s="11">
        <f t="shared" si="435"/>
        <v>0</v>
      </c>
      <c r="Z1138" s="2" t="s">
        <v>68</v>
      </c>
      <c r="AA1138" s="72">
        <f t="shared" si="443"/>
        <v>44484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2"/>
      <c r="CH1138" s="1"/>
      <c r="CI1138" s="1"/>
      <c r="CJ1138" s="1"/>
      <c r="CK1138" s="1"/>
      <c r="CL1138" s="1"/>
      <c r="CM1138" s="1"/>
    </row>
    <row r="1139" spans="1:91" x14ac:dyDescent="0.2">
      <c r="A1139" s="105">
        <f t="shared" si="436"/>
        <v>44152</v>
      </c>
      <c r="B1139" s="5">
        <f t="shared" si="425"/>
        <v>1122.33201955</v>
      </c>
      <c r="C1139" s="5">
        <f t="shared" si="437"/>
        <v>1000</v>
      </c>
      <c r="D1139" s="64">
        <f t="shared" si="438"/>
        <v>5438.12</v>
      </c>
      <c r="E1139" s="11">
        <f>IF(K1139=1,VLOOKUP(A1139,[1]Plan1!$AY$80:$BA$314,3),E1138)</f>
        <v>5486.52</v>
      </c>
      <c r="F1139" s="72">
        <f t="shared" si="439"/>
        <v>44152</v>
      </c>
      <c r="G1139" s="9">
        <f t="shared" si="426"/>
        <v>8.9001346053416697E-3</v>
      </c>
      <c r="H1139" s="72">
        <f t="shared" si="440"/>
        <v>44180</v>
      </c>
      <c r="I1139" s="72">
        <f t="shared" si="427"/>
        <v>44180</v>
      </c>
      <c r="J1139" s="1">
        <f t="shared" si="441"/>
        <v>21</v>
      </c>
      <c r="K1139" s="1">
        <f t="shared" si="447"/>
        <v>1</v>
      </c>
      <c r="L1139" s="5">
        <f t="shared" si="428"/>
        <v>1.00042203</v>
      </c>
      <c r="M1139" s="12">
        <f t="shared" si="448"/>
        <v>1.00860017</v>
      </c>
      <c r="N1139" s="12">
        <f t="shared" si="444"/>
        <v>1.1174242749241754</v>
      </c>
      <c r="O1139" s="5">
        <f t="shared" si="446"/>
        <v>1.11789586</v>
      </c>
      <c r="P1139" s="5">
        <f t="shared" si="429"/>
        <v>1117.8958600000001</v>
      </c>
      <c r="Q1139" s="10">
        <f t="shared" si="430"/>
        <v>0</v>
      </c>
      <c r="R1139" s="39">
        <f t="shared" si="431"/>
        <v>0</v>
      </c>
      <c r="S1139" s="5">
        <f t="shared" si="432"/>
        <v>0</v>
      </c>
      <c r="T1139" s="6">
        <f t="shared" si="442"/>
        <v>4.641E-2</v>
      </c>
      <c r="U1139" s="10">
        <f t="shared" si="445"/>
        <v>22</v>
      </c>
      <c r="V1139" s="10">
        <v>252</v>
      </c>
      <c r="W1139" s="12">
        <f t="shared" si="433"/>
        <v>1.003968312</v>
      </c>
      <c r="X1139" s="5">
        <f t="shared" si="434"/>
        <v>4.4361595500000002</v>
      </c>
      <c r="Y1139" s="11">
        <f t="shared" si="435"/>
        <v>0</v>
      </c>
      <c r="Z1139" s="2" t="s">
        <v>68</v>
      </c>
      <c r="AA1139" s="72">
        <f t="shared" si="443"/>
        <v>44484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2"/>
      <c r="CH1139" s="1"/>
      <c r="CI1139" s="1"/>
      <c r="CJ1139" s="1"/>
      <c r="CK1139" s="1"/>
      <c r="CL1139" s="1"/>
      <c r="CM1139" s="1"/>
    </row>
    <row r="1140" spans="1:91" x14ac:dyDescent="0.2">
      <c r="A1140" s="105">
        <f t="shared" si="436"/>
        <v>44153</v>
      </c>
      <c r="B1140" s="5">
        <f t="shared" si="425"/>
        <v>1123.00780887</v>
      </c>
      <c r="C1140" s="5">
        <f t="shared" si="437"/>
        <v>1000</v>
      </c>
      <c r="D1140" s="64">
        <f t="shared" si="438"/>
        <v>5438.12</v>
      </c>
      <c r="E1140" s="11">
        <f>IF(K1140=1,VLOOKUP(A1140,[1]Plan1!$AY$80:$BA$314,3),E1139)</f>
        <v>5486.52</v>
      </c>
      <c r="F1140" s="72">
        <f t="shared" si="439"/>
        <v>44152</v>
      </c>
      <c r="G1140" s="9">
        <f t="shared" si="426"/>
        <v>8.9001346053416697E-3</v>
      </c>
      <c r="H1140" s="72">
        <f t="shared" si="440"/>
        <v>44180</v>
      </c>
      <c r="I1140" s="72">
        <f t="shared" si="427"/>
        <v>44180</v>
      </c>
      <c r="J1140" s="1">
        <f t="shared" si="441"/>
        <v>21</v>
      </c>
      <c r="K1140" s="1">
        <f t="shared" si="447"/>
        <v>2</v>
      </c>
      <c r="L1140" s="5">
        <f t="shared" si="428"/>
        <v>1.00084423</v>
      </c>
      <c r="M1140" s="12">
        <f t="shared" si="448"/>
        <v>1.00860017</v>
      </c>
      <c r="N1140" s="12">
        <f t="shared" si="444"/>
        <v>1.1174242749241754</v>
      </c>
      <c r="O1140" s="5">
        <f t="shared" si="446"/>
        <v>1.1183676300000001</v>
      </c>
      <c r="P1140" s="5">
        <f t="shared" si="429"/>
        <v>1118.36763</v>
      </c>
      <c r="Q1140" s="10">
        <f t="shared" si="430"/>
        <v>0</v>
      </c>
      <c r="R1140" s="39">
        <f t="shared" si="431"/>
        <v>0</v>
      </c>
      <c r="S1140" s="5">
        <f t="shared" si="432"/>
        <v>0</v>
      </c>
      <c r="T1140" s="6">
        <f t="shared" si="442"/>
        <v>4.641E-2</v>
      </c>
      <c r="U1140" s="10">
        <f t="shared" si="445"/>
        <v>23</v>
      </c>
      <c r="V1140" s="10">
        <v>252</v>
      </c>
      <c r="W1140" s="12">
        <f t="shared" si="433"/>
        <v>1.0041490639999999</v>
      </c>
      <c r="X1140" s="5">
        <f t="shared" si="434"/>
        <v>4.6401788699999997</v>
      </c>
      <c r="Y1140" s="11">
        <f t="shared" si="435"/>
        <v>0</v>
      </c>
      <c r="Z1140" s="2" t="s">
        <v>68</v>
      </c>
      <c r="AA1140" s="72">
        <f t="shared" si="443"/>
        <v>44484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2"/>
      <c r="CH1140" s="1"/>
      <c r="CI1140" s="1"/>
      <c r="CJ1140" s="1"/>
      <c r="CK1140" s="1"/>
      <c r="CL1140" s="1"/>
      <c r="CM1140" s="1"/>
    </row>
    <row r="1141" spans="1:91" x14ac:dyDescent="0.2">
      <c r="A1141" s="105">
        <f t="shared" si="436"/>
        <v>44154</v>
      </c>
      <c r="B1141" s="5">
        <f t="shared" si="425"/>
        <v>1123.6840254900001</v>
      </c>
      <c r="C1141" s="5">
        <f t="shared" si="437"/>
        <v>1000</v>
      </c>
      <c r="D1141" s="64">
        <f t="shared" si="438"/>
        <v>5438.12</v>
      </c>
      <c r="E1141" s="11">
        <f>IF(K1141=1,VLOOKUP(A1141,[1]Plan1!$AY$80:$BA$314,3),E1140)</f>
        <v>5486.52</v>
      </c>
      <c r="F1141" s="72">
        <f t="shared" si="439"/>
        <v>44152</v>
      </c>
      <c r="G1141" s="9">
        <f t="shared" si="426"/>
        <v>8.9001346053416697E-3</v>
      </c>
      <c r="H1141" s="72">
        <f t="shared" si="440"/>
        <v>44180</v>
      </c>
      <c r="I1141" s="72">
        <f t="shared" si="427"/>
        <v>44180</v>
      </c>
      <c r="J1141" s="1">
        <f t="shared" si="441"/>
        <v>21</v>
      </c>
      <c r="K1141" s="1">
        <f t="shared" si="447"/>
        <v>3</v>
      </c>
      <c r="L1141" s="5">
        <f t="shared" si="428"/>
        <v>1.00126662</v>
      </c>
      <c r="M1141" s="12">
        <f t="shared" si="448"/>
        <v>1.00860017</v>
      </c>
      <c r="N1141" s="12">
        <f t="shared" si="444"/>
        <v>1.1174242749241754</v>
      </c>
      <c r="O1141" s="5">
        <f t="shared" si="446"/>
        <v>1.1188396199999999</v>
      </c>
      <c r="P1141" s="5">
        <f t="shared" si="429"/>
        <v>1118.83962</v>
      </c>
      <c r="Q1141" s="10">
        <f t="shared" si="430"/>
        <v>0</v>
      </c>
      <c r="R1141" s="39">
        <f t="shared" si="431"/>
        <v>0</v>
      </c>
      <c r="S1141" s="5">
        <f t="shared" si="432"/>
        <v>0</v>
      </c>
      <c r="T1141" s="6">
        <f t="shared" si="442"/>
        <v>4.641E-2</v>
      </c>
      <c r="U1141" s="10">
        <f t="shared" si="445"/>
        <v>24</v>
      </c>
      <c r="V1141" s="10">
        <v>252</v>
      </c>
      <c r="W1141" s="12">
        <f t="shared" si="433"/>
        <v>1.004329848</v>
      </c>
      <c r="X1141" s="5">
        <f t="shared" si="434"/>
        <v>4.8444054899999998</v>
      </c>
      <c r="Y1141" s="11">
        <f t="shared" si="435"/>
        <v>0</v>
      </c>
      <c r="Z1141" s="2" t="s">
        <v>68</v>
      </c>
      <c r="AA1141" s="72">
        <f t="shared" si="443"/>
        <v>44484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2"/>
      <c r="CH1141" s="1"/>
      <c r="CI1141" s="1"/>
      <c r="CJ1141" s="1"/>
      <c r="CK1141" s="1"/>
      <c r="CL1141" s="1"/>
      <c r="CM1141" s="1"/>
    </row>
    <row r="1142" spans="1:91" x14ac:dyDescent="0.2">
      <c r="A1142" s="105">
        <f t="shared" si="436"/>
        <v>44155</v>
      </c>
      <c r="B1142" s="5">
        <f t="shared" si="425"/>
        <v>1124.3606394399999</v>
      </c>
      <c r="C1142" s="5">
        <f t="shared" si="437"/>
        <v>1000</v>
      </c>
      <c r="D1142" s="64">
        <f t="shared" si="438"/>
        <v>5438.12</v>
      </c>
      <c r="E1142" s="11">
        <f>IF(K1142=1,VLOOKUP(A1142,[1]Plan1!$AY$80:$BA$314,3),E1141)</f>
        <v>5486.52</v>
      </c>
      <c r="F1142" s="72">
        <f t="shared" si="439"/>
        <v>44152</v>
      </c>
      <c r="G1142" s="9">
        <f t="shared" si="426"/>
        <v>8.9001346053416697E-3</v>
      </c>
      <c r="H1142" s="72">
        <f t="shared" si="440"/>
        <v>44180</v>
      </c>
      <c r="I1142" s="72">
        <f t="shared" si="427"/>
        <v>44180</v>
      </c>
      <c r="J1142" s="1">
        <f t="shared" si="441"/>
        <v>21</v>
      </c>
      <c r="K1142" s="1">
        <f t="shared" si="447"/>
        <v>4</v>
      </c>
      <c r="L1142" s="5">
        <f t="shared" si="428"/>
        <v>1.0016891800000001</v>
      </c>
      <c r="M1142" s="12">
        <f t="shared" si="448"/>
        <v>1.00860017</v>
      </c>
      <c r="N1142" s="12">
        <f t="shared" si="444"/>
        <v>1.1174242749241754</v>
      </c>
      <c r="O1142" s="5">
        <f t="shared" si="446"/>
        <v>1.1193118</v>
      </c>
      <c r="P1142" s="5">
        <f t="shared" si="429"/>
        <v>1119.3117999999999</v>
      </c>
      <c r="Q1142" s="10">
        <f t="shared" si="430"/>
        <v>0</v>
      </c>
      <c r="R1142" s="39">
        <f t="shared" si="431"/>
        <v>0</v>
      </c>
      <c r="S1142" s="5">
        <f t="shared" si="432"/>
        <v>0</v>
      </c>
      <c r="T1142" s="6">
        <f t="shared" si="442"/>
        <v>4.641E-2</v>
      </c>
      <c r="U1142" s="10">
        <f t="shared" si="445"/>
        <v>25</v>
      </c>
      <c r="V1142" s="10">
        <v>252</v>
      </c>
      <c r="W1142" s="12">
        <f t="shared" si="433"/>
        <v>1.0045106640000001</v>
      </c>
      <c r="X1142" s="5">
        <f t="shared" si="434"/>
        <v>5.0488394400000001</v>
      </c>
      <c r="Y1142" s="11">
        <f t="shared" si="435"/>
        <v>0</v>
      </c>
      <c r="Z1142" s="2" t="s">
        <v>68</v>
      </c>
      <c r="AA1142" s="72">
        <f t="shared" si="443"/>
        <v>44484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2"/>
      <c r="CH1142" s="1"/>
      <c r="CI1142" s="1"/>
      <c r="CJ1142" s="1"/>
      <c r="CK1142" s="1"/>
      <c r="CL1142" s="1"/>
      <c r="CM1142" s="1"/>
    </row>
    <row r="1143" spans="1:91" x14ac:dyDescent="0.2">
      <c r="A1143" s="105">
        <f t="shared" si="436"/>
        <v>44156</v>
      </c>
      <c r="B1143" s="5">
        <f t="shared" si="425"/>
        <v>1125.03767208</v>
      </c>
      <c r="C1143" s="5">
        <f t="shared" si="437"/>
        <v>1000</v>
      </c>
      <c r="D1143" s="64">
        <f t="shared" si="438"/>
        <v>5438.12</v>
      </c>
      <c r="E1143" s="11">
        <f>IF(K1143=1,VLOOKUP(A1143,[1]Plan1!$AY$80:$BA$314,3),E1142)</f>
        <v>5486.52</v>
      </c>
      <c r="F1143" s="72">
        <f t="shared" si="439"/>
        <v>44152</v>
      </c>
      <c r="G1143" s="9">
        <f t="shared" si="426"/>
        <v>8.9001346053416697E-3</v>
      </c>
      <c r="H1143" s="72">
        <f t="shared" si="440"/>
        <v>44180</v>
      </c>
      <c r="I1143" s="72">
        <f t="shared" si="427"/>
        <v>44180</v>
      </c>
      <c r="J1143" s="1">
        <f t="shared" si="441"/>
        <v>21</v>
      </c>
      <c r="K1143" s="1">
        <f t="shared" si="447"/>
        <v>5</v>
      </c>
      <c r="L1143" s="5">
        <f t="shared" si="428"/>
        <v>1.0021119300000001</v>
      </c>
      <c r="M1143" s="12">
        <f t="shared" si="448"/>
        <v>1.00860017</v>
      </c>
      <c r="N1143" s="12">
        <f t="shared" si="444"/>
        <v>1.1174242749241754</v>
      </c>
      <c r="O1143" s="5">
        <f t="shared" si="446"/>
        <v>1.1197841900000001</v>
      </c>
      <c r="P1143" s="5">
        <f t="shared" si="429"/>
        <v>1119.7841900000001</v>
      </c>
      <c r="Q1143" s="10">
        <f t="shared" si="430"/>
        <v>0</v>
      </c>
      <c r="R1143" s="39">
        <f t="shared" si="431"/>
        <v>0</v>
      </c>
      <c r="S1143" s="5">
        <f t="shared" si="432"/>
        <v>0</v>
      </c>
      <c r="T1143" s="6">
        <f t="shared" si="442"/>
        <v>4.641E-2</v>
      </c>
      <c r="U1143" s="10">
        <f t="shared" si="445"/>
        <v>26</v>
      </c>
      <c r="V1143" s="10">
        <v>252</v>
      </c>
      <c r="W1143" s="12">
        <f t="shared" si="433"/>
        <v>1.004691513</v>
      </c>
      <c r="X1143" s="5">
        <f t="shared" si="434"/>
        <v>5.2534820800000004</v>
      </c>
      <c r="Y1143" s="11">
        <f t="shared" si="435"/>
        <v>0</v>
      </c>
      <c r="Z1143" s="2" t="s">
        <v>68</v>
      </c>
      <c r="AA1143" s="72">
        <f t="shared" si="443"/>
        <v>44484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2"/>
      <c r="CH1143" s="1"/>
      <c r="CI1143" s="1"/>
      <c r="CJ1143" s="1"/>
      <c r="CK1143" s="1"/>
      <c r="CL1143" s="1"/>
      <c r="CM1143" s="1"/>
    </row>
    <row r="1144" spans="1:91" x14ac:dyDescent="0.2">
      <c r="A1144" s="105">
        <f t="shared" si="436"/>
        <v>44157</v>
      </c>
      <c r="B1144" s="5">
        <f t="shared" si="425"/>
        <v>1125.03767208</v>
      </c>
      <c r="C1144" s="5">
        <f t="shared" si="437"/>
        <v>1000</v>
      </c>
      <c r="D1144" s="64">
        <f t="shared" si="438"/>
        <v>5438.12</v>
      </c>
      <c r="E1144" s="11">
        <f>IF(K1144=1,VLOOKUP(A1144,[1]Plan1!$AY$80:$BA$314,3),E1143)</f>
        <v>5486.52</v>
      </c>
      <c r="F1144" s="72">
        <f t="shared" si="439"/>
        <v>44152</v>
      </c>
      <c r="G1144" s="9">
        <f t="shared" si="426"/>
        <v>8.9001346053416697E-3</v>
      </c>
      <c r="H1144" s="72">
        <f t="shared" si="440"/>
        <v>44180</v>
      </c>
      <c r="I1144" s="72">
        <f t="shared" si="427"/>
        <v>44180</v>
      </c>
      <c r="J1144" s="1">
        <f t="shared" si="441"/>
        <v>21</v>
      </c>
      <c r="K1144" s="1">
        <f t="shared" si="447"/>
        <v>5</v>
      </c>
      <c r="L1144" s="5">
        <f t="shared" si="428"/>
        <v>1.0021119300000001</v>
      </c>
      <c r="M1144" s="12">
        <f t="shared" si="448"/>
        <v>1.00860017</v>
      </c>
      <c r="N1144" s="12">
        <f t="shared" si="444"/>
        <v>1.1174242749241754</v>
      </c>
      <c r="O1144" s="5">
        <f t="shared" si="446"/>
        <v>1.1197841900000001</v>
      </c>
      <c r="P1144" s="5">
        <f t="shared" si="429"/>
        <v>1119.7841900000001</v>
      </c>
      <c r="Q1144" s="10">
        <f t="shared" si="430"/>
        <v>0</v>
      </c>
      <c r="R1144" s="39">
        <f t="shared" si="431"/>
        <v>0</v>
      </c>
      <c r="S1144" s="5">
        <f t="shared" si="432"/>
        <v>0</v>
      </c>
      <c r="T1144" s="6">
        <f t="shared" si="442"/>
        <v>4.641E-2</v>
      </c>
      <c r="U1144" s="10">
        <f t="shared" si="445"/>
        <v>26</v>
      </c>
      <c r="V1144" s="10">
        <v>252</v>
      </c>
      <c r="W1144" s="12">
        <f t="shared" si="433"/>
        <v>1.004691513</v>
      </c>
      <c r="X1144" s="5">
        <f t="shared" si="434"/>
        <v>5.2534820800000004</v>
      </c>
      <c r="Y1144" s="11">
        <f t="shared" si="435"/>
        <v>0</v>
      </c>
      <c r="Z1144" s="2" t="s">
        <v>68</v>
      </c>
      <c r="AA1144" s="72">
        <f t="shared" si="443"/>
        <v>44484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2"/>
      <c r="CH1144" s="1"/>
      <c r="CI1144" s="1"/>
      <c r="CJ1144" s="1"/>
      <c r="CK1144" s="1"/>
      <c r="CL1144" s="1"/>
      <c r="CM1144" s="1"/>
    </row>
    <row r="1145" spans="1:91" x14ac:dyDescent="0.2">
      <c r="A1145" s="105">
        <f t="shared" si="436"/>
        <v>44158</v>
      </c>
      <c r="B1145" s="5">
        <f t="shared" si="425"/>
        <v>1125.03767208</v>
      </c>
      <c r="C1145" s="5">
        <f t="shared" si="437"/>
        <v>1000</v>
      </c>
      <c r="D1145" s="64">
        <f t="shared" si="438"/>
        <v>5438.12</v>
      </c>
      <c r="E1145" s="11">
        <f>IF(K1145=1,VLOOKUP(A1145,[1]Plan1!$AY$80:$BA$314,3),E1144)</f>
        <v>5486.52</v>
      </c>
      <c r="F1145" s="72">
        <f t="shared" si="439"/>
        <v>44152</v>
      </c>
      <c r="G1145" s="9">
        <f t="shared" si="426"/>
        <v>8.9001346053416697E-3</v>
      </c>
      <c r="H1145" s="72">
        <f t="shared" si="440"/>
        <v>44180</v>
      </c>
      <c r="I1145" s="72">
        <f t="shared" si="427"/>
        <v>44180</v>
      </c>
      <c r="J1145" s="1">
        <f t="shared" si="441"/>
        <v>21</v>
      </c>
      <c r="K1145" s="1">
        <f t="shared" si="447"/>
        <v>5</v>
      </c>
      <c r="L1145" s="5">
        <f t="shared" si="428"/>
        <v>1.0021119300000001</v>
      </c>
      <c r="M1145" s="12">
        <f t="shared" si="448"/>
        <v>1.00860017</v>
      </c>
      <c r="N1145" s="12">
        <f t="shared" si="444"/>
        <v>1.1174242749241754</v>
      </c>
      <c r="O1145" s="5">
        <f t="shared" si="446"/>
        <v>1.1197841900000001</v>
      </c>
      <c r="P1145" s="5">
        <f t="shared" si="429"/>
        <v>1119.7841900000001</v>
      </c>
      <c r="Q1145" s="10">
        <f t="shared" si="430"/>
        <v>0</v>
      </c>
      <c r="R1145" s="39">
        <f t="shared" si="431"/>
        <v>0</v>
      </c>
      <c r="S1145" s="5">
        <f t="shared" si="432"/>
        <v>0</v>
      </c>
      <c r="T1145" s="6">
        <f t="shared" si="442"/>
        <v>4.641E-2</v>
      </c>
      <c r="U1145" s="10">
        <f t="shared" si="445"/>
        <v>26</v>
      </c>
      <c r="V1145" s="10">
        <v>252</v>
      </c>
      <c r="W1145" s="12">
        <f t="shared" si="433"/>
        <v>1.004691513</v>
      </c>
      <c r="X1145" s="5">
        <f t="shared" si="434"/>
        <v>5.2534820800000004</v>
      </c>
      <c r="Y1145" s="11">
        <f t="shared" si="435"/>
        <v>0</v>
      </c>
      <c r="Z1145" s="2" t="s">
        <v>68</v>
      </c>
      <c r="AA1145" s="72">
        <f t="shared" si="443"/>
        <v>44484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2"/>
      <c r="CH1145" s="1"/>
      <c r="CI1145" s="1"/>
      <c r="CJ1145" s="1"/>
      <c r="CK1145" s="1"/>
      <c r="CL1145" s="1"/>
      <c r="CM1145" s="1"/>
    </row>
    <row r="1146" spans="1:91" x14ac:dyDescent="0.2">
      <c r="A1146" s="105">
        <f t="shared" si="436"/>
        <v>44159</v>
      </c>
      <c r="B1146" s="5">
        <f t="shared" si="425"/>
        <v>1125.7151034799999</v>
      </c>
      <c r="C1146" s="5">
        <f t="shared" si="437"/>
        <v>1000</v>
      </c>
      <c r="D1146" s="64">
        <f t="shared" si="438"/>
        <v>5438.12</v>
      </c>
      <c r="E1146" s="11">
        <f>IF(K1146=1,VLOOKUP(A1146,[1]Plan1!$AY$80:$BA$314,3),E1145)</f>
        <v>5486.52</v>
      </c>
      <c r="F1146" s="72">
        <f t="shared" si="439"/>
        <v>44152</v>
      </c>
      <c r="G1146" s="9">
        <f t="shared" si="426"/>
        <v>8.9001346053416697E-3</v>
      </c>
      <c r="H1146" s="72">
        <f t="shared" si="440"/>
        <v>44180</v>
      </c>
      <c r="I1146" s="72">
        <f t="shared" si="427"/>
        <v>44180</v>
      </c>
      <c r="J1146" s="1">
        <f t="shared" si="441"/>
        <v>21</v>
      </c>
      <c r="K1146" s="1">
        <f t="shared" si="447"/>
        <v>6</v>
      </c>
      <c r="L1146" s="5">
        <f t="shared" si="428"/>
        <v>1.00253485</v>
      </c>
      <c r="M1146" s="12">
        <f t="shared" si="448"/>
        <v>1.00860017</v>
      </c>
      <c r="N1146" s="12">
        <f t="shared" si="444"/>
        <v>1.1174242749241754</v>
      </c>
      <c r="O1146" s="5">
        <f t="shared" si="446"/>
        <v>1.1202567699999999</v>
      </c>
      <c r="P1146" s="5">
        <f t="shared" si="429"/>
        <v>1120.25677</v>
      </c>
      <c r="Q1146" s="10">
        <f t="shared" si="430"/>
        <v>0</v>
      </c>
      <c r="R1146" s="39">
        <f t="shared" si="431"/>
        <v>0</v>
      </c>
      <c r="S1146" s="5">
        <f t="shared" si="432"/>
        <v>0</v>
      </c>
      <c r="T1146" s="6">
        <f t="shared" si="442"/>
        <v>4.641E-2</v>
      </c>
      <c r="U1146" s="10">
        <f t="shared" si="445"/>
        <v>27</v>
      </c>
      <c r="V1146" s="10">
        <v>252</v>
      </c>
      <c r="W1146" s="12">
        <f t="shared" si="433"/>
        <v>1.004872395</v>
      </c>
      <c r="X1146" s="5">
        <f t="shared" si="434"/>
        <v>5.4583334800000003</v>
      </c>
      <c r="Y1146" s="11">
        <f t="shared" si="435"/>
        <v>0</v>
      </c>
      <c r="Z1146" s="2" t="s">
        <v>68</v>
      </c>
      <c r="AA1146" s="72">
        <f t="shared" si="443"/>
        <v>44484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2"/>
      <c r="CH1146" s="1"/>
      <c r="CI1146" s="1"/>
      <c r="CJ1146" s="1"/>
      <c r="CK1146" s="1"/>
      <c r="CL1146" s="1"/>
      <c r="CM1146" s="1"/>
    </row>
    <row r="1147" spans="1:91" x14ac:dyDescent="0.2">
      <c r="A1147" s="105">
        <f t="shared" si="436"/>
        <v>44160</v>
      </c>
      <c r="B1147" s="5">
        <f t="shared" si="425"/>
        <v>1126.39295277</v>
      </c>
      <c r="C1147" s="5">
        <f t="shared" si="437"/>
        <v>1000</v>
      </c>
      <c r="D1147" s="64">
        <f t="shared" si="438"/>
        <v>5438.12</v>
      </c>
      <c r="E1147" s="11">
        <f>IF(K1147=1,VLOOKUP(A1147,[1]Plan1!$AY$80:$BA$314,3),E1146)</f>
        <v>5486.52</v>
      </c>
      <c r="F1147" s="72">
        <f t="shared" si="439"/>
        <v>44152</v>
      </c>
      <c r="G1147" s="9">
        <f t="shared" si="426"/>
        <v>8.9001346053416697E-3</v>
      </c>
      <c r="H1147" s="72">
        <f t="shared" si="440"/>
        <v>44180</v>
      </c>
      <c r="I1147" s="72">
        <f t="shared" si="427"/>
        <v>44180</v>
      </c>
      <c r="J1147" s="1">
        <f t="shared" si="441"/>
        <v>21</v>
      </c>
      <c r="K1147" s="1">
        <f t="shared" si="447"/>
        <v>7</v>
      </c>
      <c r="L1147" s="5">
        <f t="shared" si="428"/>
        <v>1.0029579500000001</v>
      </c>
      <c r="M1147" s="12">
        <f t="shared" si="448"/>
        <v>1.00860017</v>
      </c>
      <c r="N1147" s="12">
        <f t="shared" si="444"/>
        <v>1.1174242749241754</v>
      </c>
      <c r="O1147" s="5">
        <f t="shared" si="446"/>
        <v>1.12072956</v>
      </c>
      <c r="P1147" s="5">
        <f t="shared" si="429"/>
        <v>1120.72956</v>
      </c>
      <c r="Q1147" s="10">
        <f t="shared" si="430"/>
        <v>0</v>
      </c>
      <c r="R1147" s="39">
        <f t="shared" si="431"/>
        <v>0</v>
      </c>
      <c r="S1147" s="5">
        <f t="shared" si="432"/>
        <v>0</v>
      </c>
      <c r="T1147" s="6">
        <f t="shared" si="442"/>
        <v>4.641E-2</v>
      </c>
      <c r="U1147" s="10">
        <f t="shared" si="445"/>
        <v>28</v>
      </c>
      <c r="V1147" s="10">
        <v>252</v>
      </c>
      <c r="W1147" s="12">
        <f t="shared" si="433"/>
        <v>1.005053309</v>
      </c>
      <c r="X1147" s="5">
        <f t="shared" si="434"/>
        <v>5.6633927699999997</v>
      </c>
      <c r="Y1147" s="11">
        <f t="shared" si="435"/>
        <v>0</v>
      </c>
      <c r="Z1147" s="2" t="s">
        <v>68</v>
      </c>
      <c r="AA1147" s="72">
        <f t="shared" si="443"/>
        <v>44484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2"/>
      <c r="CH1147" s="1"/>
      <c r="CI1147" s="1"/>
      <c r="CJ1147" s="1"/>
      <c r="CK1147" s="1"/>
      <c r="CL1147" s="1"/>
      <c r="CM1147" s="1"/>
    </row>
    <row r="1148" spans="1:91" x14ac:dyDescent="0.2">
      <c r="A1148" s="105">
        <f t="shared" si="436"/>
        <v>44161</v>
      </c>
      <c r="B1148" s="5">
        <f t="shared" si="425"/>
        <v>1127.0712011200001</v>
      </c>
      <c r="C1148" s="5">
        <f t="shared" si="437"/>
        <v>1000</v>
      </c>
      <c r="D1148" s="64">
        <f t="shared" si="438"/>
        <v>5438.12</v>
      </c>
      <c r="E1148" s="11">
        <f>IF(K1148=1,VLOOKUP(A1148,[1]Plan1!$AY$80:$BA$314,3),E1147)</f>
        <v>5486.52</v>
      </c>
      <c r="F1148" s="72">
        <f t="shared" si="439"/>
        <v>44152</v>
      </c>
      <c r="G1148" s="9">
        <f t="shared" si="426"/>
        <v>8.9001346053416697E-3</v>
      </c>
      <c r="H1148" s="72">
        <f t="shared" si="440"/>
        <v>44180</v>
      </c>
      <c r="I1148" s="72">
        <f t="shared" si="427"/>
        <v>44180</v>
      </c>
      <c r="J1148" s="1">
        <f t="shared" si="441"/>
        <v>21</v>
      </c>
      <c r="K1148" s="1">
        <f t="shared" si="447"/>
        <v>8</v>
      </c>
      <c r="L1148" s="5">
        <f t="shared" si="428"/>
        <v>1.00338123</v>
      </c>
      <c r="M1148" s="12">
        <f t="shared" si="448"/>
        <v>1.00860017</v>
      </c>
      <c r="N1148" s="12">
        <f t="shared" si="444"/>
        <v>1.1174242749241754</v>
      </c>
      <c r="O1148" s="5">
        <f t="shared" si="446"/>
        <v>1.1212025400000001</v>
      </c>
      <c r="P1148" s="5">
        <f t="shared" si="429"/>
        <v>1121.20254</v>
      </c>
      <c r="Q1148" s="10">
        <f t="shared" si="430"/>
        <v>0</v>
      </c>
      <c r="R1148" s="39">
        <f t="shared" si="431"/>
        <v>0</v>
      </c>
      <c r="S1148" s="5">
        <f t="shared" si="432"/>
        <v>0</v>
      </c>
      <c r="T1148" s="6">
        <f t="shared" si="442"/>
        <v>4.641E-2</v>
      </c>
      <c r="U1148" s="10">
        <f t="shared" si="445"/>
        <v>29</v>
      </c>
      <c r="V1148" s="10">
        <v>252</v>
      </c>
      <c r="W1148" s="12">
        <f t="shared" si="433"/>
        <v>1.005234256</v>
      </c>
      <c r="X1148" s="5">
        <f t="shared" si="434"/>
        <v>5.8686611199999996</v>
      </c>
      <c r="Y1148" s="11">
        <f t="shared" si="435"/>
        <v>0</v>
      </c>
      <c r="Z1148" s="2" t="s">
        <v>68</v>
      </c>
      <c r="AA1148" s="72">
        <f t="shared" si="443"/>
        <v>44484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2"/>
      <c r="CH1148" s="1"/>
      <c r="CI1148" s="1"/>
      <c r="CJ1148" s="1"/>
      <c r="CK1148" s="1"/>
      <c r="CL1148" s="1"/>
      <c r="CM1148" s="1"/>
    </row>
    <row r="1149" spans="1:91" x14ac:dyDescent="0.2">
      <c r="A1149" s="105">
        <f t="shared" si="436"/>
        <v>44162</v>
      </c>
      <c r="B1149" s="5">
        <f t="shared" si="425"/>
        <v>1127.74984868</v>
      </c>
      <c r="C1149" s="5">
        <f t="shared" si="437"/>
        <v>1000</v>
      </c>
      <c r="D1149" s="64">
        <f t="shared" si="438"/>
        <v>5438.12</v>
      </c>
      <c r="E1149" s="11">
        <f>IF(K1149=1,VLOOKUP(A1149,[1]Plan1!$AY$80:$BA$314,3),E1148)</f>
        <v>5486.52</v>
      </c>
      <c r="F1149" s="72">
        <f t="shared" si="439"/>
        <v>44152</v>
      </c>
      <c r="G1149" s="9">
        <f t="shared" si="426"/>
        <v>8.9001346053416697E-3</v>
      </c>
      <c r="H1149" s="72">
        <f t="shared" si="440"/>
        <v>44180</v>
      </c>
      <c r="I1149" s="72">
        <f t="shared" si="427"/>
        <v>44180</v>
      </c>
      <c r="J1149" s="1">
        <f t="shared" si="441"/>
        <v>21</v>
      </c>
      <c r="K1149" s="1">
        <f t="shared" si="447"/>
        <v>9</v>
      </c>
      <c r="L1149" s="5">
        <f t="shared" si="428"/>
        <v>1.00380468</v>
      </c>
      <c r="M1149" s="12">
        <f t="shared" si="448"/>
        <v>1.00860017</v>
      </c>
      <c r="N1149" s="12">
        <f t="shared" si="444"/>
        <v>1.1174242749241754</v>
      </c>
      <c r="O1149" s="5">
        <f t="shared" si="446"/>
        <v>1.1216757100000001</v>
      </c>
      <c r="P1149" s="5">
        <f t="shared" si="429"/>
        <v>1121.67571</v>
      </c>
      <c r="Q1149" s="10">
        <f t="shared" si="430"/>
        <v>0</v>
      </c>
      <c r="R1149" s="39">
        <f t="shared" si="431"/>
        <v>0</v>
      </c>
      <c r="S1149" s="5">
        <f t="shared" si="432"/>
        <v>0</v>
      </c>
      <c r="T1149" s="6">
        <f t="shared" si="442"/>
        <v>4.641E-2</v>
      </c>
      <c r="U1149" s="10">
        <f t="shared" si="445"/>
        <v>30</v>
      </c>
      <c r="V1149" s="10">
        <v>252</v>
      </c>
      <c r="W1149" s="12">
        <f t="shared" si="433"/>
        <v>1.0054152359999999</v>
      </c>
      <c r="X1149" s="5">
        <f t="shared" si="434"/>
        <v>6.0741386799999999</v>
      </c>
      <c r="Y1149" s="11">
        <f t="shared" si="435"/>
        <v>0</v>
      </c>
      <c r="Z1149" s="2" t="s">
        <v>68</v>
      </c>
      <c r="AA1149" s="72">
        <f t="shared" si="443"/>
        <v>44484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2"/>
      <c r="CH1149" s="1"/>
      <c r="CI1149" s="1"/>
      <c r="CJ1149" s="1"/>
      <c r="CK1149" s="1"/>
      <c r="CL1149" s="1"/>
      <c r="CM1149" s="1"/>
    </row>
    <row r="1150" spans="1:91" x14ac:dyDescent="0.2">
      <c r="A1150" s="105">
        <f t="shared" si="436"/>
        <v>44163</v>
      </c>
      <c r="B1150" s="5">
        <f t="shared" si="425"/>
        <v>1128.42892465</v>
      </c>
      <c r="C1150" s="5">
        <f t="shared" si="437"/>
        <v>1000</v>
      </c>
      <c r="D1150" s="64">
        <f t="shared" si="438"/>
        <v>5438.12</v>
      </c>
      <c r="E1150" s="11">
        <f>IF(K1150=1,VLOOKUP(A1150,[1]Plan1!$AY$80:$BA$314,3),E1149)</f>
        <v>5486.52</v>
      </c>
      <c r="F1150" s="72">
        <f t="shared" si="439"/>
        <v>44152</v>
      </c>
      <c r="G1150" s="9">
        <f t="shared" si="426"/>
        <v>8.9001346053416697E-3</v>
      </c>
      <c r="H1150" s="72">
        <f t="shared" si="440"/>
        <v>44180</v>
      </c>
      <c r="I1150" s="72">
        <f t="shared" si="427"/>
        <v>44180</v>
      </c>
      <c r="J1150" s="1">
        <f t="shared" si="441"/>
        <v>21</v>
      </c>
      <c r="K1150" s="1">
        <f t="shared" si="447"/>
        <v>10</v>
      </c>
      <c r="L1150" s="5">
        <f t="shared" si="428"/>
        <v>1.00422832</v>
      </c>
      <c r="M1150" s="12">
        <f t="shared" si="448"/>
        <v>1.00860017</v>
      </c>
      <c r="N1150" s="12">
        <f t="shared" si="444"/>
        <v>1.1174242749241754</v>
      </c>
      <c r="O1150" s="5">
        <f t="shared" si="446"/>
        <v>1.1221490999999999</v>
      </c>
      <c r="P1150" s="5">
        <f t="shared" si="429"/>
        <v>1122.1491000000001</v>
      </c>
      <c r="Q1150" s="10">
        <f t="shared" si="430"/>
        <v>0</v>
      </c>
      <c r="R1150" s="39">
        <f t="shared" si="431"/>
        <v>0</v>
      </c>
      <c r="S1150" s="5">
        <f t="shared" si="432"/>
        <v>0</v>
      </c>
      <c r="T1150" s="6">
        <f t="shared" si="442"/>
        <v>4.641E-2</v>
      </c>
      <c r="U1150" s="10">
        <f t="shared" si="445"/>
        <v>31</v>
      </c>
      <c r="V1150" s="10">
        <v>252</v>
      </c>
      <c r="W1150" s="12">
        <f t="shared" si="433"/>
        <v>1.005596248</v>
      </c>
      <c r="X1150" s="5">
        <f t="shared" si="434"/>
        <v>6.2798246500000001</v>
      </c>
      <c r="Y1150" s="11">
        <f t="shared" si="435"/>
        <v>0</v>
      </c>
      <c r="Z1150" s="2" t="s">
        <v>68</v>
      </c>
      <c r="AA1150" s="72">
        <f t="shared" si="443"/>
        <v>44484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2"/>
      <c r="CH1150" s="1"/>
      <c r="CI1150" s="1"/>
      <c r="CJ1150" s="1"/>
      <c r="CK1150" s="1"/>
      <c r="CL1150" s="1"/>
      <c r="CM1150" s="1"/>
    </row>
    <row r="1151" spans="1:91" x14ac:dyDescent="0.2">
      <c r="A1151" s="105">
        <f t="shared" si="436"/>
        <v>44164</v>
      </c>
      <c r="B1151" s="5">
        <f t="shared" si="425"/>
        <v>1128.42892465</v>
      </c>
      <c r="C1151" s="5">
        <f t="shared" si="437"/>
        <v>1000</v>
      </c>
      <c r="D1151" s="64">
        <f t="shared" si="438"/>
        <v>5438.12</v>
      </c>
      <c r="E1151" s="11">
        <f>IF(K1151=1,VLOOKUP(A1151,[1]Plan1!$AY$80:$BA$314,3),E1150)</f>
        <v>5486.52</v>
      </c>
      <c r="F1151" s="72">
        <f t="shared" si="439"/>
        <v>44152</v>
      </c>
      <c r="G1151" s="9">
        <f t="shared" si="426"/>
        <v>8.9001346053416697E-3</v>
      </c>
      <c r="H1151" s="72">
        <f t="shared" si="440"/>
        <v>44180</v>
      </c>
      <c r="I1151" s="72">
        <f t="shared" si="427"/>
        <v>44180</v>
      </c>
      <c r="J1151" s="1">
        <f t="shared" si="441"/>
        <v>21</v>
      </c>
      <c r="K1151" s="1">
        <f t="shared" si="447"/>
        <v>10</v>
      </c>
      <c r="L1151" s="5">
        <f t="shared" si="428"/>
        <v>1.00422832</v>
      </c>
      <c r="M1151" s="12">
        <f t="shared" si="448"/>
        <v>1.00860017</v>
      </c>
      <c r="N1151" s="12">
        <f t="shared" si="444"/>
        <v>1.1174242749241754</v>
      </c>
      <c r="O1151" s="5">
        <f t="shared" si="446"/>
        <v>1.1221490999999999</v>
      </c>
      <c r="P1151" s="5">
        <f t="shared" si="429"/>
        <v>1122.1491000000001</v>
      </c>
      <c r="Q1151" s="10">
        <f t="shared" si="430"/>
        <v>0</v>
      </c>
      <c r="R1151" s="39">
        <f t="shared" si="431"/>
        <v>0</v>
      </c>
      <c r="S1151" s="5">
        <f t="shared" si="432"/>
        <v>0</v>
      </c>
      <c r="T1151" s="6">
        <f t="shared" si="442"/>
        <v>4.641E-2</v>
      </c>
      <c r="U1151" s="10">
        <f t="shared" si="445"/>
        <v>31</v>
      </c>
      <c r="V1151" s="10">
        <v>252</v>
      </c>
      <c r="W1151" s="12">
        <f t="shared" si="433"/>
        <v>1.005596248</v>
      </c>
      <c r="X1151" s="5">
        <f t="shared" si="434"/>
        <v>6.2798246500000001</v>
      </c>
      <c r="Y1151" s="11">
        <f t="shared" si="435"/>
        <v>0</v>
      </c>
      <c r="Z1151" s="2" t="s">
        <v>68</v>
      </c>
      <c r="AA1151" s="72">
        <f t="shared" si="443"/>
        <v>44484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2"/>
      <c r="CH1151" s="1"/>
      <c r="CI1151" s="1"/>
      <c r="CJ1151" s="1"/>
      <c r="CK1151" s="1"/>
      <c r="CL1151" s="1"/>
      <c r="CM1151" s="1"/>
    </row>
    <row r="1152" spans="1:91" x14ac:dyDescent="0.2">
      <c r="A1152" s="105">
        <f t="shared" si="436"/>
        <v>44165</v>
      </c>
      <c r="B1152" s="5">
        <f t="shared" si="425"/>
        <v>1128.42892465</v>
      </c>
      <c r="C1152" s="5">
        <f t="shared" si="437"/>
        <v>1000</v>
      </c>
      <c r="D1152" s="64">
        <f t="shared" si="438"/>
        <v>5438.12</v>
      </c>
      <c r="E1152" s="11">
        <f>IF(K1152=1,VLOOKUP(A1152,[1]Plan1!$AY$80:$BA$314,3),E1151)</f>
        <v>5486.52</v>
      </c>
      <c r="F1152" s="72">
        <f t="shared" si="439"/>
        <v>44152</v>
      </c>
      <c r="G1152" s="9">
        <f t="shared" si="426"/>
        <v>8.9001346053416697E-3</v>
      </c>
      <c r="H1152" s="72">
        <f t="shared" si="440"/>
        <v>44180</v>
      </c>
      <c r="I1152" s="72">
        <f t="shared" si="427"/>
        <v>44180</v>
      </c>
      <c r="J1152" s="1">
        <f t="shared" si="441"/>
        <v>21</v>
      </c>
      <c r="K1152" s="1">
        <f t="shared" si="447"/>
        <v>10</v>
      </c>
      <c r="L1152" s="5">
        <f t="shared" si="428"/>
        <v>1.00422832</v>
      </c>
      <c r="M1152" s="12">
        <f t="shared" si="448"/>
        <v>1.00860017</v>
      </c>
      <c r="N1152" s="12">
        <f t="shared" si="444"/>
        <v>1.1174242749241754</v>
      </c>
      <c r="O1152" s="5">
        <f t="shared" si="446"/>
        <v>1.1221490999999999</v>
      </c>
      <c r="P1152" s="5">
        <f t="shared" si="429"/>
        <v>1122.1491000000001</v>
      </c>
      <c r="Q1152" s="10">
        <f t="shared" si="430"/>
        <v>0</v>
      </c>
      <c r="R1152" s="39">
        <f t="shared" si="431"/>
        <v>0</v>
      </c>
      <c r="S1152" s="5">
        <f t="shared" si="432"/>
        <v>0</v>
      </c>
      <c r="T1152" s="6">
        <f t="shared" si="442"/>
        <v>4.641E-2</v>
      </c>
      <c r="U1152" s="10">
        <f t="shared" si="445"/>
        <v>31</v>
      </c>
      <c r="V1152" s="10">
        <v>252</v>
      </c>
      <c r="W1152" s="12">
        <f t="shared" si="433"/>
        <v>1.005596248</v>
      </c>
      <c r="X1152" s="5">
        <f t="shared" si="434"/>
        <v>6.2798246500000001</v>
      </c>
      <c r="Y1152" s="11">
        <f t="shared" si="435"/>
        <v>0</v>
      </c>
      <c r="Z1152" s="2" t="s">
        <v>68</v>
      </c>
      <c r="AA1152" s="72">
        <f t="shared" si="443"/>
        <v>44484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2"/>
      <c r="CH1152" s="1"/>
      <c r="CI1152" s="1"/>
      <c r="CJ1152" s="1"/>
      <c r="CK1152" s="1"/>
      <c r="CL1152" s="1"/>
      <c r="CM1152" s="1"/>
    </row>
    <row r="1153" spans="1:91" x14ac:dyDescent="0.2">
      <c r="A1153" s="105">
        <f t="shared" si="436"/>
        <v>44166</v>
      </c>
      <c r="B1153" s="5">
        <f t="shared" si="425"/>
        <v>1129.1083889700001</v>
      </c>
      <c r="C1153" s="5">
        <f t="shared" si="437"/>
        <v>1000</v>
      </c>
      <c r="D1153" s="64">
        <f t="shared" si="438"/>
        <v>5438.12</v>
      </c>
      <c r="E1153" s="11">
        <f>IF(K1153=1,VLOOKUP(A1153,[1]Plan1!$AY$80:$BA$314,3),E1152)</f>
        <v>5486.52</v>
      </c>
      <c r="F1153" s="72">
        <f t="shared" si="439"/>
        <v>44152</v>
      </c>
      <c r="G1153" s="9">
        <f t="shared" si="426"/>
        <v>8.9001346053416697E-3</v>
      </c>
      <c r="H1153" s="72">
        <f t="shared" si="440"/>
        <v>44180</v>
      </c>
      <c r="I1153" s="72">
        <f t="shared" si="427"/>
        <v>44180</v>
      </c>
      <c r="J1153" s="1">
        <f t="shared" si="441"/>
        <v>21</v>
      </c>
      <c r="K1153" s="1">
        <f t="shared" si="447"/>
        <v>11</v>
      </c>
      <c r="L1153" s="5">
        <f t="shared" si="428"/>
        <v>1.00465213</v>
      </c>
      <c r="M1153" s="12">
        <f t="shared" si="448"/>
        <v>1.00860017</v>
      </c>
      <c r="N1153" s="12">
        <f t="shared" si="444"/>
        <v>1.1174242749241754</v>
      </c>
      <c r="O1153" s="5">
        <f t="shared" si="446"/>
        <v>1.1226226699999999</v>
      </c>
      <c r="P1153" s="5">
        <f t="shared" si="429"/>
        <v>1122.62267</v>
      </c>
      <c r="Q1153" s="10">
        <f t="shared" si="430"/>
        <v>0</v>
      </c>
      <c r="R1153" s="39">
        <f t="shared" si="431"/>
        <v>0</v>
      </c>
      <c r="S1153" s="5">
        <f t="shared" si="432"/>
        <v>0</v>
      </c>
      <c r="T1153" s="6">
        <f t="shared" si="442"/>
        <v>4.641E-2</v>
      </c>
      <c r="U1153" s="10">
        <f t="shared" si="445"/>
        <v>32</v>
      </c>
      <c r="V1153" s="10">
        <v>252</v>
      </c>
      <c r="W1153" s="12">
        <f t="shared" si="433"/>
        <v>1.0057772920000001</v>
      </c>
      <c r="X1153" s="5">
        <f t="shared" si="434"/>
        <v>6.4857189699999998</v>
      </c>
      <c r="Y1153" s="11">
        <f t="shared" si="435"/>
        <v>0</v>
      </c>
      <c r="Z1153" s="2" t="s">
        <v>68</v>
      </c>
      <c r="AA1153" s="72">
        <f t="shared" si="443"/>
        <v>44484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2"/>
      <c r="CH1153" s="1"/>
      <c r="CI1153" s="1"/>
      <c r="CJ1153" s="1"/>
      <c r="CK1153" s="1"/>
      <c r="CL1153" s="1"/>
      <c r="CM1153" s="1"/>
    </row>
    <row r="1154" spans="1:91" x14ac:dyDescent="0.2">
      <c r="A1154" s="105">
        <f t="shared" si="436"/>
        <v>44167</v>
      </c>
      <c r="B1154" s="5">
        <f t="shared" si="425"/>
        <v>1129.7882831300001</v>
      </c>
      <c r="C1154" s="5">
        <f t="shared" si="437"/>
        <v>1000</v>
      </c>
      <c r="D1154" s="64">
        <f t="shared" si="438"/>
        <v>5438.12</v>
      </c>
      <c r="E1154" s="11">
        <f>IF(K1154=1,VLOOKUP(A1154,[1]Plan1!$AY$80:$BA$314,3),E1153)</f>
        <v>5486.52</v>
      </c>
      <c r="F1154" s="72">
        <f t="shared" si="439"/>
        <v>44152</v>
      </c>
      <c r="G1154" s="9">
        <f t="shared" si="426"/>
        <v>8.9001346053416697E-3</v>
      </c>
      <c r="H1154" s="72">
        <f t="shared" si="440"/>
        <v>44180</v>
      </c>
      <c r="I1154" s="72">
        <f t="shared" si="427"/>
        <v>44180</v>
      </c>
      <c r="J1154" s="1">
        <f t="shared" si="441"/>
        <v>21</v>
      </c>
      <c r="K1154" s="1">
        <f t="shared" si="447"/>
        <v>12</v>
      </c>
      <c r="L1154" s="5">
        <f t="shared" si="428"/>
        <v>1.00507613</v>
      </c>
      <c r="M1154" s="12">
        <f t="shared" si="448"/>
        <v>1.00860017</v>
      </c>
      <c r="N1154" s="12">
        <f t="shared" si="444"/>
        <v>1.1174242749241754</v>
      </c>
      <c r="O1154" s="5">
        <f t="shared" si="446"/>
        <v>1.12309646</v>
      </c>
      <c r="P1154" s="5">
        <f t="shared" si="429"/>
        <v>1123.09646</v>
      </c>
      <c r="Q1154" s="10">
        <f t="shared" si="430"/>
        <v>0</v>
      </c>
      <c r="R1154" s="39">
        <f t="shared" si="431"/>
        <v>0</v>
      </c>
      <c r="S1154" s="5">
        <f t="shared" si="432"/>
        <v>0</v>
      </c>
      <c r="T1154" s="6">
        <f t="shared" si="442"/>
        <v>4.641E-2</v>
      </c>
      <c r="U1154" s="10">
        <f t="shared" si="445"/>
        <v>33</v>
      </c>
      <c r="V1154" s="10">
        <v>252</v>
      </c>
      <c r="W1154" s="12">
        <f t="shared" si="433"/>
        <v>1.005958369</v>
      </c>
      <c r="X1154" s="5">
        <f t="shared" si="434"/>
        <v>6.6918231300000004</v>
      </c>
      <c r="Y1154" s="11">
        <f t="shared" si="435"/>
        <v>0</v>
      </c>
      <c r="Z1154" s="2" t="s">
        <v>68</v>
      </c>
      <c r="AA1154" s="72">
        <f t="shared" si="443"/>
        <v>44484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2"/>
      <c r="CH1154" s="1"/>
      <c r="CI1154" s="1"/>
      <c r="CJ1154" s="1"/>
      <c r="CK1154" s="1"/>
      <c r="CL1154" s="1"/>
      <c r="CM1154" s="1"/>
    </row>
    <row r="1155" spans="1:91" x14ac:dyDescent="0.2">
      <c r="A1155" s="105">
        <f t="shared" si="436"/>
        <v>44168</v>
      </c>
      <c r="B1155" s="5">
        <f t="shared" si="425"/>
        <v>1130.46857712</v>
      </c>
      <c r="C1155" s="5">
        <f t="shared" si="437"/>
        <v>1000</v>
      </c>
      <c r="D1155" s="64">
        <f t="shared" si="438"/>
        <v>5438.12</v>
      </c>
      <c r="E1155" s="11">
        <f>IF(K1155=1,VLOOKUP(A1155,[1]Plan1!$AY$80:$BA$314,3),E1154)</f>
        <v>5486.52</v>
      </c>
      <c r="F1155" s="72">
        <f t="shared" si="439"/>
        <v>44152</v>
      </c>
      <c r="G1155" s="9">
        <f t="shared" si="426"/>
        <v>8.9001346053416697E-3</v>
      </c>
      <c r="H1155" s="72">
        <f t="shared" si="440"/>
        <v>44180</v>
      </c>
      <c r="I1155" s="72">
        <f t="shared" si="427"/>
        <v>44180</v>
      </c>
      <c r="J1155" s="1">
        <f t="shared" si="441"/>
        <v>21</v>
      </c>
      <c r="K1155" s="1">
        <f t="shared" si="447"/>
        <v>13</v>
      </c>
      <c r="L1155" s="5">
        <f t="shared" si="428"/>
        <v>1.0055003</v>
      </c>
      <c r="M1155" s="12">
        <f t="shared" si="448"/>
        <v>1.00860017</v>
      </c>
      <c r="N1155" s="12">
        <f t="shared" si="444"/>
        <v>1.1174242749241754</v>
      </c>
      <c r="O1155" s="5">
        <f t="shared" si="446"/>
        <v>1.1235704399999999</v>
      </c>
      <c r="P1155" s="5">
        <f t="shared" si="429"/>
        <v>1123.57044</v>
      </c>
      <c r="Q1155" s="10">
        <f t="shared" si="430"/>
        <v>0</v>
      </c>
      <c r="R1155" s="39">
        <f t="shared" si="431"/>
        <v>0</v>
      </c>
      <c r="S1155" s="5">
        <f t="shared" si="432"/>
        <v>0</v>
      </c>
      <c r="T1155" s="6">
        <f t="shared" si="442"/>
        <v>4.641E-2</v>
      </c>
      <c r="U1155" s="10">
        <f t="shared" si="445"/>
        <v>34</v>
      </c>
      <c r="V1155" s="10">
        <v>252</v>
      </c>
      <c r="W1155" s="12">
        <f t="shared" si="433"/>
        <v>1.006139479</v>
      </c>
      <c r="X1155" s="5">
        <f t="shared" si="434"/>
        <v>6.8981371200000003</v>
      </c>
      <c r="Y1155" s="11">
        <f t="shared" si="435"/>
        <v>0</v>
      </c>
      <c r="Z1155" s="2" t="s">
        <v>68</v>
      </c>
      <c r="AA1155" s="72">
        <f t="shared" si="443"/>
        <v>44484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2"/>
      <c r="CH1155" s="1"/>
      <c r="CI1155" s="1"/>
      <c r="CJ1155" s="1"/>
      <c r="CK1155" s="1"/>
      <c r="CL1155" s="1"/>
      <c r="CM1155" s="1"/>
    </row>
    <row r="1156" spans="1:91" x14ac:dyDescent="0.2">
      <c r="A1156" s="105">
        <f t="shared" si="436"/>
        <v>44169</v>
      </c>
      <c r="B1156" s="5">
        <f t="shared" si="425"/>
        <v>1131.14928115</v>
      </c>
      <c r="C1156" s="5">
        <f t="shared" si="437"/>
        <v>1000</v>
      </c>
      <c r="D1156" s="64">
        <f t="shared" si="438"/>
        <v>5438.12</v>
      </c>
      <c r="E1156" s="11">
        <f>IF(K1156=1,VLOOKUP(A1156,[1]Plan1!$AY$80:$BA$314,3),E1155)</f>
        <v>5486.52</v>
      </c>
      <c r="F1156" s="72">
        <f t="shared" si="439"/>
        <v>44152</v>
      </c>
      <c r="G1156" s="9">
        <f t="shared" si="426"/>
        <v>8.9001346053416697E-3</v>
      </c>
      <c r="H1156" s="72">
        <f t="shared" si="440"/>
        <v>44180</v>
      </c>
      <c r="I1156" s="72">
        <f t="shared" si="427"/>
        <v>44180</v>
      </c>
      <c r="J1156" s="1">
        <f t="shared" si="441"/>
        <v>21</v>
      </c>
      <c r="K1156" s="1">
        <f t="shared" si="447"/>
        <v>14</v>
      </c>
      <c r="L1156" s="5">
        <f t="shared" si="428"/>
        <v>1.0059246500000001</v>
      </c>
      <c r="M1156" s="12">
        <f t="shared" si="448"/>
        <v>1.00860017</v>
      </c>
      <c r="N1156" s="12">
        <f t="shared" si="444"/>
        <v>1.1174242749241754</v>
      </c>
      <c r="O1156" s="5">
        <f t="shared" si="446"/>
        <v>1.12404462</v>
      </c>
      <c r="P1156" s="5">
        <f t="shared" si="429"/>
        <v>1124.0446199999999</v>
      </c>
      <c r="Q1156" s="10">
        <f t="shared" si="430"/>
        <v>0</v>
      </c>
      <c r="R1156" s="39">
        <f t="shared" si="431"/>
        <v>0</v>
      </c>
      <c r="S1156" s="5">
        <f t="shared" si="432"/>
        <v>0</v>
      </c>
      <c r="T1156" s="6">
        <f t="shared" si="442"/>
        <v>4.641E-2</v>
      </c>
      <c r="U1156" s="10">
        <f t="shared" si="445"/>
        <v>35</v>
      </c>
      <c r="V1156" s="10">
        <v>252</v>
      </c>
      <c r="W1156" s="12">
        <f t="shared" si="433"/>
        <v>1.0063206220000001</v>
      </c>
      <c r="X1156" s="5">
        <f t="shared" si="434"/>
        <v>7.1046611500000001</v>
      </c>
      <c r="Y1156" s="11">
        <f t="shared" si="435"/>
        <v>0</v>
      </c>
      <c r="Z1156" s="2" t="s">
        <v>68</v>
      </c>
      <c r="AA1156" s="72">
        <f t="shared" si="443"/>
        <v>44484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2"/>
      <c r="CH1156" s="1"/>
      <c r="CI1156" s="1"/>
      <c r="CJ1156" s="1"/>
      <c r="CK1156" s="1"/>
      <c r="CL1156" s="1"/>
      <c r="CM1156" s="1"/>
    </row>
    <row r="1157" spans="1:91" x14ac:dyDescent="0.2">
      <c r="A1157" s="105">
        <f t="shared" si="436"/>
        <v>44170</v>
      </c>
      <c r="B1157" s="5">
        <f t="shared" si="425"/>
        <v>1131.83039426</v>
      </c>
      <c r="C1157" s="5">
        <f t="shared" si="437"/>
        <v>1000</v>
      </c>
      <c r="D1157" s="64">
        <f t="shared" si="438"/>
        <v>5438.12</v>
      </c>
      <c r="E1157" s="11">
        <f>IF(K1157=1,VLOOKUP(A1157,[1]Plan1!$AY$80:$BA$314,3),E1156)</f>
        <v>5486.52</v>
      </c>
      <c r="F1157" s="72">
        <f t="shared" si="439"/>
        <v>44152</v>
      </c>
      <c r="G1157" s="9">
        <f t="shared" si="426"/>
        <v>8.9001346053416697E-3</v>
      </c>
      <c r="H1157" s="72">
        <f t="shared" si="440"/>
        <v>44180</v>
      </c>
      <c r="I1157" s="72">
        <f t="shared" si="427"/>
        <v>44180</v>
      </c>
      <c r="J1157" s="1">
        <f t="shared" si="441"/>
        <v>21</v>
      </c>
      <c r="K1157" s="1">
        <f t="shared" si="447"/>
        <v>15</v>
      </c>
      <c r="L1157" s="5">
        <f t="shared" si="428"/>
        <v>1.00634918</v>
      </c>
      <c r="M1157" s="12">
        <f t="shared" si="448"/>
        <v>1.00860017</v>
      </c>
      <c r="N1157" s="12">
        <f t="shared" si="444"/>
        <v>1.1174242749241754</v>
      </c>
      <c r="O1157" s="5">
        <f t="shared" si="446"/>
        <v>1.124519</v>
      </c>
      <c r="P1157" s="5">
        <f t="shared" si="429"/>
        <v>1124.519</v>
      </c>
      <c r="Q1157" s="10">
        <f t="shared" si="430"/>
        <v>0</v>
      </c>
      <c r="R1157" s="39">
        <f t="shared" si="431"/>
        <v>0</v>
      </c>
      <c r="S1157" s="5">
        <f t="shared" si="432"/>
        <v>0</v>
      </c>
      <c r="T1157" s="6">
        <f t="shared" si="442"/>
        <v>4.641E-2</v>
      </c>
      <c r="U1157" s="10">
        <f t="shared" si="445"/>
        <v>36</v>
      </c>
      <c r="V1157" s="10">
        <v>252</v>
      </c>
      <c r="W1157" s="12">
        <f t="shared" si="433"/>
        <v>1.0065017970000001</v>
      </c>
      <c r="X1157" s="5">
        <f t="shared" si="434"/>
        <v>7.3113942600000001</v>
      </c>
      <c r="Y1157" s="11">
        <f t="shared" si="435"/>
        <v>0</v>
      </c>
      <c r="Z1157" s="2" t="s">
        <v>68</v>
      </c>
      <c r="AA1157" s="72">
        <f t="shared" si="443"/>
        <v>44484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2"/>
      <c r="CH1157" s="1"/>
      <c r="CI1157" s="1"/>
      <c r="CJ1157" s="1"/>
      <c r="CK1157" s="1"/>
      <c r="CL1157" s="1"/>
      <c r="CM1157" s="1"/>
    </row>
    <row r="1158" spans="1:91" x14ac:dyDescent="0.2">
      <c r="A1158" s="105">
        <f t="shared" si="436"/>
        <v>44171</v>
      </c>
      <c r="B1158" s="5">
        <f t="shared" si="425"/>
        <v>1131.83039426</v>
      </c>
      <c r="C1158" s="5">
        <f t="shared" si="437"/>
        <v>1000</v>
      </c>
      <c r="D1158" s="64">
        <f t="shared" si="438"/>
        <v>5438.12</v>
      </c>
      <c r="E1158" s="11">
        <f>IF(K1158=1,VLOOKUP(A1158,[1]Plan1!$AY$80:$BA$314,3),E1157)</f>
        <v>5486.52</v>
      </c>
      <c r="F1158" s="72">
        <f t="shared" si="439"/>
        <v>44152</v>
      </c>
      <c r="G1158" s="9">
        <f t="shared" si="426"/>
        <v>8.9001346053416697E-3</v>
      </c>
      <c r="H1158" s="72">
        <f t="shared" si="440"/>
        <v>44180</v>
      </c>
      <c r="I1158" s="72">
        <f t="shared" si="427"/>
        <v>44180</v>
      </c>
      <c r="J1158" s="1">
        <f t="shared" si="441"/>
        <v>21</v>
      </c>
      <c r="K1158" s="1">
        <f t="shared" si="447"/>
        <v>15</v>
      </c>
      <c r="L1158" s="5">
        <f t="shared" si="428"/>
        <v>1.00634918</v>
      </c>
      <c r="M1158" s="12">
        <f t="shared" si="448"/>
        <v>1.00860017</v>
      </c>
      <c r="N1158" s="12">
        <f t="shared" si="444"/>
        <v>1.1174242749241754</v>
      </c>
      <c r="O1158" s="5">
        <f t="shared" si="446"/>
        <v>1.124519</v>
      </c>
      <c r="P1158" s="5">
        <f t="shared" si="429"/>
        <v>1124.519</v>
      </c>
      <c r="Q1158" s="10">
        <f t="shared" si="430"/>
        <v>0</v>
      </c>
      <c r="R1158" s="39">
        <f t="shared" si="431"/>
        <v>0</v>
      </c>
      <c r="S1158" s="5">
        <f t="shared" si="432"/>
        <v>0</v>
      </c>
      <c r="T1158" s="6">
        <f t="shared" si="442"/>
        <v>4.641E-2</v>
      </c>
      <c r="U1158" s="10">
        <f t="shared" si="445"/>
        <v>36</v>
      </c>
      <c r="V1158" s="10">
        <v>252</v>
      </c>
      <c r="W1158" s="12">
        <f t="shared" si="433"/>
        <v>1.0065017970000001</v>
      </c>
      <c r="X1158" s="5">
        <f t="shared" si="434"/>
        <v>7.3113942600000001</v>
      </c>
      <c r="Y1158" s="11">
        <f t="shared" si="435"/>
        <v>0</v>
      </c>
      <c r="Z1158" s="2" t="s">
        <v>68</v>
      </c>
      <c r="AA1158" s="72">
        <f t="shared" si="443"/>
        <v>44484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2"/>
      <c r="CH1158" s="1"/>
      <c r="CI1158" s="1"/>
      <c r="CJ1158" s="1"/>
      <c r="CK1158" s="1"/>
      <c r="CL1158" s="1"/>
      <c r="CM1158" s="1"/>
    </row>
    <row r="1159" spans="1:91" x14ac:dyDescent="0.2">
      <c r="A1159" s="105">
        <f t="shared" si="436"/>
        <v>44172</v>
      </c>
      <c r="B1159" s="5">
        <f t="shared" si="425"/>
        <v>1131.83039426</v>
      </c>
      <c r="C1159" s="5">
        <f t="shared" si="437"/>
        <v>1000</v>
      </c>
      <c r="D1159" s="64">
        <f t="shared" si="438"/>
        <v>5438.12</v>
      </c>
      <c r="E1159" s="11">
        <f>IF(K1159=1,VLOOKUP(A1159,[1]Plan1!$AY$80:$BA$314,3),E1158)</f>
        <v>5486.52</v>
      </c>
      <c r="F1159" s="72">
        <f t="shared" si="439"/>
        <v>44152</v>
      </c>
      <c r="G1159" s="9">
        <f t="shared" si="426"/>
        <v>8.9001346053416697E-3</v>
      </c>
      <c r="H1159" s="72">
        <f t="shared" si="440"/>
        <v>44180</v>
      </c>
      <c r="I1159" s="72">
        <f t="shared" si="427"/>
        <v>44180</v>
      </c>
      <c r="J1159" s="1">
        <f t="shared" si="441"/>
        <v>21</v>
      </c>
      <c r="K1159" s="1">
        <f t="shared" si="447"/>
        <v>15</v>
      </c>
      <c r="L1159" s="5">
        <f t="shared" si="428"/>
        <v>1.00634918</v>
      </c>
      <c r="M1159" s="12">
        <f t="shared" si="448"/>
        <v>1.00860017</v>
      </c>
      <c r="N1159" s="12">
        <f t="shared" si="444"/>
        <v>1.1174242749241754</v>
      </c>
      <c r="O1159" s="5">
        <f t="shared" si="446"/>
        <v>1.124519</v>
      </c>
      <c r="P1159" s="5">
        <f t="shared" si="429"/>
        <v>1124.519</v>
      </c>
      <c r="Q1159" s="10">
        <f t="shared" si="430"/>
        <v>0</v>
      </c>
      <c r="R1159" s="39">
        <f t="shared" si="431"/>
        <v>0</v>
      </c>
      <c r="S1159" s="5">
        <f t="shared" si="432"/>
        <v>0</v>
      </c>
      <c r="T1159" s="6">
        <f t="shared" si="442"/>
        <v>4.641E-2</v>
      </c>
      <c r="U1159" s="10">
        <f t="shared" si="445"/>
        <v>36</v>
      </c>
      <c r="V1159" s="10">
        <v>252</v>
      </c>
      <c r="W1159" s="12">
        <f t="shared" si="433"/>
        <v>1.0065017970000001</v>
      </c>
      <c r="X1159" s="5">
        <f t="shared" si="434"/>
        <v>7.3113942600000001</v>
      </c>
      <c r="Y1159" s="11">
        <f t="shared" si="435"/>
        <v>0</v>
      </c>
      <c r="Z1159" s="2" t="s">
        <v>68</v>
      </c>
      <c r="AA1159" s="72">
        <f t="shared" si="443"/>
        <v>44484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2"/>
      <c r="CH1159" s="1"/>
      <c r="CI1159" s="1"/>
      <c r="CJ1159" s="1"/>
      <c r="CK1159" s="1"/>
      <c r="CL1159" s="1"/>
      <c r="CM1159" s="1"/>
    </row>
    <row r="1160" spans="1:91" x14ac:dyDescent="0.2">
      <c r="A1160" s="105">
        <f t="shared" si="436"/>
        <v>44173</v>
      </c>
      <c r="B1160" s="5">
        <f t="shared" si="425"/>
        <v>1132.5119165900001</v>
      </c>
      <c r="C1160" s="5">
        <f t="shared" si="437"/>
        <v>1000</v>
      </c>
      <c r="D1160" s="64">
        <f t="shared" si="438"/>
        <v>5438.12</v>
      </c>
      <c r="E1160" s="11">
        <f>IF(K1160=1,VLOOKUP(A1160,[1]Plan1!$AY$80:$BA$314,3),E1159)</f>
        <v>5486.52</v>
      </c>
      <c r="F1160" s="72">
        <f t="shared" si="439"/>
        <v>44152</v>
      </c>
      <c r="G1160" s="9">
        <f t="shared" si="426"/>
        <v>8.9001346053416697E-3</v>
      </c>
      <c r="H1160" s="72">
        <f t="shared" si="440"/>
        <v>44180</v>
      </c>
      <c r="I1160" s="72">
        <f t="shared" si="427"/>
        <v>44180</v>
      </c>
      <c r="J1160" s="1">
        <f t="shared" si="441"/>
        <v>21</v>
      </c>
      <c r="K1160" s="1">
        <f t="shared" si="447"/>
        <v>16</v>
      </c>
      <c r="L1160" s="5">
        <f t="shared" si="428"/>
        <v>1.0067738900000001</v>
      </c>
      <c r="M1160" s="12">
        <f t="shared" si="448"/>
        <v>1.00860017</v>
      </c>
      <c r="N1160" s="12">
        <f t="shared" si="444"/>
        <v>1.1174242749241754</v>
      </c>
      <c r="O1160" s="5">
        <f t="shared" si="446"/>
        <v>1.1249935799999999</v>
      </c>
      <c r="P1160" s="5">
        <f t="shared" si="429"/>
        <v>1124.9935800000001</v>
      </c>
      <c r="Q1160" s="10">
        <f t="shared" si="430"/>
        <v>0</v>
      </c>
      <c r="R1160" s="39">
        <f t="shared" si="431"/>
        <v>0</v>
      </c>
      <c r="S1160" s="5">
        <f t="shared" si="432"/>
        <v>0</v>
      </c>
      <c r="T1160" s="6">
        <f t="shared" si="442"/>
        <v>4.641E-2</v>
      </c>
      <c r="U1160" s="10">
        <f t="shared" si="445"/>
        <v>37</v>
      </c>
      <c r="V1160" s="10">
        <v>252</v>
      </c>
      <c r="W1160" s="12">
        <f t="shared" si="433"/>
        <v>1.0066830040000001</v>
      </c>
      <c r="X1160" s="5">
        <f t="shared" si="434"/>
        <v>7.5183365899999997</v>
      </c>
      <c r="Y1160" s="11">
        <f t="shared" si="435"/>
        <v>0</v>
      </c>
      <c r="Z1160" s="2" t="s">
        <v>68</v>
      </c>
      <c r="AA1160" s="72">
        <f t="shared" si="443"/>
        <v>44484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2"/>
      <c r="CH1160" s="1"/>
      <c r="CI1160" s="1"/>
      <c r="CJ1160" s="1"/>
      <c r="CK1160" s="1"/>
      <c r="CL1160" s="1"/>
      <c r="CM1160" s="1"/>
    </row>
    <row r="1161" spans="1:91" x14ac:dyDescent="0.2">
      <c r="A1161" s="105">
        <f t="shared" si="436"/>
        <v>44174</v>
      </c>
      <c r="B1161" s="5">
        <f t="shared" si="425"/>
        <v>1133.1938505600001</v>
      </c>
      <c r="C1161" s="5">
        <f t="shared" si="437"/>
        <v>1000</v>
      </c>
      <c r="D1161" s="64">
        <f t="shared" si="438"/>
        <v>5438.12</v>
      </c>
      <c r="E1161" s="11">
        <f>IF(K1161=1,VLOOKUP(A1161,[1]Plan1!$AY$80:$BA$314,3),E1160)</f>
        <v>5486.52</v>
      </c>
      <c r="F1161" s="72">
        <f t="shared" si="439"/>
        <v>44152</v>
      </c>
      <c r="G1161" s="9">
        <f t="shared" si="426"/>
        <v>8.9001346053416697E-3</v>
      </c>
      <c r="H1161" s="72">
        <f t="shared" si="440"/>
        <v>44180</v>
      </c>
      <c r="I1161" s="72">
        <f t="shared" si="427"/>
        <v>44180</v>
      </c>
      <c r="J1161" s="1">
        <f t="shared" si="441"/>
        <v>21</v>
      </c>
      <c r="K1161" s="1">
        <f t="shared" si="447"/>
        <v>17</v>
      </c>
      <c r="L1161" s="5">
        <f t="shared" si="428"/>
        <v>1.00719878</v>
      </c>
      <c r="M1161" s="12">
        <f t="shared" si="448"/>
        <v>1.00860017</v>
      </c>
      <c r="N1161" s="12">
        <f t="shared" si="444"/>
        <v>1.1174242749241754</v>
      </c>
      <c r="O1161" s="5">
        <f t="shared" si="446"/>
        <v>1.1254683599999999</v>
      </c>
      <c r="P1161" s="5">
        <f t="shared" si="429"/>
        <v>1125.4683600000001</v>
      </c>
      <c r="Q1161" s="10">
        <f t="shared" si="430"/>
        <v>0</v>
      </c>
      <c r="R1161" s="39">
        <f t="shared" si="431"/>
        <v>0</v>
      </c>
      <c r="S1161" s="5">
        <f t="shared" si="432"/>
        <v>0</v>
      </c>
      <c r="T1161" s="6">
        <f t="shared" si="442"/>
        <v>4.641E-2</v>
      </c>
      <c r="U1161" s="10">
        <f t="shared" si="445"/>
        <v>38</v>
      </c>
      <c r="V1161" s="10">
        <v>252</v>
      </c>
      <c r="W1161" s="12">
        <f t="shared" si="433"/>
        <v>1.006864245</v>
      </c>
      <c r="X1161" s="5">
        <f t="shared" si="434"/>
        <v>7.7254905599999999</v>
      </c>
      <c r="Y1161" s="11">
        <f t="shared" si="435"/>
        <v>0</v>
      </c>
      <c r="Z1161" s="2" t="s">
        <v>68</v>
      </c>
      <c r="AA1161" s="72">
        <f t="shared" si="443"/>
        <v>44484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2"/>
      <c r="CH1161" s="1"/>
      <c r="CI1161" s="1"/>
      <c r="CJ1161" s="1"/>
      <c r="CK1161" s="1"/>
      <c r="CL1161" s="1"/>
      <c r="CM1161" s="1"/>
    </row>
    <row r="1162" spans="1:91" x14ac:dyDescent="0.2">
      <c r="A1162" s="105">
        <f t="shared" si="436"/>
        <v>44175</v>
      </c>
      <c r="B1162" s="5">
        <f t="shared" ref="B1162:B1225" si="449">(P1162+X1162)</f>
        <v>1133.87619294</v>
      </c>
      <c r="C1162" s="5">
        <f t="shared" si="437"/>
        <v>1000</v>
      </c>
      <c r="D1162" s="64">
        <f t="shared" si="438"/>
        <v>5438.12</v>
      </c>
      <c r="E1162" s="11">
        <f>IF(K1162=1,VLOOKUP(A1162,[1]Plan1!$AY$80:$BA$314,3),E1161)</f>
        <v>5486.52</v>
      </c>
      <c r="F1162" s="72">
        <f t="shared" si="439"/>
        <v>44152</v>
      </c>
      <c r="G1162" s="9">
        <f t="shared" ref="G1162:G1225" si="450">(E1162/D1162)-1</f>
        <v>8.9001346053416697E-3</v>
      </c>
      <c r="H1162" s="72">
        <f t="shared" si="440"/>
        <v>44180</v>
      </c>
      <c r="I1162" s="72">
        <f t="shared" ref="I1162:I1225" si="451">IF(A1162&gt;I1161,H1162,I1161)</f>
        <v>44180</v>
      </c>
      <c r="J1162" s="1">
        <f t="shared" si="441"/>
        <v>21</v>
      </c>
      <c r="K1162" s="1">
        <f t="shared" si="447"/>
        <v>18</v>
      </c>
      <c r="L1162" s="5">
        <f t="shared" ref="L1162:L1225" si="452">TRUNC((E1162/D1162)^TRUNC((K1162/J1162),9),8)</f>
        <v>1.0076238500000001</v>
      </c>
      <c r="M1162" s="12">
        <f t="shared" si="448"/>
        <v>1.00860017</v>
      </c>
      <c r="N1162" s="12">
        <f t="shared" si="444"/>
        <v>1.1174242749241754</v>
      </c>
      <c r="O1162" s="5">
        <f t="shared" si="446"/>
        <v>1.1259433400000001</v>
      </c>
      <c r="P1162" s="5">
        <f t="shared" ref="P1162:P1225" si="453">TRUNC(C1162*O1162,8)</f>
        <v>1125.94334</v>
      </c>
      <c r="Q1162" s="10">
        <f t="shared" ref="Q1162:Q1225" si="454">IF(VLOOKUP(A1162,AD$10:AK$114,8)=VLOOKUP(A1161,AD$10:AK$114,8),0,VLOOKUP(A1162,AD$10:AK$114,8))</f>
        <v>0</v>
      </c>
      <c r="R1162" s="39">
        <f t="shared" ref="R1162:R1225" si="455">IF(Q1162&gt;0,VLOOKUP($A1162,$AD$10:$AI$114,6),0)</f>
        <v>0</v>
      </c>
      <c r="S1162" s="5">
        <f t="shared" ref="S1162:S1225" si="456">IF(R1162&gt;0,TRUNC(R1162*P1162,8),0)</f>
        <v>0</v>
      </c>
      <c r="T1162" s="6">
        <f t="shared" si="442"/>
        <v>4.641E-2</v>
      </c>
      <c r="U1162" s="10">
        <f t="shared" si="445"/>
        <v>39</v>
      </c>
      <c r="V1162" s="10">
        <v>252</v>
      </c>
      <c r="W1162" s="12">
        <f t="shared" ref="W1162:W1225" si="457">ROUND((1+T1162)^TRUNC((U1162/V1162),9),9)</f>
        <v>1.0070455169999999</v>
      </c>
      <c r="X1162" s="5">
        <f t="shared" ref="X1162:X1225" si="458">TRUNC((P1162*(W1162-1)),8)</f>
        <v>7.9328529400000001</v>
      </c>
      <c r="Y1162" s="11">
        <f t="shared" ref="Y1162:Y1225" si="459">IF(Q1162&gt;0,S1162+X1162,0)</f>
        <v>0</v>
      </c>
      <c r="Z1162" s="2" t="s">
        <v>68</v>
      </c>
      <c r="AA1162" s="72">
        <f t="shared" si="443"/>
        <v>44484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2"/>
      <c r="CH1162" s="1"/>
      <c r="CI1162" s="1"/>
      <c r="CJ1162" s="1"/>
      <c r="CK1162" s="1"/>
      <c r="CL1162" s="1"/>
      <c r="CM1162" s="1"/>
    </row>
    <row r="1163" spans="1:91" x14ac:dyDescent="0.2">
      <c r="A1163" s="105">
        <f t="shared" ref="A1163:A1226" si="460">(A1162+1)</f>
        <v>44176</v>
      </c>
      <c r="B1163" s="5">
        <f t="shared" si="449"/>
        <v>1134.55895734</v>
      </c>
      <c r="C1163" s="5">
        <f t="shared" ref="C1163:C1226" si="461">TRUNC(IF(Q1162&gt;0,VLOOKUP(A1162,$AD$12:$AE$114,2),C1162),8)</f>
        <v>1000</v>
      </c>
      <c r="D1163" s="64">
        <f t="shared" ref="D1163:D1226" si="462">IF(E1163=E1162,D1162,E1162)</f>
        <v>5438.12</v>
      </c>
      <c r="E1163" s="11">
        <f>IF(K1163=1,VLOOKUP(A1163,[1]Plan1!$AY$80:$BA$314,3),E1162)</f>
        <v>5486.52</v>
      </c>
      <c r="F1163" s="72">
        <f t="shared" ref="F1163:F1226" si="463">IF(D1163=D1162,F1162,A1163)</f>
        <v>44152</v>
      </c>
      <c r="G1163" s="9">
        <f t="shared" si="450"/>
        <v>8.9001346053416697E-3</v>
      </c>
      <c r="H1163" s="72">
        <f t="shared" ref="H1163:H1226" si="464">IF(DAY(A1163)=15,VLOOKUP(A1163,AH$118:AM$450,4),H1162)</f>
        <v>44180</v>
      </c>
      <c r="I1163" s="72">
        <f t="shared" si="451"/>
        <v>44180</v>
      </c>
      <c r="J1163" s="1">
        <f t="shared" ref="J1163:J1226" si="465">IF(I1163=I1162,J1162,NETWORKDAYS(I1162,I1163,$AD$118:$AD$502)-1)</f>
        <v>21</v>
      </c>
      <c r="K1163" s="1">
        <f t="shared" si="447"/>
        <v>19</v>
      </c>
      <c r="L1163" s="5">
        <f t="shared" si="452"/>
        <v>1.0080491</v>
      </c>
      <c r="M1163" s="12">
        <f t="shared" si="448"/>
        <v>1.00860017</v>
      </c>
      <c r="N1163" s="12">
        <f t="shared" si="444"/>
        <v>1.1174242749241754</v>
      </c>
      <c r="O1163" s="5">
        <f t="shared" si="446"/>
        <v>1.12641853</v>
      </c>
      <c r="P1163" s="5">
        <f t="shared" si="453"/>
        <v>1126.4185299999999</v>
      </c>
      <c r="Q1163" s="10">
        <f t="shared" si="454"/>
        <v>0</v>
      </c>
      <c r="R1163" s="39">
        <f t="shared" si="455"/>
        <v>0</v>
      </c>
      <c r="S1163" s="5">
        <f t="shared" si="456"/>
        <v>0</v>
      </c>
      <c r="T1163" s="6">
        <f t="shared" ref="T1163:T1226" si="466">(T1162)</f>
        <v>4.641E-2</v>
      </c>
      <c r="U1163" s="10">
        <f t="shared" si="445"/>
        <v>40</v>
      </c>
      <c r="V1163" s="10">
        <v>252</v>
      </c>
      <c r="W1163" s="12">
        <f t="shared" si="457"/>
        <v>1.0072268230000001</v>
      </c>
      <c r="X1163" s="5">
        <f t="shared" si="458"/>
        <v>8.1404273400000005</v>
      </c>
      <c r="Y1163" s="11">
        <f t="shared" si="459"/>
        <v>0</v>
      </c>
      <c r="Z1163" s="2" t="s">
        <v>68</v>
      </c>
      <c r="AA1163" s="72">
        <f t="shared" ref="AA1163:AA1226" si="467">IF(Q1162&gt;0,VLOOKUP(A1162,$AD$10:$AL$114,9),AA1162)</f>
        <v>44484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2"/>
      <c r="CH1163" s="1"/>
      <c r="CI1163" s="1"/>
      <c r="CJ1163" s="1"/>
      <c r="CK1163" s="1"/>
      <c r="CL1163" s="1"/>
      <c r="CM1163" s="1"/>
    </row>
    <row r="1164" spans="1:91" x14ac:dyDescent="0.2">
      <c r="A1164" s="105">
        <f t="shared" si="460"/>
        <v>44177</v>
      </c>
      <c r="B1164" s="5">
        <f t="shared" si="449"/>
        <v>1135.2421114399999</v>
      </c>
      <c r="C1164" s="5">
        <f t="shared" si="461"/>
        <v>1000</v>
      </c>
      <c r="D1164" s="64">
        <f t="shared" si="462"/>
        <v>5438.12</v>
      </c>
      <c r="E1164" s="11">
        <f>IF(K1164=1,VLOOKUP(A1164,[1]Plan1!$AY$80:$BA$314,3),E1163)</f>
        <v>5486.52</v>
      </c>
      <c r="F1164" s="72">
        <f t="shared" si="463"/>
        <v>44152</v>
      </c>
      <c r="G1164" s="9">
        <f t="shared" si="450"/>
        <v>8.9001346053416697E-3</v>
      </c>
      <c r="H1164" s="72">
        <f t="shared" si="464"/>
        <v>44180</v>
      </c>
      <c r="I1164" s="72">
        <f t="shared" si="451"/>
        <v>44180</v>
      </c>
      <c r="J1164" s="1">
        <f t="shared" si="465"/>
        <v>21</v>
      </c>
      <c r="K1164" s="1">
        <f t="shared" si="447"/>
        <v>20</v>
      </c>
      <c r="L1164" s="5">
        <f t="shared" si="452"/>
        <v>1.00847452</v>
      </c>
      <c r="M1164" s="12">
        <f t="shared" si="448"/>
        <v>1.00860017</v>
      </c>
      <c r="N1164" s="12">
        <f t="shared" si="444"/>
        <v>1.1174242749241754</v>
      </c>
      <c r="O1164" s="5">
        <f t="shared" si="446"/>
        <v>1.1268939</v>
      </c>
      <c r="P1164" s="5">
        <f t="shared" si="453"/>
        <v>1126.8939</v>
      </c>
      <c r="Q1164" s="10">
        <f t="shared" si="454"/>
        <v>0</v>
      </c>
      <c r="R1164" s="39">
        <f t="shared" si="455"/>
        <v>0</v>
      </c>
      <c r="S1164" s="5">
        <f t="shared" si="456"/>
        <v>0</v>
      </c>
      <c r="T1164" s="6">
        <f t="shared" si="466"/>
        <v>4.641E-2</v>
      </c>
      <c r="U1164" s="10">
        <f t="shared" si="445"/>
        <v>41</v>
      </c>
      <c r="V1164" s="10">
        <v>252</v>
      </c>
      <c r="W1164" s="12">
        <f t="shared" si="457"/>
        <v>1.0074081610000001</v>
      </c>
      <c r="X1164" s="5">
        <f t="shared" si="458"/>
        <v>8.34821144</v>
      </c>
      <c r="Y1164" s="11">
        <f t="shared" si="459"/>
        <v>0</v>
      </c>
      <c r="Z1164" s="2" t="s">
        <v>68</v>
      </c>
      <c r="AA1164" s="72">
        <f t="shared" si="467"/>
        <v>44484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2"/>
      <c r="CH1164" s="1"/>
      <c r="CI1164" s="1"/>
      <c r="CJ1164" s="1"/>
      <c r="CK1164" s="1"/>
      <c r="CL1164" s="1"/>
      <c r="CM1164" s="1"/>
    </row>
    <row r="1165" spans="1:91" x14ac:dyDescent="0.2">
      <c r="A1165" s="105">
        <f t="shared" si="460"/>
        <v>44178</v>
      </c>
      <c r="B1165" s="5">
        <f t="shared" si="449"/>
        <v>1135.2421114399999</v>
      </c>
      <c r="C1165" s="5">
        <f t="shared" si="461"/>
        <v>1000</v>
      </c>
      <c r="D1165" s="64">
        <f t="shared" si="462"/>
        <v>5438.12</v>
      </c>
      <c r="E1165" s="11">
        <f>IF(K1165=1,VLOOKUP(A1165,[1]Plan1!$AY$80:$BA$314,3),E1164)</f>
        <v>5486.52</v>
      </c>
      <c r="F1165" s="72">
        <f t="shared" si="463"/>
        <v>44152</v>
      </c>
      <c r="G1165" s="9">
        <f t="shared" si="450"/>
        <v>8.9001346053416697E-3</v>
      </c>
      <c r="H1165" s="72">
        <f t="shared" si="464"/>
        <v>44180</v>
      </c>
      <c r="I1165" s="72">
        <f t="shared" si="451"/>
        <v>44180</v>
      </c>
      <c r="J1165" s="1">
        <f t="shared" si="465"/>
        <v>21</v>
      </c>
      <c r="K1165" s="1">
        <f t="shared" si="447"/>
        <v>20</v>
      </c>
      <c r="L1165" s="5">
        <f t="shared" si="452"/>
        <v>1.00847452</v>
      </c>
      <c r="M1165" s="12">
        <f t="shared" si="448"/>
        <v>1.00860017</v>
      </c>
      <c r="N1165" s="12">
        <f t="shared" si="444"/>
        <v>1.1174242749241754</v>
      </c>
      <c r="O1165" s="5">
        <f t="shared" si="446"/>
        <v>1.1268939</v>
      </c>
      <c r="P1165" s="5">
        <f t="shared" si="453"/>
        <v>1126.8939</v>
      </c>
      <c r="Q1165" s="10">
        <f t="shared" si="454"/>
        <v>0</v>
      </c>
      <c r="R1165" s="39">
        <f t="shared" si="455"/>
        <v>0</v>
      </c>
      <c r="S1165" s="5">
        <f t="shared" si="456"/>
        <v>0</v>
      </c>
      <c r="T1165" s="6">
        <f t="shared" si="466"/>
        <v>4.641E-2</v>
      </c>
      <c r="U1165" s="10">
        <f t="shared" si="445"/>
        <v>41</v>
      </c>
      <c r="V1165" s="10">
        <v>252</v>
      </c>
      <c r="W1165" s="12">
        <f t="shared" si="457"/>
        <v>1.0074081610000001</v>
      </c>
      <c r="X1165" s="5">
        <f t="shared" si="458"/>
        <v>8.34821144</v>
      </c>
      <c r="Y1165" s="11">
        <f t="shared" si="459"/>
        <v>0</v>
      </c>
      <c r="Z1165" s="2" t="s">
        <v>68</v>
      </c>
      <c r="AA1165" s="72">
        <f t="shared" si="467"/>
        <v>44484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2"/>
      <c r="CH1165" s="1"/>
      <c r="CI1165" s="1"/>
      <c r="CJ1165" s="1"/>
      <c r="CK1165" s="1"/>
      <c r="CL1165" s="1"/>
      <c r="CM1165" s="1"/>
    </row>
    <row r="1166" spans="1:91" x14ac:dyDescent="0.2">
      <c r="A1166" s="105">
        <f t="shared" si="460"/>
        <v>44179</v>
      </c>
      <c r="B1166" s="5">
        <f t="shared" si="449"/>
        <v>1135.2421114399999</v>
      </c>
      <c r="C1166" s="5">
        <f t="shared" si="461"/>
        <v>1000</v>
      </c>
      <c r="D1166" s="64">
        <f t="shared" si="462"/>
        <v>5438.12</v>
      </c>
      <c r="E1166" s="11">
        <f>IF(K1166=1,VLOOKUP(A1166,[1]Plan1!$AY$80:$BA$314,3),E1165)</f>
        <v>5486.52</v>
      </c>
      <c r="F1166" s="72">
        <f t="shared" si="463"/>
        <v>44152</v>
      </c>
      <c r="G1166" s="9">
        <f t="shared" si="450"/>
        <v>8.9001346053416697E-3</v>
      </c>
      <c r="H1166" s="72">
        <f t="shared" si="464"/>
        <v>44180</v>
      </c>
      <c r="I1166" s="72">
        <f t="shared" si="451"/>
        <v>44180</v>
      </c>
      <c r="J1166" s="1">
        <f t="shared" si="465"/>
        <v>21</v>
      </c>
      <c r="K1166" s="1">
        <f t="shared" si="447"/>
        <v>20</v>
      </c>
      <c r="L1166" s="5">
        <f t="shared" si="452"/>
        <v>1.00847452</v>
      </c>
      <c r="M1166" s="12">
        <f t="shared" si="448"/>
        <v>1.00860017</v>
      </c>
      <c r="N1166" s="12">
        <f t="shared" si="444"/>
        <v>1.1174242749241754</v>
      </c>
      <c r="O1166" s="5">
        <f t="shared" si="446"/>
        <v>1.1268939</v>
      </c>
      <c r="P1166" s="5">
        <f t="shared" si="453"/>
        <v>1126.8939</v>
      </c>
      <c r="Q1166" s="10">
        <f t="shared" si="454"/>
        <v>0</v>
      </c>
      <c r="R1166" s="39">
        <f t="shared" si="455"/>
        <v>0</v>
      </c>
      <c r="S1166" s="5">
        <f t="shared" si="456"/>
        <v>0</v>
      </c>
      <c r="T1166" s="6">
        <f t="shared" si="466"/>
        <v>4.641E-2</v>
      </c>
      <c r="U1166" s="10">
        <f t="shared" si="445"/>
        <v>41</v>
      </c>
      <c r="V1166" s="10">
        <v>252</v>
      </c>
      <c r="W1166" s="12">
        <f t="shared" si="457"/>
        <v>1.0074081610000001</v>
      </c>
      <c r="X1166" s="5">
        <f t="shared" si="458"/>
        <v>8.34821144</v>
      </c>
      <c r="Y1166" s="11">
        <f t="shared" si="459"/>
        <v>0</v>
      </c>
      <c r="Z1166" s="2" t="s">
        <v>68</v>
      </c>
      <c r="AA1166" s="72">
        <f t="shared" si="467"/>
        <v>44484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2"/>
      <c r="CH1166" s="1"/>
      <c r="CI1166" s="1"/>
      <c r="CJ1166" s="1"/>
      <c r="CK1166" s="1"/>
      <c r="CL1166" s="1"/>
      <c r="CM1166" s="1"/>
    </row>
    <row r="1167" spans="1:91" x14ac:dyDescent="0.2">
      <c r="A1167" s="105">
        <f t="shared" si="460"/>
        <v>44180</v>
      </c>
      <c r="B1167" s="5">
        <f t="shared" si="449"/>
        <v>1135.92569682</v>
      </c>
      <c r="C1167" s="5">
        <f t="shared" si="461"/>
        <v>1000</v>
      </c>
      <c r="D1167" s="64">
        <f t="shared" si="462"/>
        <v>5438.12</v>
      </c>
      <c r="E1167" s="11">
        <f>IF(K1167=1,VLOOKUP(A1167,[1]Plan1!$AY$80:$BA$314,3),E1166)</f>
        <v>5486.52</v>
      </c>
      <c r="F1167" s="72">
        <f t="shared" si="463"/>
        <v>44152</v>
      </c>
      <c r="G1167" s="9">
        <f t="shared" si="450"/>
        <v>8.9001346053416697E-3</v>
      </c>
      <c r="H1167" s="72">
        <f t="shared" si="464"/>
        <v>44211</v>
      </c>
      <c r="I1167" s="72">
        <f t="shared" si="451"/>
        <v>44180</v>
      </c>
      <c r="J1167" s="1">
        <f t="shared" si="465"/>
        <v>21</v>
      </c>
      <c r="K1167" s="1">
        <f t="shared" si="447"/>
        <v>21</v>
      </c>
      <c r="L1167" s="5">
        <f t="shared" si="452"/>
        <v>1.00890013</v>
      </c>
      <c r="M1167" s="12">
        <f t="shared" si="448"/>
        <v>1.00860017</v>
      </c>
      <c r="N1167" s="12">
        <f t="shared" si="444"/>
        <v>1.1174242749241754</v>
      </c>
      <c r="O1167" s="5">
        <f t="shared" si="446"/>
        <v>1.12736949</v>
      </c>
      <c r="P1167" s="5">
        <f t="shared" si="453"/>
        <v>1127.36949</v>
      </c>
      <c r="Q1167" s="10">
        <f t="shared" si="454"/>
        <v>0</v>
      </c>
      <c r="R1167" s="39">
        <f t="shared" si="455"/>
        <v>0</v>
      </c>
      <c r="S1167" s="5">
        <f t="shared" si="456"/>
        <v>0</v>
      </c>
      <c r="T1167" s="6">
        <f t="shared" si="466"/>
        <v>4.641E-2</v>
      </c>
      <c r="U1167" s="10">
        <f t="shared" si="445"/>
        <v>42</v>
      </c>
      <c r="V1167" s="10">
        <v>252</v>
      </c>
      <c r="W1167" s="12">
        <f t="shared" si="457"/>
        <v>1.0075895319999999</v>
      </c>
      <c r="X1167" s="5">
        <f t="shared" si="458"/>
        <v>8.5562068199999999</v>
      </c>
      <c r="Y1167" s="11">
        <f t="shared" si="459"/>
        <v>0</v>
      </c>
      <c r="Z1167" s="2" t="s">
        <v>68</v>
      </c>
      <c r="AA1167" s="72">
        <f t="shared" si="467"/>
        <v>44484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2"/>
      <c r="CH1167" s="1"/>
      <c r="CI1167" s="1"/>
      <c r="CJ1167" s="1"/>
      <c r="CK1167" s="1"/>
      <c r="CL1167" s="1"/>
      <c r="CM1167" s="1"/>
    </row>
    <row r="1168" spans="1:91" x14ac:dyDescent="0.2">
      <c r="A1168" s="105">
        <f t="shared" si="460"/>
        <v>44181</v>
      </c>
      <c r="B1168" s="5">
        <f t="shared" si="449"/>
        <v>1136.85593111</v>
      </c>
      <c r="C1168" s="5">
        <f t="shared" si="461"/>
        <v>1000</v>
      </c>
      <c r="D1168" s="64">
        <f t="shared" si="462"/>
        <v>5486.52</v>
      </c>
      <c r="E1168" s="11">
        <f>IF(K1168=1,VLOOKUP(A1168,[1]Plan1!$AY$80:$BA$314,3),E1167)</f>
        <v>5560.59</v>
      </c>
      <c r="F1168" s="72">
        <f t="shared" si="463"/>
        <v>44181</v>
      </c>
      <c r="G1168" s="9">
        <f t="shared" si="450"/>
        <v>1.3500360884495022E-2</v>
      </c>
      <c r="H1168" s="72">
        <f t="shared" si="464"/>
        <v>44211</v>
      </c>
      <c r="I1168" s="72">
        <f t="shared" si="451"/>
        <v>44211</v>
      </c>
      <c r="J1168" s="1">
        <f t="shared" si="465"/>
        <v>21</v>
      </c>
      <c r="K1168" s="1">
        <f t="shared" si="447"/>
        <v>1</v>
      </c>
      <c r="L1168" s="5">
        <f t="shared" si="452"/>
        <v>1.0006387699999999</v>
      </c>
      <c r="M1168" s="12">
        <f t="shared" si="448"/>
        <v>1.00890013</v>
      </c>
      <c r="N1168" s="12">
        <f t="shared" si="444"/>
        <v>1.1273694962361562</v>
      </c>
      <c r="O1168" s="5">
        <f t="shared" si="446"/>
        <v>1.1280896199999999</v>
      </c>
      <c r="P1168" s="5">
        <f t="shared" si="453"/>
        <v>1128.08962</v>
      </c>
      <c r="Q1168" s="10">
        <f t="shared" si="454"/>
        <v>0</v>
      </c>
      <c r="R1168" s="39">
        <f t="shared" si="455"/>
        <v>0</v>
      </c>
      <c r="S1168" s="5">
        <f t="shared" si="456"/>
        <v>0</v>
      </c>
      <c r="T1168" s="6">
        <f t="shared" si="466"/>
        <v>4.641E-2</v>
      </c>
      <c r="U1168" s="10">
        <f t="shared" si="445"/>
        <v>43</v>
      </c>
      <c r="V1168" s="10">
        <v>252</v>
      </c>
      <c r="W1168" s="12">
        <f t="shared" si="457"/>
        <v>1.0077709349999999</v>
      </c>
      <c r="X1168" s="5">
        <f t="shared" si="458"/>
        <v>8.7663111100000002</v>
      </c>
      <c r="Y1168" s="11">
        <f t="shared" si="459"/>
        <v>0</v>
      </c>
      <c r="Z1168" s="2" t="s">
        <v>68</v>
      </c>
      <c r="AA1168" s="72">
        <f t="shared" si="467"/>
        <v>44484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2"/>
      <c r="CH1168" s="1"/>
      <c r="CI1168" s="1"/>
      <c r="CJ1168" s="1"/>
      <c r="CK1168" s="1"/>
      <c r="CL1168" s="1"/>
      <c r="CM1168" s="1"/>
    </row>
    <row r="1169" spans="1:91" x14ac:dyDescent="0.2">
      <c r="A1169" s="105">
        <f t="shared" si="460"/>
        <v>44182</v>
      </c>
      <c r="B1169" s="5">
        <f t="shared" si="449"/>
        <v>1137.7869387800001</v>
      </c>
      <c r="C1169" s="5">
        <f t="shared" si="461"/>
        <v>1000</v>
      </c>
      <c r="D1169" s="64">
        <f t="shared" si="462"/>
        <v>5486.52</v>
      </c>
      <c r="E1169" s="11">
        <f>IF(K1169=1,VLOOKUP(A1169,[1]Plan1!$AY$80:$BA$314,3),E1168)</f>
        <v>5560.59</v>
      </c>
      <c r="F1169" s="72">
        <f t="shared" si="463"/>
        <v>44181</v>
      </c>
      <c r="G1169" s="9">
        <f t="shared" si="450"/>
        <v>1.3500360884495022E-2</v>
      </c>
      <c r="H1169" s="72">
        <f t="shared" si="464"/>
        <v>44211</v>
      </c>
      <c r="I1169" s="72">
        <f t="shared" si="451"/>
        <v>44211</v>
      </c>
      <c r="J1169" s="1">
        <f t="shared" si="465"/>
        <v>21</v>
      </c>
      <c r="K1169" s="1">
        <f t="shared" si="447"/>
        <v>2</v>
      </c>
      <c r="L1169" s="5">
        <f t="shared" si="452"/>
        <v>1.0012779599999999</v>
      </c>
      <c r="M1169" s="12">
        <f t="shared" si="448"/>
        <v>1.00890013</v>
      </c>
      <c r="N1169" s="12">
        <f t="shared" si="444"/>
        <v>1.1273694962361562</v>
      </c>
      <c r="O1169" s="5">
        <f t="shared" si="446"/>
        <v>1.1288102200000001</v>
      </c>
      <c r="P1169" s="5">
        <f t="shared" si="453"/>
        <v>1128.8102200000001</v>
      </c>
      <c r="Q1169" s="10">
        <f t="shared" si="454"/>
        <v>0</v>
      </c>
      <c r="R1169" s="39">
        <f t="shared" si="455"/>
        <v>0</v>
      </c>
      <c r="S1169" s="5">
        <f t="shared" si="456"/>
        <v>0</v>
      </c>
      <c r="T1169" s="6">
        <f t="shared" si="466"/>
        <v>4.641E-2</v>
      </c>
      <c r="U1169" s="10">
        <f t="shared" si="445"/>
        <v>44</v>
      </c>
      <c r="V1169" s="10">
        <v>252</v>
      </c>
      <c r="W1169" s="12">
        <f t="shared" si="457"/>
        <v>1.0079523720000001</v>
      </c>
      <c r="X1169" s="5">
        <f t="shared" si="458"/>
        <v>8.9767187800000006</v>
      </c>
      <c r="Y1169" s="11">
        <f t="shared" si="459"/>
        <v>0</v>
      </c>
      <c r="Z1169" s="2" t="s">
        <v>68</v>
      </c>
      <c r="AA1169" s="72">
        <f t="shared" si="467"/>
        <v>44484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2"/>
      <c r="CH1169" s="1"/>
      <c r="CI1169" s="1"/>
      <c r="CJ1169" s="1"/>
      <c r="CK1169" s="1"/>
      <c r="CL1169" s="1"/>
      <c r="CM1169" s="1"/>
    </row>
    <row r="1170" spans="1:91" x14ac:dyDescent="0.2">
      <c r="A1170" s="105">
        <f t="shared" si="460"/>
        <v>44183</v>
      </c>
      <c r="B1170" s="5">
        <f t="shared" si="449"/>
        <v>1138.7187067</v>
      </c>
      <c r="C1170" s="5">
        <f t="shared" si="461"/>
        <v>1000</v>
      </c>
      <c r="D1170" s="64">
        <f t="shared" si="462"/>
        <v>5486.52</v>
      </c>
      <c r="E1170" s="11">
        <f>IF(K1170=1,VLOOKUP(A1170,[1]Plan1!$AY$80:$BA$314,3),E1169)</f>
        <v>5560.59</v>
      </c>
      <c r="F1170" s="72">
        <f t="shared" si="463"/>
        <v>44181</v>
      </c>
      <c r="G1170" s="9">
        <f t="shared" si="450"/>
        <v>1.3500360884495022E-2</v>
      </c>
      <c r="H1170" s="72">
        <f t="shared" si="464"/>
        <v>44211</v>
      </c>
      <c r="I1170" s="72">
        <f t="shared" si="451"/>
        <v>44211</v>
      </c>
      <c r="J1170" s="1">
        <f t="shared" si="465"/>
        <v>21</v>
      </c>
      <c r="K1170" s="1">
        <f t="shared" si="447"/>
        <v>3</v>
      </c>
      <c r="L1170" s="5">
        <f t="shared" si="452"/>
        <v>1.0019175499999999</v>
      </c>
      <c r="M1170" s="12">
        <f t="shared" si="448"/>
        <v>1.00890013</v>
      </c>
      <c r="N1170" s="12">
        <f t="shared" si="444"/>
        <v>1.1273694962361562</v>
      </c>
      <c r="O1170" s="5">
        <f t="shared" si="446"/>
        <v>1.1295312799999999</v>
      </c>
      <c r="P1170" s="5">
        <f t="shared" si="453"/>
        <v>1129.5312799999999</v>
      </c>
      <c r="Q1170" s="10">
        <f t="shared" si="454"/>
        <v>0</v>
      </c>
      <c r="R1170" s="39">
        <f t="shared" si="455"/>
        <v>0</v>
      </c>
      <c r="S1170" s="5">
        <f t="shared" si="456"/>
        <v>0</v>
      </c>
      <c r="T1170" s="6">
        <f t="shared" si="466"/>
        <v>4.641E-2</v>
      </c>
      <c r="U1170" s="10">
        <f t="shared" si="445"/>
        <v>45</v>
      </c>
      <c r="V1170" s="10">
        <v>252</v>
      </c>
      <c r="W1170" s="12">
        <f t="shared" si="457"/>
        <v>1.0081338399999999</v>
      </c>
      <c r="X1170" s="5">
        <f t="shared" si="458"/>
        <v>9.1874266999999996</v>
      </c>
      <c r="Y1170" s="11">
        <f t="shared" si="459"/>
        <v>0</v>
      </c>
      <c r="Z1170" s="2" t="s">
        <v>68</v>
      </c>
      <c r="AA1170" s="72">
        <f t="shared" si="467"/>
        <v>44484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2"/>
      <c r="CH1170" s="1"/>
      <c r="CI1170" s="1"/>
      <c r="CJ1170" s="1"/>
      <c r="CK1170" s="1"/>
      <c r="CL1170" s="1"/>
      <c r="CM1170" s="1"/>
    </row>
    <row r="1171" spans="1:91" x14ac:dyDescent="0.2">
      <c r="A1171" s="105">
        <f t="shared" si="460"/>
        <v>44184</v>
      </c>
      <c r="B1171" s="5">
        <f t="shared" si="449"/>
        <v>1139.65123857</v>
      </c>
      <c r="C1171" s="5">
        <f t="shared" si="461"/>
        <v>1000</v>
      </c>
      <c r="D1171" s="64">
        <f t="shared" si="462"/>
        <v>5486.52</v>
      </c>
      <c r="E1171" s="11">
        <f>IF(K1171=1,VLOOKUP(A1171,[1]Plan1!$AY$80:$BA$314,3),E1170)</f>
        <v>5560.59</v>
      </c>
      <c r="F1171" s="72">
        <f t="shared" si="463"/>
        <v>44181</v>
      </c>
      <c r="G1171" s="9">
        <f t="shared" si="450"/>
        <v>1.3500360884495022E-2</v>
      </c>
      <c r="H1171" s="72">
        <f t="shared" si="464"/>
        <v>44211</v>
      </c>
      <c r="I1171" s="72">
        <f t="shared" si="451"/>
        <v>44211</v>
      </c>
      <c r="J1171" s="1">
        <f t="shared" si="465"/>
        <v>21</v>
      </c>
      <c r="K1171" s="1">
        <f t="shared" si="447"/>
        <v>4</v>
      </c>
      <c r="L1171" s="5">
        <f t="shared" si="452"/>
        <v>1.0025575499999999</v>
      </c>
      <c r="M1171" s="12">
        <f t="shared" si="448"/>
        <v>1.00890013</v>
      </c>
      <c r="N1171" s="12">
        <f t="shared" si="444"/>
        <v>1.1273694962361562</v>
      </c>
      <c r="O1171" s="5">
        <f t="shared" si="446"/>
        <v>1.1302528000000001</v>
      </c>
      <c r="P1171" s="5">
        <f t="shared" si="453"/>
        <v>1130.2528</v>
      </c>
      <c r="Q1171" s="10">
        <f t="shared" si="454"/>
        <v>0</v>
      </c>
      <c r="R1171" s="39">
        <f t="shared" si="455"/>
        <v>0</v>
      </c>
      <c r="S1171" s="5">
        <f t="shared" si="456"/>
        <v>0</v>
      </c>
      <c r="T1171" s="6">
        <f t="shared" si="466"/>
        <v>4.641E-2</v>
      </c>
      <c r="U1171" s="10">
        <f t="shared" si="445"/>
        <v>46</v>
      </c>
      <c r="V1171" s="10">
        <v>252</v>
      </c>
      <c r="W1171" s="12">
        <f t="shared" si="457"/>
        <v>1.0083153419999999</v>
      </c>
      <c r="X1171" s="5">
        <f t="shared" si="458"/>
        <v>9.3984385699999997</v>
      </c>
      <c r="Y1171" s="11">
        <f t="shared" si="459"/>
        <v>0</v>
      </c>
      <c r="Z1171" s="2" t="s">
        <v>68</v>
      </c>
      <c r="AA1171" s="72">
        <f t="shared" si="467"/>
        <v>44484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2"/>
      <c r="CH1171" s="1"/>
      <c r="CI1171" s="1"/>
      <c r="CJ1171" s="1"/>
      <c r="CK1171" s="1"/>
      <c r="CL1171" s="1"/>
      <c r="CM1171" s="1"/>
    </row>
    <row r="1172" spans="1:91" x14ac:dyDescent="0.2">
      <c r="A1172" s="105">
        <f t="shared" si="460"/>
        <v>44185</v>
      </c>
      <c r="B1172" s="5">
        <f t="shared" si="449"/>
        <v>1139.65123857</v>
      </c>
      <c r="C1172" s="5">
        <f t="shared" si="461"/>
        <v>1000</v>
      </c>
      <c r="D1172" s="64">
        <f t="shared" si="462"/>
        <v>5486.52</v>
      </c>
      <c r="E1172" s="11">
        <f>IF(K1172=1,VLOOKUP(A1172,[1]Plan1!$AY$80:$BA$314,3),E1171)</f>
        <v>5560.59</v>
      </c>
      <c r="F1172" s="72">
        <f t="shared" si="463"/>
        <v>44181</v>
      </c>
      <c r="G1172" s="9">
        <f t="shared" si="450"/>
        <v>1.3500360884495022E-2</v>
      </c>
      <c r="H1172" s="72">
        <f t="shared" si="464"/>
        <v>44211</v>
      </c>
      <c r="I1172" s="72">
        <f t="shared" si="451"/>
        <v>44211</v>
      </c>
      <c r="J1172" s="1">
        <f t="shared" si="465"/>
        <v>21</v>
      </c>
      <c r="K1172" s="1">
        <f t="shared" si="447"/>
        <v>4</v>
      </c>
      <c r="L1172" s="5">
        <f t="shared" si="452"/>
        <v>1.0025575499999999</v>
      </c>
      <c r="M1172" s="12">
        <f t="shared" si="448"/>
        <v>1.00890013</v>
      </c>
      <c r="N1172" s="12">
        <f t="shared" si="444"/>
        <v>1.1273694962361562</v>
      </c>
      <c r="O1172" s="5">
        <f t="shared" si="446"/>
        <v>1.1302528000000001</v>
      </c>
      <c r="P1172" s="5">
        <f t="shared" si="453"/>
        <v>1130.2528</v>
      </c>
      <c r="Q1172" s="10">
        <f t="shared" si="454"/>
        <v>0</v>
      </c>
      <c r="R1172" s="39">
        <f t="shared" si="455"/>
        <v>0</v>
      </c>
      <c r="S1172" s="5">
        <f t="shared" si="456"/>
        <v>0</v>
      </c>
      <c r="T1172" s="6">
        <f t="shared" si="466"/>
        <v>4.641E-2</v>
      </c>
      <c r="U1172" s="10">
        <f t="shared" si="445"/>
        <v>46</v>
      </c>
      <c r="V1172" s="10">
        <v>252</v>
      </c>
      <c r="W1172" s="12">
        <f t="shared" si="457"/>
        <v>1.0083153419999999</v>
      </c>
      <c r="X1172" s="5">
        <f t="shared" si="458"/>
        <v>9.3984385699999997</v>
      </c>
      <c r="Y1172" s="11">
        <f t="shared" si="459"/>
        <v>0</v>
      </c>
      <c r="Z1172" s="2" t="s">
        <v>68</v>
      </c>
      <c r="AA1172" s="72">
        <f t="shared" si="467"/>
        <v>44484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2"/>
      <c r="CH1172" s="1"/>
      <c r="CI1172" s="1"/>
      <c r="CJ1172" s="1"/>
      <c r="CK1172" s="1"/>
      <c r="CL1172" s="1"/>
      <c r="CM1172" s="1"/>
    </row>
    <row r="1173" spans="1:91" x14ac:dyDescent="0.2">
      <c r="A1173" s="105">
        <f t="shared" si="460"/>
        <v>44186</v>
      </c>
      <c r="B1173" s="5">
        <f t="shared" si="449"/>
        <v>1139.65123857</v>
      </c>
      <c r="C1173" s="5">
        <f t="shared" si="461"/>
        <v>1000</v>
      </c>
      <c r="D1173" s="64">
        <f t="shared" si="462"/>
        <v>5486.52</v>
      </c>
      <c r="E1173" s="11">
        <f>IF(K1173=1,VLOOKUP(A1173,[1]Plan1!$AY$80:$BA$314,3),E1172)</f>
        <v>5560.59</v>
      </c>
      <c r="F1173" s="72">
        <f t="shared" si="463"/>
        <v>44181</v>
      </c>
      <c r="G1173" s="9">
        <f t="shared" si="450"/>
        <v>1.3500360884495022E-2</v>
      </c>
      <c r="H1173" s="72">
        <f t="shared" si="464"/>
        <v>44211</v>
      </c>
      <c r="I1173" s="72">
        <f t="shared" si="451"/>
        <v>44211</v>
      </c>
      <c r="J1173" s="1">
        <f t="shared" si="465"/>
        <v>21</v>
      </c>
      <c r="K1173" s="1">
        <f t="shared" si="447"/>
        <v>4</v>
      </c>
      <c r="L1173" s="5">
        <f t="shared" si="452"/>
        <v>1.0025575499999999</v>
      </c>
      <c r="M1173" s="12">
        <f t="shared" si="448"/>
        <v>1.00890013</v>
      </c>
      <c r="N1173" s="12">
        <f t="shared" si="444"/>
        <v>1.1273694962361562</v>
      </c>
      <c r="O1173" s="5">
        <f t="shared" si="446"/>
        <v>1.1302528000000001</v>
      </c>
      <c r="P1173" s="5">
        <f t="shared" si="453"/>
        <v>1130.2528</v>
      </c>
      <c r="Q1173" s="10">
        <f t="shared" si="454"/>
        <v>0</v>
      </c>
      <c r="R1173" s="39">
        <f t="shared" si="455"/>
        <v>0</v>
      </c>
      <c r="S1173" s="5">
        <f t="shared" si="456"/>
        <v>0</v>
      </c>
      <c r="T1173" s="6">
        <f t="shared" si="466"/>
        <v>4.641E-2</v>
      </c>
      <c r="U1173" s="10">
        <f t="shared" si="445"/>
        <v>46</v>
      </c>
      <c r="V1173" s="10">
        <v>252</v>
      </c>
      <c r="W1173" s="12">
        <f t="shared" si="457"/>
        <v>1.0083153419999999</v>
      </c>
      <c r="X1173" s="5">
        <f t="shared" si="458"/>
        <v>9.3984385699999997</v>
      </c>
      <c r="Y1173" s="11">
        <f t="shared" si="459"/>
        <v>0</v>
      </c>
      <c r="Z1173" s="2" t="s">
        <v>68</v>
      </c>
      <c r="AA1173" s="72">
        <f t="shared" si="467"/>
        <v>44484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2"/>
      <c r="CH1173" s="1"/>
      <c r="CI1173" s="1"/>
      <c r="CJ1173" s="1"/>
      <c r="CK1173" s="1"/>
      <c r="CL1173" s="1"/>
      <c r="CM1173" s="1"/>
    </row>
    <row r="1174" spans="1:91" x14ac:dyDescent="0.2">
      <c r="A1174" s="105">
        <f t="shared" si="460"/>
        <v>44187</v>
      </c>
      <c r="B1174" s="5">
        <f t="shared" si="449"/>
        <v>1140.58454254</v>
      </c>
      <c r="C1174" s="5">
        <f t="shared" si="461"/>
        <v>1000</v>
      </c>
      <c r="D1174" s="64">
        <f t="shared" si="462"/>
        <v>5486.52</v>
      </c>
      <c r="E1174" s="11">
        <f>IF(K1174=1,VLOOKUP(A1174,[1]Plan1!$AY$80:$BA$314,3),E1173)</f>
        <v>5560.59</v>
      </c>
      <c r="F1174" s="72">
        <f t="shared" si="463"/>
        <v>44181</v>
      </c>
      <c r="G1174" s="9">
        <f t="shared" si="450"/>
        <v>1.3500360884495022E-2</v>
      </c>
      <c r="H1174" s="72">
        <f t="shared" si="464"/>
        <v>44211</v>
      </c>
      <c r="I1174" s="72">
        <f t="shared" si="451"/>
        <v>44211</v>
      </c>
      <c r="J1174" s="1">
        <f t="shared" si="465"/>
        <v>21</v>
      </c>
      <c r="K1174" s="1">
        <f t="shared" si="447"/>
        <v>5</v>
      </c>
      <c r="L1174" s="5">
        <f t="shared" si="452"/>
        <v>1.00319797</v>
      </c>
      <c r="M1174" s="12">
        <f t="shared" si="448"/>
        <v>1.00890013</v>
      </c>
      <c r="N1174" s="12">
        <f t="shared" si="444"/>
        <v>1.1273694962361562</v>
      </c>
      <c r="O1174" s="5">
        <f t="shared" si="446"/>
        <v>1.13097479</v>
      </c>
      <c r="P1174" s="5">
        <f t="shared" si="453"/>
        <v>1130.97479</v>
      </c>
      <c r="Q1174" s="10">
        <f t="shared" si="454"/>
        <v>0</v>
      </c>
      <c r="R1174" s="39">
        <f t="shared" si="455"/>
        <v>0</v>
      </c>
      <c r="S1174" s="5">
        <f t="shared" si="456"/>
        <v>0</v>
      </c>
      <c r="T1174" s="6">
        <f t="shared" si="466"/>
        <v>4.641E-2</v>
      </c>
      <c r="U1174" s="10">
        <f t="shared" si="445"/>
        <v>47</v>
      </c>
      <c r="V1174" s="10">
        <v>252</v>
      </c>
      <c r="W1174" s="12">
        <f t="shared" si="457"/>
        <v>1.0084968759999999</v>
      </c>
      <c r="X1174" s="5">
        <f t="shared" si="458"/>
        <v>9.6097525400000006</v>
      </c>
      <c r="Y1174" s="11">
        <f t="shared" si="459"/>
        <v>0</v>
      </c>
      <c r="Z1174" s="2" t="s">
        <v>68</v>
      </c>
      <c r="AA1174" s="72">
        <f t="shared" si="467"/>
        <v>44484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2"/>
      <c r="CH1174" s="1"/>
      <c r="CI1174" s="1"/>
      <c r="CJ1174" s="1"/>
      <c r="CK1174" s="1"/>
      <c r="CL1174" s="1"/>
      <c r="CM1174" s="1"/>
    </row>
    <row r="1175" spans="1:91" x14ac:dyDescent="0.2">
      <c r="A1175" s="105">
        <f t="shared" si="460"/>
        <v>44188</v>
      </c>
      <c r="B1175" s="5">
        <f t="shared" si="449"/>
        <v>1141.5185999</v>
      </c>
      <c r="C1175" s="5">
        <f t="shared" si="461"/>
        <v>1000</v>
      </c>
      <c r="D1175" s="64">
        <f t="shared" si="462"/>
        <v>5486.52</v>
      </c>
      <c r="E1175" s="11">
        <f>IF(K1175=1,VLOOKUP(A1175,[1]Plan1!$AY$80:$BA$314,3),E1174)</f>
        <v>5560.59</v>
      </c>
      <c r="F1175" s="72">
        <f t="shared" si="463"/>
        <v>44181</v>
      </c>
      <c r="G1175" s="9">
        <f t="shared" si="450"/>
        <v>1.3500360884495022E-2</v>
      </c>
      <c r="H1175" s="72">
        <f t="shared" si="464"/>
        <v>44211</v>
      </c>
      <c r="I1175" s="72">
        <f t="shared" si="451"/>
        <v>44211</v>
      </c>
      <c r="J1175" s="1">
        <f t="shared" si="465"/>
        <v>21</v>
      </c>
      <c r="K1175" s="1">
        <f t="shared" si="447"/>
        <v>6</v>
      </c>
      <c r="L1175" s="5">
        <f t="shared" si="452"/>
        <v>1.0038387900000001</v>
      </c>
      <c r="M1175" s="12">
        <f t="shared" si="448"/>
        <v>1.00890013</v>
      </c>
      <c r="N1175" s="12">
        <f t="shared" si="444"/>
        <v>1.1273694962361562</v>
      </c>
      <c r="O1175" s="5">
        <f t="shared" si="446"/>
        <v>1.1316972300000001</v>
      </c>
      <c r="P1175" s="5">
        <f t="shared" si="453"/>
        <v>1131.69723</v>
      </c>
      <c r="Q1175" s="10">
        <f t="shared" si="454"/>
        <v>0</v>
      </c>
      <c r="R1175" s="39">
        <f t="shared" si="455"/>
        <v>0</v>
      </c>
      <c r="S1175" s="5">
        <f t="shared" si="456"/>
        <v>0</v>
      </c>
      <c r="T1175" s="6">
        <f t="shared" si="466"/>
        <v>4.641E-2</v>
      </c>
      <c r="U1175" s="10">
        <f t="shared" si="445"/>
        <v>48</v>
      </c>
      <c r="V1175" s="10">
        <v>252</v>
      </c>
      <c r="W1175" s="12">
        <f t="shared" si="457"/>
        <v>1.008678443</v>
      </c>
      <c r="X1175" s="5">
        <f t="shared" si="458"/>
        <v>9.8213699000000005</v>
      </c>
      <c r="Y1175" s="11">
        <f t="shared" si="459"/>
        <v>0</v>
      </c>
      <c r="Z1175" s="2" t="s">
        <v>68</v>
      </c>
      <c r="AA1175" s="72">
        <f t="shared" si="467"/>
        <v>44484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2"/>
      <c r="CH1175" s="1"/>
      <c r="CI1175" s="1"/>
      <c r="CJ1175" s="1"/>
      <c r="CK1175" s="1"/>
      <c r="CL1175" s="1"/>
      <c r="CM1175" s="1"/>
    </row>
    <row r="1176" spans="1:91" x14ac:dyDescent="0.2">
      <c r="A1176" s="105">
        <f t="shared" si="460"/>
        <v>44189</v>
      </c>
      <c r="B1176" s="5">
        <f t="shared" si="449"/>
        <v>1142.4534098199999</v>
      </c>
      <c r="C1176" s="5">
        <f t="shared" si="461"/>
        <v>1000</v>
      </c>
      <c r="D1176" s="64">
        <f t="shared" si="462"/>
        <v>5486.52</v>
      </c>
      <c r="E1176" s="11">
        <f>IF(K1176=1,VLOOKUP(A1176,[1]Plan1!$AY$80:$BA$314,3),E1175)</f>
        <v>5560.59</v>
      </c>
      <c r="F1176" s="72">
        <f t="shared" si="463"/>
        <v>44181</v>
      </c>
      <c r="G1176" s="9">
        <f t="shared" si="450"/>
        <v>1.3500360884495022E-2</v>
      </c>
      <c r="H1176" s="72">
        <f t="shared" si="464"/>
        <v>44211</v>
      </c>
      <c r="I1176" s="72">
        <f t="shared" si="451"/>
        <v>44211</v>
      </c>
      <c r="J1176" s="1">
        <f t="shared" si="465"/>
        <v>21</v>
      </c>
      <c r="K1176" s="1">
        <f t="shared" si="447"/>
        <v>7</v>
      </c>
      <c r="L1176" s="5">
        <f t="shared" si="452"/>
        <v>1.00448001</v>
      </c>
      <c r="M1176" s="12">
        <f t="shared" si="448"/>
        <v>1.00890013</v>
      </c>
      <c r="N1176" s="12">
        <f t="shared" si="444"/>
        <v>1.1273694962361562</v>
      </c>
      <c r="O1176" s="5">
        <f t="shared" si="446"/>
        <v>1.1324201199999999</v>
      </c>
      <c r="P1176" s="5">
        <f t="shared" si="453"/>
        <v>1132.42012</v>
      </c>
      <c r="Q1176" s="10">
        <f t="shared" si="454"/>
        <v>0</v>
      </c>
      <c r="R1176" s="39">
        <f t="shared" si="455"/>
        <v>0</v>
      </c>
      <c r="S1176" s="5">
        <f t="shared" si="456"/>
        <v>0</v>
      </c>
      <c r="T1176" s="6">
        <f t="shared" si="466"/>
        <v>4.641E-2</v>
      </c>
      <c r="U1176" s="10">
        <f t="shared" si="445"/>
        <v>49</v>
      </c>
      <c r="V1176" s="10">
        <v>252</v>
      </c>
      <c r="W1176" s="12">
        <f t="shared" si="457"/>
        <v>1.008860042</v>
      </c>
      <c r="X1176" s="5">
        <f t="shared" si="458"/>
        <v>10.03328982</v>
      </c>
      <c r="Y1176" s="11">
        <f t="shared" si="459"/>
        <v>0</v>
      </c>
      <c r="Z1176" s="2" t="s">
        <v>68</v>
      </c>
      <c r="AA1176" s="72">
        <f t="shared" si="467"/>
        <v>44484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2"/>
      <c r="CH1176" s="1"/>
      <c r="CI1176" s="1"/>
      <c r="CJ1176" s="1"/>
      <c r="CK1176" s="1"/>
      <c r="CL1176" s="1"/>
      <c r="CM1176" s="1"/>
    </row>
    <row r="1177" spans="1:91" x14ac:dyDescent="0.2">
      <c r="A1177" s="105">
        <f t="shared" si="460"/>
        <v>44190</v>
      </c>
      <c r="B1177" s="5">
        <f t="shared" si="449"/>
        <v>1143.3889939399999</v>
      </c>
      <c r="C1177" s="5">
        <f t="shared" si="461"/>
        <v>1000</v>
      </c>
      <c r="D1177" s="64">
        <f t="shared" si="462"/>
        <v>5486.52</v>
      </c>
      <c r="E1177" s="11">
        <f>IF(K1177=1,VLOOKUP(A1177,[1]Plan1!$AY$80:$BA$314,3),E1176)</f>
        <v>5560.59</v>
      </c>
      <c r="F1177" s="72">
        <f t="shared" si="463"/>
        <v>44181</v>
      </c>
      <c r="G1177" s="9">
        <f t="shared" si="450"/>
        <v>1.3500360884495022E-2</v>
      </c>
      <c r="H1177" s="72">
        <f t="shared" si="464"/>
        <v>44211</v>
      </c>
      <c r="I1177" s="72">
        <f t="shared" si="451"/>
        <v>44211</v>
      </c>
      <c r="J1177" s="1">
        <f t="shared" si="465"/>
        <v>21</v>
      </c>
      <c r="K1177" s="1">
        <f t="shared" si="447"/>
        <v>8</v>
      </c>
      <c r="L1177" s="5">
        <f t="shared" si="452"/>
        <v>1.00512165</v>
      </c>
      <c r="M1177" s="12">
        <f t="shared" si="448"/>
        <v>1.00890013</v>
      </c>
      <c r="N1177" s="12">
        <f t="shared" si="444"/>
        <v>1.1273694962361562</v>
      </c>
      <c r="O1177" s="5">
        <f t="shared" si="446"/>
        <v>1.13314348</v>
      </c>
      <c r="P1177" s="5">
        <f t="shared" si="453"/>
        <v>1133.14348</v>
      </c>
      <c r="Q1177" s="10">
        <f t="shared" si="454"/>
        <v>0</v>
      </c>
      <c r="R1177" s="39">
        <f t="shared" si="455"/>
        <v>0</v>
      </c>
      <c r="S1177" s="5">
        <f t="shared" si="456"/>
        <v>0</v>
      </c>
      <c r="T1177" s="6">
        <f t="shared" si="466"/>
        <v>4.641E-2</v>
      </c>
      <c r="U1177" s="10">
        <f t="shared" si="445"/>
        <v>50</v>
      </c>
      <c r="V1177" s="10">
        <v>252</v>
      </c>
      <c r="W1177" s="12">
        <f t="shared" si="457"/>
        <v>1.0090416740000001</v>
      </c>
      <c r="X1177" s="5">
        <f t="shared" si="458"/>
        <v>10.24551394</v>
      </c>
      <c r="Y1177" s="11">
        <f t="shared" si="459"/>
        <v>0</v>
      </c>
      <c r="Z1177" s="2" t="s">
        <v>68</v>
      </c>
      <c r="AA1177" s="72">
        <f t="shared" si="467"/>
        <v>44484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2"/>
      <c r="CH1177" s="1"/>
      <c r="CI1177" s="1"/>
      <c r="CJ1177" s="1"/>
      <c r="CK1177" s="1"/>
      <c r="CL1177" s="1"/>
      <c r="CM1177" s="1"/>
    </row>
    <row r="1178" spans="1:91" x14ac:dyDescent="0.2">
      <c r="A1178" s="105">
        <f t="shared" si="460"/>
        <v>44191</v>
      </c>
      <c r="B1178" s="5">
        <f t="shared" si="449"/>
        <v>1143.3889939399999</v>
      </c>
      <c r="C1178" s="5">
        <f t="shared" si="461"/>
        <v>1000</v>
      </c>
      <c r="D1178" s="64">
        <f t="shared" si="462"/>
        <v>5486.52</v>
      </c>
      <c r="E1178" s="11">
        <f>IF(K1178=1,VLOOKUP(A1178,[1]Plan1!$AY$80:$BA$314,3),E1177)</f>
        <v>5560.59</v>
      </c>
      <c r="F1178" s="72">
        <f t="shared" si="463"/>
        <v>44181</v>
      </c>
      <c r="G1178" s="9">
        <f t="shared" si="450"/>
        <v>1.3500360884495022E-2</v>
      </c>
      <c r="H1178" s="72">
        <f t="shared" si="464"/>
        <v>44211</v>
      </c>
      <c r="I1178" s="72">
        <f t="shared" si="451"/>
        <v>44211</v>
      </c>
      <c r="J1178" s="1">
        <f t="shared" si="465"/>
        <v>21</v>
      </c>
      <c r="K1178" s="1">
        <f t="shared" si="447"/>
        <v>8</v>
      </c>
      <c r="L1178" s="5">
        <f t="shared" si="452"/>
        <v>1.00512165</v>
      </c>
      <c r="M1178" s="12">
        <f t="shared" si="448"/>
        <v>1.00890013</v>
      </c>
      <c r="N1178" s="12">
        <f t="shared" si="444"/>
        <v>1.1273694962361562</v>
      </c>
      <c r="O1178" s="5">
        <f t="shared" si="446"/>
        <v>1.13314348</v>
      </c>
      <c r="P1178" s="5">
        <f t="shared" si="453"/>
        <v>1133.14348</v>
      </c>
      <c r="Q1178" s="10">
        <f t="shared" si="454"/>
        <v>0</v>
      </c>
      <c r="R1178" s="39">
        <f t="shared" si="455"/>
        <v>0</v>
      </c>
      <c r="S1178" s="5">
        <f t="shared" si="456"/>
        <v>0</v>
      </c>
      <c r="T1178" s="6">
        <f t="shared" si="466"/>
        <v>4.641E-2</v>
      </c>
      <c r="U1178" s="10">
        <f t="shared" si="445"/>
        <v>50</v>
      </c>
      <c r="V1178" s="10">
        <v>252</v>
      </c>
      <c r="W1178" s="12">
        <f t="shared" si="457"/>
        <v>1.0090416740000001</v>
      </c>
      <c r="X1178" s="5">
        <f t="shared" si="458"/>
        <v>10.24551394</v>
      </c>
      <c r="Y1178" s="11">
        <f t="shared" si="459"/>
        <v>0</v>
      </c>
      <c r="Z1178" s="2" t="s">
        <v>68</v>
      </c>
      <c r="AA1178" s="72">
        <f t="shared" si="467"/>
        <v>44484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2"/>
      <c r="CH1178" s="1"/>
      <c r="CI1178" s="1"/>
      <c r="CJ1178" s="1"/>
      <c r="CK1178" s="1"/>
      <c r="CL1178" s="1"/>
      <c r="CM1178" s="1"/>
    </row>
    <row r="1179" spans="1:91" x14ac:dyDescent="0.2">
      <c r="A1179" s="105">
        <f t="shared" si="460"/>
        <v>44192</v>
      </c>
      <c r="B1179" s="5">
        <f t="shared" si="449"/>
        <v>1143.3889939399999</v>
      </c>
      <c r="C1179" s="5">
        <f t="shared" si="461"/>
        <v>1000</v>
      </c>
      <c r="D1179" s="64">
        <f t="shared" si="462"/>
        <v>5486.52</v>
      </c>
      <c r="E1179" s="11">
        <f>IF(K1179=1,VLOOKUP(A1179,[1]Plan1!$AY$80:$BA$314,3),E1178)</f>
        <v>5560.59</v>
      </c>
      <c r="F1179" s="72">
        <f t="shared" si="463"/>
        <v>44181</v>
      </c>
      <c r="G1179" s="9">
        <f t="shared" si="450"/>
        <v>1.3500360884495022E-2</v>
      </c>
      <c r="H1179" s="72">
        <f t="shared" si="464"/>
        <v>44211</v>
      </c>
      <c r="I1179" s="72">
        <f t="shared" si="451"/>
        <v>44211</v>
      </c>
      <c r="J1179" s="1">
        <f t="shared" si="465"/>
        <v>21</v>
      </c>
      <c r="K1179" s="1">
        <f t="shared" si="447"/>
        <v>8</v>
      </c>
      <c r="L1179" s="5">
        <f t="shared" si="452"/>
        <v>1.00512165</v>
      </c>
      <c r="M1179" s="12">
        <f t="shared" si="448"/>
        <v>1.00890013</v>
      </c>
      <c r="N1179" s="12">
        <f t="shared" si="444"/>
        <v>1.1273694962361562</v>
      </c>
      <c r="O1179" s="5">
        <f t="shared" si="446"/>
        <v>1.13314348</v>
      </c>
      <c r="P1179" s="5">
        <f t="shared" si="453"/>
        <v>1133.14348</v>
      </c>
      <c r="Q1179" s="10">
        <f t="shared" si="454"/>
        <v>0</v>
      </c>
      <c r="R1179" s="39">
        <f t="shared" si="455"/>
        <v>0</v>
      </c>
      <c r="S1179" s="5">
        <f t="shared" si="456"/>
        <v>0</v>
      </c>
      <c r="T1179" s="6">
        <f t="shared" si="466"/>
        <v>4.641E-2</v>
      </c>
      <c r="U1179" s="10">
        <f t="shared" si="445"/>
        <v>50</v>
      </c>
      <c r="V1179" s="10">
        <v>252</v>
      </c>
      <c r="W1179" s="12">
        <f t="shared" si="457"/>
        <v>1.0090416740000001</v>
      </c>
      <c r="X1179" s="5">
        <f t="shared" si="458"/>
        <v>10.24551394</v>
      </c>
      <c r="Y1179" s="11">
        <f t="shared" si="459"/>
        <v>0</v>
      </c>
      <c r="Z1179" s="2" t="s">
        <v>68</v>
      </c>
      <c r="AA1179" s="72">
        <f t="shared" si="467"/>
        <v>44484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2"/>
      <c r="CH1179" s="1"/>
      <c r="CI1179" s="1"/>
      <c r="CJ1179" s="1"/>
      <c r="CK1179" s="1"/>
      <c r="CL1179" s="1"/>
      <c r="CM1179" s="1"/>
    </row>
    <row r="1180" spans="1:91" x14ac:dyDescent="0.2">
      <c r="A1180" s="105">
        <f t="shared" si="460"/>
        <v>44193</v>
      </c>
      <c r="B1180" s="5">
        <f t="shared" si="449"/>
        <v>1143.3889939399999</v>
      </c>
      <c r="C1180" s="5">
        <f t="shared" si="461"/>
        <v>1000</v>
      </c>
      <c r="D1180" s="64">
        <f t="shared" si="462"/>
        <v>5486.52</v>
      </c>
      <c r="E1180" s="11">
        <f>IF(K1180=1,VLOOKUP(A1180,[1]Plan1!$AY$80:$BA$314,3),E1179)</f>
        <v>5560.59</v>
      </c>
      <c r="F1180" s="72">
        <f t="shared" si="463"/>
        <v>44181</v>
      </c>
      <c r="G1180" s="9">
        <f t="shared" si="450"/>
        <v>1.3500360884495022E-2</v>
      </c>
      <c r="H1180" s="72">
        <f t="shared" si="464"/>
        <v>44211</v>
      </c>
      <c r="I1180" s="72">
        <f t="shared" si="451"/>
        <v>44211</v>
      </c>
      <c r="J1180" s="1">
        <f t="shared" si="465"/>
        <v>21</v>
      </c>
      <c r="K1180" s="1">
        <f t="shared" si="447"/>
        <v>8</v>
      </c>
      <c r="L1180" s="5">
        <f t="shared" si="452"/>
        <v>1.00512165</v>
      </c>
      <c r="M1180" s="12">
        <f t="shared" si="448"/>
        <v>1.00890013</v>
      </c>
      <c r="N1180" s="12">
        <f t="shared" si="444"/>
        <v>1.1273694962361562</v>
      </c>
      <c r="O1180" s="5">
        <f t="shared" si="446"/>
        <v>1.13314348</v>
      </c>
      <c r="P1180" s="5">
        <f t="shared" si="453"/>
        <v>1133.14348</v>
      </c>
      <c r="Q1180" s="10">
        <f t="shared" si="454"/>
        <v>0</v>
      </c>
      <c r="R1180" s="39">
        <f t="shared" si="455"/>
        <v>0</v>
      </c>
      <c r="S1180" s="5">
        <f t="shared" si="456"/>
        <v>0</v>
      </c>
      <c r="T1180" s="6">
        <f t="shared" si="466"/>
        <v>4.641E-2</v>
      </c>
      <c r="U1180" s="10">
        <f t="shared" si="445"/>
        <v>50</v>
      </c>
      <c r="V1180" s="10">
        <v>252</v>
      </c>
      <c r="W1180" s="12">
        <f t="shared" si="457"/>
        <v>1.0090416740000001</v>
      </c>
      <c r="X1180" s="5">
        <f t="shared" si="458"/>
        <v>10.24551394</v>
      </c>
      <c r="Y1180" s="11">
        <f t="shared" si="459"/>
        <v>0</v>
      </c>
      <c r="Z1180" s="2" t="s">
        <v>68</v>
      </c>
      <c r="AA1180" s="72">
        <f t="shared" si="467"/>
        <v>44484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2"/>
      <c r="CH1180" s="1"/>
      <c r="CI1180" s="1"/>
      <c r="CJ1180" s="1"/>
      <c r="CK1180" s="1"/>
      <c r="CL1180" s="1"/>
      <c r="CM1180" s="1"/>
    </row>
    <row r="1181" spans="1:91" x14ac:dyDescent="0.2">
      <c r="A1181" s="105">
        <f t="shared" si="460"/>
        <v>44194</v>
      </c>
      <c r="B1181" s="5">
        <f t="shared" si="449"/>
        <v>1144.3253525800001</v>
      </c>
      <c r="C1181" s="5">
        <f t="shared" si="461"/>
        <v>1000</v>
      </c>
      <c r="D1181" s="64">
        <f t="shared" si="462"/>
        <v>5486.52</v>
      </c>
      <c r="E1181" s="11">
        <f>IF(K1181=1,VLOOKUP(A1181,[1]Plan1!$AY$80:$BA$314,3),E1180)</f>
        <v>5560.59</v>
      </c>
      <c r="F1181" s="72">
        <f t="shared" si="463"/>
        <v>44181</v>
      </c>
      <c r="G1181" s="9">
        <f t="shared" si="450"/>
        <v>1.3500360884495022E-2</v>
      </c>
      <c r="H1181" s="72">
        <f t="shared" si="464"/>
        <v>44211</v>
      </c>
      <c r="I1181" s="72">
        <f t="shared" si="451"/>
        <v>44211</v>
      </c>
      <c r="J1181" s="1">
        <f t="shared" si="465"/>
        <v>21</v>
      </c>
      <c r="K1181" s="1">
        <f t="shared" si="447"/>
        <v>9</v>
      </c>
      <c r="L1181" s="5">
        <f t="shared" si="452"/>
        <v>1.0057636999999999</v>
      </c>
      <c r="M1181" s="12">
        <f t="shared" si="448"/>
        <v>1.00890013</v>
      </c>
      <c r="N1181" s="12">
        <f t="shared" si="444"/>
        <v>1.1273694962361562</v>
      </c>
      <c r="O1181" s="5">
        <f t="shared" si="446"/>
        <v>1.1338673100000001</v>
      </c>
      <c r="P1181" s="5">
        <f t="shared" si="453"/>
        <v>1133.8673100000001</v>
      </c>
      <c r="Q1181" s="10">
        <f t="shared" si="454"/>
        <v>0</v>
      </c>
      <c r="R1181" s="39">
        <f t="shared" si="455"/>
        <v>0</v>
      </c>
      <c r="S1181" s="5">
        <f t="shared" si="456"/>
        <v>0</v>
      </c>
      <c r="T1181" s="6">
        <f t="shared" si="466"/>
        <v>4.641E-2</v>
      </c>
      <c r="U1181" s="10">
        <f t="shared" si="445"/>
        <v>51</v>
      </c>
      <c r="V1181" s="10">
        <v>252</v>
      </c>
      <c r="W1181" s="12">
        <f t="shared" si="457"/>
        <v>1.0092233390000001</v>
      </c>
      <c r="X1181" s="5">
        <f t="shared" si="458"/>
        <v>10.458042580000001</v>
      </c>
      <c r="Y1181" s="11">
        <f t="shared" si="459"/>
        <v>0</v>
      </c>
      <c r="Z1181" s="2" t="s">
        <v>68</v>
      </c>
      <c r="AA1181" s="72">
        <f t="shared" si="467"/>
        <v>44484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2"/>
      <c r="CH1181" s="1"/>
      <c r="CI1181" s="1"/>
      <c r="CJ1181" s="1"/>
      <c r="CK1181" s="1"/>
      <c r="CL1181" s="1"/>
      <c r="CM1181" s="1"/>
    </row>
    <row r="1182" spans="1:91" x14ac:dyDescent="0.2">
      <c r="A1182" s="105">
        <f t="shared" si="460"/>
        <v>44195</v>
      </c>
      <c r="B1182" s="5">
        <f t="shared" si="449"/>
        <v>1145.26247597</v>
      </c>
      <c r="C1182" s="5">
        <f t="shared" si="461"/>
        <v>1000</v>
      </c>
      <c r="D1182" s="64">
        <f t="shared" si="462"/>
        <v>5486.52</v>
      </c>
      <c r="E1182" s="11">
        <f>IF(K1182=1,VLOOKUP(A1182,[1]Plan1!$AY$80:$BA$314,3),E1181)</f>
        <v>5560.59</v>
      </c>
      <c r="F1182" s="72">
        <f t="shared" si="463"/>
        <v>44181</v>
      </c>
      <c r="G1182" s="9">
        <f t="shared" si="450"/>
        <v>1.3500360884495022E-2</v>
      </c>
      <c r="H1182" s="72">
        <f t="shared" si="464"/>
        <v>44211</v>
      </c>
      <c r="I1182" s="72">
        <f t="shared" si="451"/>
        <v>44211</v>
      </c>
      <c r="J1182" s="1">
        <f t="shared" si="465"/>
        <v>21</v>
      </c>
      <c r="K1182" s="1">
        <f t="shared" si="447"/>
        <v>10</v>
      </c>
      <c r="L1182" s="5">
        <f t="shared" si="452"/>
        <v>1.00640616</v>
      </c>
      <c r="M1182" s="12">
        <f t="shared" si="448"/>
        <v>1.00890013</v>
      </c>
      <c r="N1182" s="12">
        <f t="shared" si="444"/>
        <v>1.1273694962361562</v>
      </c>
      <c r="O1182" s="5">
        <f t="shared" si="446"/>
        <v>1.1345916</v>
      </c>
      <c r="P1182" s="5">
        <f t="shared" si="453"/>
        <v>1134.5916</v>
      </c>
      <c r="Q1182" s="10">
        <f t="shared" si="454"/>
        <v>0</v>
      </c>
      <c r="R1182" s="39">
        <f t="shared" si="455"/>
        <v>0</v>
      </c>
      <c r="S1182" s="5">
        <f t="shared" si="456"/>
        <v>0</v>
      </c>
      <c r="T1182" s="6">
        <f t="shared" si="466"/>
        <v>4.641E-2</v>
      </c>
      <c r="U1182" s="10">
        <f t="shared" si="445"/>
        <v>52</v>
      </c>
      <c r="V1182" s="10">
        <v>252</v>
      </c>
      <c r="W1182" s="12">
        <f t="shared" si="457"/>
        <v>1.0094050370000001</v>
      </c>
      <c r="X1182" s="5">
        <f t="shared" si="458"/>
        <v>10.670875970000001</v>
      </c>
      <c r="Y1182" s="11">
        <f t="shared" si="459"/>
        <v>0</v>
      </c>
      <c r="Z1182" s="2" t="s">
        <v>68</v>
      </c>
      <c r="AA1182" s="72">
        <f t="shared" si="467"/>
        <v>44484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2"/>
      <c r="CH1182" s="1"/>
      <c r="CI1182" s="1"/>
      <c r="CJ1182" s="1"/>
      <c r="CK1182" s="1"/>
      <c r="CL1182" s="1"/>
      <c r="CM1182" s="1"/>
    </row>
    <row r="1183" spans="1:91" x14ac:dyDescent="0.2">
      <c r="A1183" s="105">
        <f t="shared" si="460"/>
        <v>44196</v>
      </c>
      <c r="B1183" s="5">
        <f t="shared" si="449"/>
        <v>1146.2003633100001</v>
      </c>
      <c r="C1183" s="5">
        <f t="shared" si="461"/>
        <v>1000</v>
      </c>
      <c r="D1183" s="64">
        <f t="shared" si="462"/>
        <v>5486.52</v>
      </c>
      <c r="E1183" s="11">
        <f>IF(K1183=1,VLOOKUP(A1183,[1]Plan1!$AY$80:$BA$314,3),E1182)</f>
        <v>5560.59</v>
      </c>
      <c r="F1183" s="72">
        <f t="shared" si="463"/>
        <v>44181</v>
      </c>
      <c r="G1183" s="9">
        <f t="shared" si="450"/>
        <v>1.3500360884495022E-2</v>
      </c>
      <c r="H1183" s="72">
        <f t="shared" si="464"/>
        <v>44211</v>
      </c>
      <c r="I1183" s="72">
        <f t="shared" si="451"/>
        <v>44211</v>
      </c>
      <c r="J1183" s="1">
        <f t="shared" si="465"/>
        <v>21</v>
      </c>
      <c r="K1183" s="1">
        <f t="shared" si="447"/>
        <v>11</v>
      </c>
      <c r="L1183" s="5">
        <f t="shared" si="452"/>
        <v>1.0070490299999999</v>
      </c>
      <c r="M1183" s="12">
        <f t="shared" si="448"/>
        <v>1.00890013</v>
      </c>
      <c r="N1183" s="12">
        <f t="shared" ref="N1183:N1246" si="468">IF(I1183&gt;I1182,N1182*M1183,N1182)</f>
        <v>1.1273694962361562</v>
      </c>
      <c r="O1183" s="5">
        <f t="shared" si="446"/>
        <v>1.1353163500000001</v>
      </c>
      <c r="P1183" s="5">
        <f t="shared" si="453"/>
        <v>1135.3163500000001</v>
      </c>
      <c r="Q1183" s="10">
        <f t="shared" si="454"/>
        <v>0</v>
      </c>
      <c r="R1183" s="39">
        <f t="shared" si="455"/>
        <v>0</v>
      </c>
      <c r="S1183" s="5">
        <f t="shared" si="456"/>
        <v>0</v>
      </c>
      <c r="T1183" s="6">
        <f t="shared" si="466"/>
        <v>4.641E-2</v>
      </c>
      <c r="U1183" s="10">
        <f t="shared" si="445"/>
        <v>53</v>
      </c>
      <c r="V1183" s="10">
        <v>252</v>
      </c>
      <c r="W1183" s="12">
        <f t="shared" si="457"/>
        <v>1.0095867670000001</v>
      </c>
      <c r="X1183" s="5">
        <f t="shared" si="458"/>
        <v>10.88401331</v>
      </c>
      <c r="Y1183" s="11">
        <f t="shared" si="459"/>
        <v>0</v>
      </c>
      <c r="Z1183" s="2" t="s">
        <v>68</v>
      </c>
      <c r="AA1183" s="72">
        <f t="shared" si="467"/>
        <v>44484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2"/>
      <c r="CH1183" s="1"/>
      <c r="CI1183" s="1"/>
      <c r="CJ1183" s="1"/>
      <c r="CK1183" s="1"/>
      <c r="CL1183" s="1"/>
      <c r="CM1183" s="1"/>
    </row>
    <row r="1184" spans="1:91" x14ac:dyDescent="0.2">
      <c r="A1184" s="105">
        <f t="shared" si="460"/>
        <v>44197</v>
      </c>
      <c r="B1184" s="5">
        <f t="shared" si="449"/>
        <v>1147.1390261500001</v>
      </c>
      <c r="C1184" s="5">
        <f t="shared" si="461"/>
        <v>1000</v>
      </c>
      <c r="D1184" s="64">
        <f t="shared" si="462"/>
        <v>5486.52</v>
      </c>
      <c r="E1184" s="11">
        <f>IF(K1184=1,VLOOKUP(A1184,[1]Plan1!$AY$80:$BA$314,3),E1183)</f>
        <v>5560.59</v>
      </c>
      <c r="F1184" s="72">
        <f t="shared" si="463"/>
        <v>44181</v>
      </c>
      <c r="G1184" s="9">
        <f t="shared" si="450"/>
        <v>1.3500360884495022E-2</v>
      </c>
      <c r="H1184" s="72">
        <f t="shared" si="464"/>
        <v>44211</v>
      </c>
      <c r="I1184" s="72">
        <f t="shared" si="451"/>
        <v>44211</v>
      </c>
      <c r="J1184" s="1">
        <f t="shared" si="465"/>
        <v>21</v>
      </c>
      <c r="K1184" s="1">
        <f t="shared" si="447"/>
        <v>12</v>
      </c>
      <c r="L1184" s="5">
        <f t="shared" si="452"/>
        <v>1.0076923099999999</v>
      </c>
      <c r="M1184" s="12">
        <f t="shared" si="448"/>
        <v>1.00890013</v>
      </c>
      <c r="N1184" s="12">
        <f t="shared" si="468"/>
        <v>1.1273694962361562</v>
      </c>
      <c r="O1184" s="5">
        <f t="shared" si="446"/>
        <v>1.1360415699999999</v>
      </c>
      <c r="P1184" s="5">
        <f t="shared" si="453"/>
        <v>1136.0415700000001</v>
      </c>
      <c r="Q1184" s="10">
        <f t="shared" si="454"/>
        <v>0</v>
      </c>
      <c r="R1184" s="39">
        <f t="shared" si="455"/>
        <v>0</v>
      </c>
      <c r="S1184" s="5">
        <f t="shared" si="456"/>
        <v>0</v>
      </c>
      <c r="T1184" s="6">
        <f t="shared" si="466"/>
        <v>4.641E-2</v>
      </c>
      <c r="U1184" s="10">
        <f t="shared" si="445"/>
        <v>54</v>
      </c>
      <c r="V1184" s="10">
        <v>252</v>
      </c>
      <c r="W1184" s="12">
        <f t="shared" si="457"/>
        <v>1.0097685300000001</v>
      </c>
      <c r="X1184" s="5">
        <f t="shared" si="458"/>
        <v>11.097456149999999</v>
      </c>
      <c r="Y1184" s="11">
        <f t="shared" si="459"/>
        <v>0</v>
      </c>
      <c r="Z1184" s="2" t="s">
        <v>68</v>
      </c>
      <c r="AA1184" s="72">
        <f t="shared" si="467"/>
        <v>44484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2"/>
      <c r="CH1184" s="1"/>
      <c r="CI1184" s="1"/>
      <c r="CJ1184" s="1"/>
      <c r="CK1184" s="1"/>
      <c r="CL1184" s="1"/>
      <c r="CM1184" s="1"/>
    </row>
    <row r="1185" spans="1:91" x14ac:dyDescent="0.2">
      <c r="A1185" s="105">
        <f t="shared" si="460"/>
        <v>44198</v>
      </c>
      <c r="B1185" s="5">
        <f t="shared" si="449"/>
        <v>1147.1390261500001</v>
      </c>
      <c r="C1185" s="5">
        <f t="shared" si="461"/>
        <v>1000</v>
      </c>
      <c r="D1185" s="64">
        <f t="shared" si="462"/>
        <v>5486.52</v>
      </c>
      <c r="E1185" s="11">
        <f>IF(K1185=1,VLOOKUP(A1185,[1]Plan1!$AY$80:$BA$314,3),E1184)</f>
        <v>5560.59</v>
      </c>
      <c r="F1185" s="72">
        <f t="shared" si="463"/>
        <v>44181</v>
      </c>
      <c r="G1185" s="9">
        <f t="shared" si="450"/>
        <v>1.3500360884495022E-2</v>
      </c>
      <c r="H1185" s="72">
        <f t="shared" si="464"/>
        <v>44211</v>
      </c>
      <c r="I1185" s="72">
        <f t="shared" si="451"/>
        <v>44211</v>
      </c>
      <c r="J1185" s="1">
        <f t="shared" si="465"/>
        <v>21</v>
      </c>
      <c r="K1185" s="1">
        <f t="shared" si="447"/>
        <v>12</v>
      </c>
      <c r="L1185" s="5">
        <f t="shared" si="452"/>
        <v>1.0076923099999999</v>
      </c>
      <c r="M1185" s="12">
        <f t="shared" si="448"/>
        <v>1.00890013</v>
      </c>
      <c r="N1185" s="12">
        <f t="shared" si="468"/>
        <v>1.1273694962361562</v>
      </c>
      <c r="O1185" s="5">
        <f t="shared" si="446"/>
        <v>1.1360415699999999</v>
      </c>
      <c r="P1185" s="5">
        <f t="shared" si="453"/>
        <v>1136.0415700000001</v>
      </c>
      <c r="Q1185" s="10">
        <f t="shared" si="454"/>
        <v>0</v>
      </c>
      <c r="R1185" s="39">
        <f t="shared" si="455"/>
        <v>0</v>
      </c>
      <c r="S1185" s="5">
        <f t="shared" si="456"/>
        <v>0</v>
      </c>
      <c r="T1185" s="6">
        <f t="shared" si="466"/>
        <v>4.641E-2</v>
      </c>
      <c r="U1185" s="10">
        <f t="shared" si="445"/>
        <v>54</v>
      </c>
      <c r="V1185" s="10">
        <v>252</v>
      </c>
      <c r="W1185" s="12">
        <f t="shared" si="457"/>
        <v>1.0097685300000001</v>
      </c>
      <c r="X1185" s="5">
        <f t="shared" si="458"/>
        <v>11.097456149999999</v>
      </c>
      <c r="Y1185" s="11">
        <f t="shared" si="459"/>
        <v>0</v>
      </c>
      <c r="Z1185" s="2" t="s">
        <v>68</v>
      </c>
      <c r="AA1185" s="72">
        <f t="shared" si="467"/>
        <v>44484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2"/>
      <c r="CH1185" s="1"/>
      <c r="CI1185" s="1"/>
      <c r="CJ1185" s="1"/>
      <c r="CK1185" s="1"/>
      <c r="CL1185" s="1"/>
      <c r="CM1185" s="1"/>
    </row>
    <row r="1186" spans="1:91" x14ac:dyDescent="0.2">
      <c r="A1186" s="105">
        <f t="shared" si="460"/>
        <v>44199</v>
      </c>
      <c r="B1186" s="5">
        <f t="shared" si="449"/>
        <v>1147.1390261500001</v>
      </c>
      <c r="C1186" s="5">
        <f t="shared" si="461"/>
        <v>1000</v>
      </c>
      <c r="D1186" s="64">
        <f t="shared" si="462"/>
        <v>5486.52</v>
      </c>
      <c r="E1186" s="11">
        <f>IF(K1186=1,VLOOKUP(A1186,[1]Plan1!$AY$80:$BA$314,3),E1185)</f>
        <v>5560.59</v>
      </c>
      <c r="F1186" s="72">
        <f t="shared" si="463"/>
        <v>44181</v>
      </c>
      <c r="G1186" s="9">
        <f t="shared" si="450"/>
        <v>1.3500360884495022E-2</v>
      </c>
      <c r="H1186" s="72">
        <f t="shared" si="464"/>
        <v>44211</v>
      </c>
      <c r="I1186" s="72">
        <f t="shared" si="451"/>
        <v>44211</v>
      </c>
      <c r="J1186" s="1">
        <f t="shared" si="465"/>
        <v>21</v>
      </c>
      <c r="K1186" s="1">
        <f t="shared" si="447"/>
        <v>12</v>
      </c>
      <c r="L1186" s="5">
        <f t="shared" si="452"/>
        <v>1.0076923099999999</v>
      </c>
      <c r="M1186" s="12">
        <f t="shared" si="448"/>
        <v>1.00890013</v>
      </c>
      <c r="N1186" s="12">
        <f t="shared" si="468"/>
        <v>1.1273694962361562</v>
      </c>
      <c r="O1186" s="5">
        <f t="shared" si="446"/>
        <v>1.1360415699999999</v>
      </c>
      <c r="P1186" s="5">
        <f t="shared" si="453"/>
        <v>1136.0415700000001</v>
      </c>
      <c r="Q1186" s="10">
        <f t="shared" si="454"/>
        <v>0</v>
      </c>
      <c r="R1186" s="39">
        <f t="shared" si="455"/>
        <v>0</v>
      </c>
      <c r="S1186" s="5">
        <f t="shared" si="456"/>
        <v>0</v>
      </c>
      <c r="T1186" s="6">
        <f t="shared" si="466"/>
        <v>4.641E-2</v>
      </c>
      <c r="U1186" s="10">
        <f t="shared" si="445"/>
        <v>54</v>
      </c>
      <c r="V1186" s="10">
        <v>252</v>
      </c>
      <c r="W1186" s="12">
        <f t="shared" si="457"/>
        <v>1.0097685300000001</v>
      </c>
      <c r="X1186" s="5">
        <f t="shared" si="458"/>
        <v>11.097456149999999</v>
      </c>
      <c r="Y1186" s="11">
        <f t="shared" si="459"/>
        <v>0</v>
      </c>
      <c r="Z1186" s="2" t="s">
        <v>68</v>
      </c>
      <c r="AA1186" s="72">
        <f t="shared" si="467"/>
        <v>44484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2"/>
      <c r="CH1186" s="1"/>
      <c r="CI1186" s="1"/>
      <c r="CJ1186" s="1"/>
      <c r="CK1186" s="1"/>
      <c r="CL1186" s="1"/>
      <c r="CM1186" s="1"/>
    </row>
    <row r="1187" spans="1:91" x14ac:dyDescent="0.2">
      <c r="A1187" s="105">
        <f t="shared" si="460"/>
        <v>44200</v>
      </c>
      <c r="B1187" s="5">
        <f t="shared" si="449"/>
        <v>1147.1390261500001</v>
      </c>
      <c r="C1187" s="5">
        <f t="shared" si="461"/>
        <v>1000</v>
      </c>
      <c r="D1187" s="64">
        <f t="shared" si="462"/>
        <v>5486.52</v>
      </c>
      <c r="E1187" s="11">
        <f>IF(K1187=1,VLOOKUP(A1187,[1]Plan1!$AY$80:$BA$314,3),E1186)</f>
        <v>5560.59</v>
      </c>
      <c r="F1187" s="72">
        <f t="shared" si="463"/>
        <v>44181</v>
      </c>
      <c r="G1187" s="9">
        <f t="shared" si="450"/>
        <v>1.3500360884495022E-2</v>
      </c>
      <c r="H1187" s="72">
        <f t="shared" si="464"/>
        <v>44211</v>
      </c>
      <c r="I1187" s="72">
        <f t="shared" si="451"/>
        <v>44211</v>
      </c>
      <c r="J1187" s="1">
        <f t="shared" si="465"/>
        <v>21</v>
      </c>
      <c r="K1187" s="1">
        <f t="shared" si="447"/>
        <v>12</v>
      </c>
      <c r="L1187" s="5">
        <f t="shared" si="452"/>
        <v>1.0076923099999999</v>
      </c>
      <c r="M1187" s="12">
        <f t="shared" si="448"/>
        <v>1.00890013</v>
      </c>
      <c r="N1187" s="12">
        <f t="shared" si="468"/>
        <v>1.1273694962361562</v>
      </c>
      <c r="O1187" s="5">
        <f t="shared" si="446"/>
        <v>1.1360415699999999</v>
      </c>
      <c r="P1187" s="5">
        <f t="shared" si="453"/>
        <v>1136.0415700000001</v>
      </c>
      <c r="Q1187" s="10">
        <f t="shared" si="454"/>
        <v>0</v>
      </c>
      <c r="R1187" s="39">
        <f t="shared" si="455"/>
        <v>0</v>
      </c>
      <c r="S1187" s="5">
        <f t="shared" si="456"/>
        <v>0</v>
      </c>
      <c r="T1187" s="6">
        <f t="shared" si="466"/>
        <v>4.641E-2</v>
      </c>
      <c r="U1187" s="10">
        <f t="shared" si="445"/>
        <v>54</v>
      </c>
      <c r="V1187" s="10">
        <v>252</v>
      </c>
      <c r="W1187" s="12">
        <f t="shared" si="457"/>
        <v>1.0097685300000001</v>
      </c>
      <c r="X1187" s="5">
        <f t="shared" si="458"/>
        <v>11.097456149999999</v>
      </c>
      <c r="Y1187" s="11">
        <f t="shared" si="459"/>
        <v>0</v>
      </c>
      <c r="Z1187" s="2" t="s">
        <v>68</v>
      </c>
      <c r="AA1187" s="72">
        <f t="shared" si="467"/>
        <v>44484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2"/>
      <c r="CH1187" s="1"/>
      <c r="CI1187" s="1"/>
      <c r="CJ1187" s="1"/>
      <c r="CK1187" s="1"/>
      <c r="CL1187" s="1"/>
      <c r="CM1187" s="1"/>
    </row>
    <row r="1188" spans="1:91" x14ac:dyDescent="0.2">
      <c r="A1188" s="105">
        <f t="shared" si="460"/>
        <v>44201</v>
      </c>
      <c r="B1188" s="5">
        <f t="shared" si="449"/>
        <v>1148.0784446199998</v>
      </c>
      <c r="C1188" s="5">
        <f t="shared" si="461"/>
        <v>1000</v>
      </c>
      <c r="D1188" s="64">
        <f t="shared" si="462"/>
        <v>5486.52</v>
      </c>
      <c r="E1188" s="11">
        <f>IF(K1188=1,VLOOKUP(A1188,[1]Plan1!$AY$80:$BA$314,3),E1187)</f>
        <v>5560.59</v>
      </c>
      <c r="F1188" s="72">
        <f t="shared" si="463"/>
        <v>44181</v>
      </c>
      <c r="G1188" s="9">
        <f t="shared" si="450"/>
        <v>1.3500360884495022E-2</v>
      </c>
      <c r="H1188" s="72">
        <f t="shared" si="464"/>
        <v>44211</v>
      </c>
      <c r="I1188" s="72">
        <f t="shared" si="451"/>
        <v>44211</v>
      </c>
      <c r="J1188" s="1">
        <f t="shared" si="465"/>
        <v>21</v>
      </c>
      <c r="K1188" s="1">
        <f t="shared" si="447"/>
        <v>13</v>
      </c>
      <c r="L1188" s="5">
        <f t="shared" si="452"/>
        <v>1.0083359999999999</v>
      </c>
      <c r="M1188" s="12">
        <f t="shared" si="448"/>
        <v>1.00890013</v>
      </c>
      <c r="N1188" s="12">
        <f t="shared" si="468"/>
        <v>1.1273694962361562</v>
      </c>
      <c r="O1188" s="5">
        <f t="shared" si="446"/>
        <v>1.13676724</v>
      </c>
      <c r="P1188" s="5">
        <f t="shared" si="453"/>
        <v>1136.7672399999999</v>
      </c>
      <c r="Q1188" s="10">
        <f t="shared" si="454"/>
        <v>0</v>
      </c>
      <c r="R1188" s="39">
        <f t="shared" si="455"/>
        <v>0</v>
      </c>
      <c r="S1188" s="5">
        <f t="shared" si="456"/>
        <v>0</v>
      </c>
      <c r="T1188" s="6">
        <f t="shared" si="466"/>
        <v>4.641E-2</v>
      </c>
      <c r="U1188" s="10">
        <f t="shared" si="445"/>
        <v>55</v>
      </c>
      <c r="V1188" s="10">
        <v>252</v>
      </c>
      <c r="W1188" s="12">
        <f t="shared" si="457"/>
        <v>1.009950326</v>
      </c>
      <c r="X1188" s="5">
        <f t="shared" si="458"/>
        <v>11.31120462</v>
      </c>
      <c r="Y1188" s="11">
        <f t="shared" si="459"/>
        <v>0</v>
      </c>
      <c r="Z1188" s="2" t="s">
        <v>68</v>
      </c>
      <c r="AA1188" s="72">
        <f t="shared" si="467"/>
        <v>44484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2"/>
      <c r="CH1188" s="1"/>
      <c r="CI1188" s="1"/>
      <c r="CJ1188" s="1"/>
      <c r="CK1188" s="1"/>
      <c r="CL1188" s="1"/>
      <c r="CM1188" s="1"/>
    </row>
    <row r="1189" spans="1:91" x14ac:dyDescent="0.2">
      <c r="A1189" s="105">
        <f t="shared" si="460"/>
        <v>44202</v>
      </c>
      <c r="B1189" s="5">
        <f t="shared" si="449"/>
        <v>1149.01864933</v>
      </c>
      <c r="C1189" s="5">
        <f t="shared" si="461"/>
        <v>1000</v>
      </c>
      <c r="D1189" s="64">
        <f t="shared" si="462"/>
        <v>5486.52</v>
      </c>
      <c r="E1189" s="11">
        <f>IF(K1189=1,VLOOKUP(A1189,[1]Plan1!$AY$80:$BA$314,3),E1188)</f>
        <v>5560.59</v>
      </c>
      <c r="F1189" s="72">
        <f t="shared" si="463"/>
        <v>44181</v>
      </c>
      <c r="G1189" s="9">
        <f t="shared" si="450"/>
        <v>1.3500360884495022E-2</v>
      </c>
      <c r="H1189" s="72">
        <f t="shared" si="464"/>
        <v>44211</v>
      </c>
      <c r="I1189" s="72">
        <f t="shared" si="451"/>
        <v>44211</v>
      </c>
      <c r="J1189" s="1">
        <f t="shared" si="465"/>
        <v>21</v>
      </c>
      <c r="K1189" s="1">
        <f t="shared" si="447"/>
        <v>14</v>
      </c>
      <c r="L1189" s="5">
        <f t="shared" si="452"/>
        <v>1.00898011</v>
      </c>
      <c r="M1189" s="12">
        <f t="shared" si="448"/>
        <v>1.00890013</v>
      </c>
      <c r="N1189" s="12">
        <f t="shared" si="468"/>
        <v>1.1273694962361562</v>
      </c>
      <c r="O1189" s="5">
        <f t="shared" si="446"/>
        <v>1.1374933899999999</v>
      </c>
      <c r="P1189" s="5">
        <f t="shared" si="453"/>
        <v>1137.4933900000001</v>
      </c>
      <c r="Q1189" s="10">
        <f t="shared" si="454"/>
        <v>0</v>
      </c>
      <c r="R1189" s="39">
        <f t="shared" si="455"/>
        <v>0</v>
      </c>
      <c r="S1189" s="5">
        <f t="shared" si="456"/>
        <v>0</v>
      </c>
      <c r="T1189" s="6">
        <f t="shared" si="466"/>
        <v>4.641E-2</v>
      </c>
      <c r="U1189" s="10">
        <f t="shared" ref="U1189:U1252" si="469">IF(Q1188&gt;0,1,IF(K1189=K1188,U1188,U1188+1))</f>
        <v>56</v>
      </c>
      <c r="V1189" s="10">
        <v>252</v>
      </c>
      <c r="W1189" s="12">
        <f t="shared" si="457"/>
        <v>1.010132155</v>
      </c>
      <c r="X1189" s="5">
        <f t="shared" si="458"/>
        <v>11.525259330000001</v>
      </c>
      <c r="Y1189" s="11">
        <f t="shared" si="459"/>
        <v>0</v>
      </c>
      <c r="Z1189" s="2" t="s">
        <v>68</v>
      </c>
      <c r="AA1189" s="72">
        <f t="shared" si="467"/>
        <v>44484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2"/>
      <c r="CH1189" s="1"/>
      <c r="CI1189" s="1"/>
      <c r="CJ1189" s="1"/>
      <c r="CK1189" s="1"/>
      <c r="CL1189" s="1"/>
      <c r="CM1189" s="1"/>
    </row>
    <row r="1190" spans="1:91" x14ac:dyDescent="0.2">
      <c r="A1190" s="105">
        <f t="shared" si="460"/>
        <v>44203</v>
      </c>
      <c r="B1190" s="5">
        <f t="shared" si="449"/>
        <v>1149.9596091800001</v>
      </c>
      <c r="C1190" s="5">
        <f t="shared" si="461"/>
        <v>1000</v>
      </c>
      <c r="D1190" s="64">
        <f t="shared" si="462"/>
        <v>5486.52</v>
      </c>
      <c r="E1190" s="11">
        <f>IF(K1190=1,VLOOKUP(A1190,[1]Plan1!$AY$80:$BA$314,3),E1189)</f>
        <v>5560.59</v>
      </c>
      <c r="F1190" s="72">
        <f t="shared" si="463"/>
        <v>44181</v>
      </c>
      <c r="G1190" s="9">
        <f t="shared" si="450"/>
        <v>1.3500360884495022E-2</v>
      </c>
      <c r="H1190" s="72">
        <f t="shared" si="464"/>
        <v>44211</v>
      </c>
      <c r="I1190" s="72">
        <f t="shared" si="451"/>
        <v>44211</v>
      </c>
      <c r="J1190" s="1">
        <f t="shared" si="465"/>
        <v>21</v>
      </c>
      <c r="K1190" s="1">
        <f t="shared" si="447"/>
        <v>15</v>
      </c>
      <c r="L1190" s="5">
        <f t="shared" si="452"/>
        <v>1.0096246200000001</v>
      </c>
      <c r="M1190" s="12">
        <f t="shared" si="448"/>
        <v>1.00890013</v>
      </c>
      <c r="N1190" s="12">
        <f t="shared" si="468"/>
        <v>1.1273694962361562</v>
      </c>
      <c r="O1190" s="5">
        <f t="shared" si="446"/>
        <v>1.1382199900000001</v>
      </c>
      <c r="P1190" s="5">
        <f t="shared" si="453"/>
        <v>1138.2199900000001</v>
      </c>
      <c r="Q1190" s="10">
        <f t="shared" si="454"/>
        <v>0</v>
      </c>
      <c r="R1190" s="39">
        <f t="shared" si="455"/>
        <v>0</v>
      </c>
      <c r="S1190" s="5">
        <f t="shared" si="456"/>
        <v>0</v>
      </c>
      <c r="T1190" s="6">
        <f t="shared" si="466"/>
        <v>4.641E-2</v>
      </c>
      <c r="U1190" s="10">
        <f t="shared" si="469"/>
        <v>57</v>
      </c>
      <c r="V1190" s="10">
        <v>252</v>
      </c>
      <c r="W1190" s="12">
        <f t="shared" si="457"/>
        <v>1.0103140159999999</v>
      </c>
      <c r="X1190" s="5">
        <f t="shared" si="458"/>
        <v>11.73961918</v>
      </c>
      <c r="Y1190" s="11">
        <f t="shared" si="459"/>
        <v>0</v>
      </c>
      <c r="Z1190" s="2" t="s">
        <v>68</v>
      </c>
      <c r="AA1190" s="72">
        <f t="shared" si="467"/>
        <v>44484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2"/>
      <c r="CH1190" s="1"/>
      <c r="CI1190" s="1"/>
      <c r="CJ1190" s="1"/>
      <c r="CK1190" s="1"/>
      <c r="CL1190" s="1"/>
      <c r="CM1190" s="1"/>
    </row>
    <row r="1191" spans="1:91" x14ac:dyDescent="0.2">
      <c r="A1191" s="105">
        <f t="shared" si="460"/>
        <v>44204</v>
      </c>
      <c r="B1191" s="5">
        <f t="shared" si="449"/>
        <v>1150.9013458299999</v>
      </c>
      <c r="C1191" s="5">
        <f t="shared" si="461"/>
        <v>1000</v>
      </c>
      <c r="D1191" s="64">
        <f t="shared" si="462"/>
        <v>5486.52</v>
      </c>
      <c r="E1191" s="11">
        <f>IF(K1191=1,VLOOKUP(A1191,[1]Plan1!$AY$80:$BA$314,3),E1190)</f>
        <v>5560.59</v>
      </c>
      <c r="F1191" s="72">
        <f t="shared" si="463"/>
        <v>44181</v>
      </c>
      <c r="G1191" s="9">
        <f t="shared" si="450"/>
        <v>1.3500360884495022E-2</v>
      </c>
      <c r="H1191" s="72">
        <f t="shared" si="464"/>
        <v>44211</v>
      </c>
      <c r="I1191" s="72">
        <f t="shared" si="451"/>
        <v>44211</v>
      </c>
      <c r="J1191" s="1">
        <f t="shared" si="465"/>
        <v>21</v>
      </c>
      <c r="K1191" s="1">
        <f t="shared" si="447"/>
        <v>16</v>
      </c>
      <c r="L1191" s="5">
        <f t="shared" si="452"/>
        <v>1.0102695399999999</v>
      </c>
      <c r="M1191" s="12">
        <f t="shared" si="448"/>
        <v>1.00890013</v>
      </c>
      <c r="N1191" s="12">
        <f t="shared" si="468"/>
        <v>1.1273694962361562</v>
      </c>
      <c r="O1191" s="5">
        <f t="shared" si="446"/>
        <v>1.13894706</v>
      </c>
      <c r="P1191" s="5">
        <f t="shared" si="453"/>
        <v>1138.94706</v>
      </c>
      <c r="Q1191" s="10">
        <f t="shared" si="454"/>
        <v>0</v>
      </c>
      <c r="R1191" s="39">
        <f t="shared" si="455"/>
        <v>0</v>
      </c>
      <c r="S1191" s="5">
        <f t="shared" si="456"/>
        <v>0</v>
      </c>
      <c r="T1191" s="6">
        <f t="shared" si="466"/>
        <v>4.641E-2</v>
      </c>
      <c r="U1191" s="10">
        <f t="shared" si="469"/>
        <v>58</v>
      </c>
      <c r="V1191" s="10">
        <v>252</v>
      </c>
      <c r="W1191" s="12">
        <f t="shared" si="457"/>
        <v>1.0104959099999999</v>
      </c>
      <c r="X1191" s="5">
        <f t="shared" si="458"/>
        <v>11.95428583</v>
      </c>
      <c r="Y1191" s="11">
        <f t="shared" si="459"/>
        <v>0</v>
      </c>
      <c r="Z1191" s="2" t="s">
        <v>68</v>
      </c>
      <c r="AA1191" s="72">
        <f t="shared" si="467"/>
        <v>44484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2"/>
      <c r="CH1191" s="1"/>
      <c r="CI1191" s="1"/>
      <c r="CJ1191" s="1"/>
      <c r="CK1191" s="1"/>
      <c r="CL1191" s="1"/>
      <c r="CM1191" s="1"/>
    </row>
    <row r="1192" spans="1:91" x14ac:dyDescent="0.2">
      <c r="A1192" s="105">
        <f t="shared" si="460"/>
        <v>44205</v>
      </c>
      <c r="B1192" s="5">
        <f t="shared" si="449"/>
        <v>1151.8438495</v>
      </c>
      <c r="C1192" s="5">
        <f t="shared" si="461"/>
        <v>1000</v>
      </c>
      <c r="D1192" s="64">
        <f t="shared" si="462"/>
        <v>5486.52</v>
      </c>
      <c r="E1192" s="11">
        <f>IF(K1192=1,VLOOKUP(A1192,[1]Plan1!$AY$80:$BA$314,3),E1191)</f>
        <v>5560.59</v>
      </c>
      <c r="F1192" s="72">
        <f t="shared" si="463"/>
        <v>44181</v>
      </c>
      <c r="G1192" s="9">
        <f t="shared" si="450"/>
        <v>1.3500360884495022E-2</v>
      </c>
      <c r="H1192" s="72">
        <f t="shared" si="464"/>
        <v>44211</v>
      </c>
      <c r="I1192" s="72">
        <f t="shared" si="451"/>
        <v>44211</v>
      </c>
      <c r="J1192" s="1">
        <f t="shared" si="465"/>
        <v>21</v>
      </c>
      <c r="K1192" s="1">
        <f t="shared" si="447"/>
        <v>17</v>
      </c>
      <c r="L1192" s="5">
        <f t="shared" si="452"/>
        <v>1.0109148800000001</v>
      </c>
      <c r="M1192" s="12">
        <f t="shared" si="448"/>
        <v>1.00890013</v>
      </c>
      <c r="N1192" s="12">
        <f t="shared" si="468"/>
        <v>1.1273694962361562</v>
      </c>
      <c r="O1192" s="5">
        <f t="shared" si="446"/>
        <v>1.13967459</v>
      </c>
      <c r="P1192" s="5">
        <f t="shared" si="453"/>
        <v>1139.6745900000001</v>
      </c>
      <c r="Q1192" s="10">
        <f t="shared" si="454"/>
        <v>0</v>
      </c>
      <c r="R1192" s="39">
        <f t="shared" si="455"/>
        <v>0</v>
      </c>
      <c r="S1192" s="5">
        <f t="shared" si="456"/>
        <v>0</v>
      </c>
      <c r="T1192" s="6">
        <f t="shared" si="466"/>
        <v>4.641E-2</v>
      </c>
      <c r="U1192" s="10">
        <f t="shared" si="469"/>
        <v>59</v>
      </c>
      <c r="V1192" s="10">
        <v>252</v>
      </c>
      <c r="W1192" s="12">
        <f t="shared" si="457"/>
        <v>1.010677837</v>
      </c>
      <c r="X1192" s="5">
        <f t="shared" si="458"/>
        <v>12.169259500000001</v>
      </c>
      <c r="Y1192" s="11">
        <f t="shared" si="459"/>
        <v>0</v>
      </c>
      <c r="Z1192" s="2" t="s">
        <v>68</v>
      </c>
      <c r="AA1192" s="72">
        <f t="shared" si="467"/>
        <v>44484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2"/>
      <c r="CH1192" s="1"/>
      <c r="CI1192" s="1"/>
      <c r="CJ1192" s="1"/>
      <c r="CK1192" s="1"/>
      <c r="CL1192" s="1"/>
      <c r="CM1192" s="1"/>
    </row>
    <row r="1193" spans="1:91" x14ac:dyDescent="0.2">
      <c r="A1193" s="105">
        <f t="shared" si="460"/>
        <v>44206</v>
      </c>
      <c r="B1193" s="5">
        <f t="shared" si="449"/>
        <v>1151.8438495</v>
      </c>
      <c r="C1193" s="5">
        <f t="shared" si="461"/>
        <v>1000</v>
      </c>
      <c r="D1193" s="64">
        <f t="shared" si="462"/>
        <v>5486.52</v>
      </c>
      <c r="E1193" s="11">
        <f>IF(K1193=1,VLOOKUP(A1193,[1]Plan1!$AY$80:$BA$314,3),E1192)</f>
        <v>5560.59</v>
      </c>
      <c r="F1193" s="72">
        <f t="shared" si="463"/>
        <v>44181</v>
      </c>
      <c r="G1193" s="9">
        <f t="shared" si="450"/>
        <v>1.3500360884495022E-2</v>
      </c>
      <c r="H1193" s="72">
        <f t="shared" si="464"/>
        <v>44211</v>
      </c>
      <c r="I1193" s="72">
        <f t="shared" si="451"/>
        <v>44211</v>
      </c>
      <c r="J1193" s="1">
        <f t="shared" si="465"/>
        <v>21</v>
      </c>
      <c r="K1193" s="1">
        <f t="shared" si="447"/>
        <v>17</v>
      </c>
      <c r="L1193" s="5">
        <f t="shared" si="452"/>
        <v>1.0109148800000001</v>
      </c>
      <c r="M1193" s="12">
        <f t="shared" si="448"/>
        <v>1.00890013</v>
      </c>
      <c r="N1193" s="12">
        <f t="shared" si="468"/>
        <v>1.1273694962361562</v>
      </c>
      <c r="O1193" s="5">
        <f t="shared" ref="O1193:O1256" si="470">TRUNC(TRUNC((L1193*N1193),15),8)</f>
        <v>1.13967459</v>
      </c>
      <c r="P1193" s="5">
        <f t="shared" si="453"/>
        <v>1139.6745900000001</v>
      </c>
      <c r="Q1193" s="10">
        <f t="shared" si="454"/>
        <v>0</v>
      </c>
      <c r="R1193" s="39">
        <f t="shared" si="455"/>
        <v>0</v>
      </c>
      <c r="S1193" s="5">
        <f t="shared" si="456"/>
        <v>0</v>
      </c>
      <c r="T1193" s="6">
        <f t="shared" si="466"/>
        <v>4.641E-2</v>
      </c>
      <c r="U1193" s="10">
        <f t="shared" si="469"/>
        <v>59</v>
      </c>
      <c r="V1193" s="10">
        <v>252</v>
      </c>
      <c r="W1193" s="12">
        <f t="shared" si="457"/>
        <v>1.010677837</v>
      </c>
      <c r="X1193" s="5">
        <f t="shared" si="458"/>
        <v>12.169259500000001</v>
      </c>
      <c r="Y1193" s="11">
        <f t="shared" si="459"/>
        <v>0</v>
      </c>
      <c r="Z1193" s="2" t="s">
        <v>68</v>
      </c>
      <c r="AA1193" s="72">
        <f t="shared" si="467"/>
        <v>44484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2"/>
      <c r="CH1193" s="1"/>
      <c r="CI1193" s="1"/>
      <c r="CJ1193" s="1"/>
      <c r="CK1193" s="1"/>
      <c r="CL1193" s="1"/>
      <c r="CM1193" s="1"/>
    </row>
    <row r="1194" spans="1:91" x14ac:dyDescent="0.2">
      <c r="A1194" s="105">
        <f t="shared" si="460"/>
        <v>44207</v>
      </c>
      <c r="B1194" s="5">
        <f t="shared" si="449"/>
        <v>1151.8438495</v>
      </c>
      <c r="C1194" s="5">
        <f t="shared" si="461"/>
        <v>1000</v>
      </c>
      <c r="D1194" s="64">
        <f t="shared" si="462"/>
        <v>5486.52</v>
      </c>
      <c r="E1194" s="11">
        <f>IF(K1194=1,VLOOKUP(A1194,[1]Plan1!$AY$80:$BA$314,3),E1193)</f>
        <v>5560.59</v>
      </c>
      <c r="F1194" s="72">
        <f t="shared" si="463"/>
        <v>44181</v>
      </c>
      <c r="G1194" s="9">
        <f t="shared" si="450"/>
        <v>1.3500360884495022E-2</v>
      </c>
      <c r="H1194" s="72">
        <f t="shared" si="464"/>
        <v>44211</v>
      </c>
      <c r="I1194" s="72">
        <f t="shared" si="451"/>
        <v>44211</v>
      </c>
      <c r="J1194" s="1">
        <f t="shared" si="465"/>
        <v>21</v>
      </c>
      <c r="K1194" s="1">
        <f t="shared" ref="K1194:K1257" si="471">(J1194-(NETWORKDAYS(A1194,I1194,AD$118:AD$502)-1))</f>
        <v>17</v>
      </c>
      <c r="L1194" s="5">
        <f t="shared" si="452"/>
        <v>1.0109148800000001</v>
      </c>
      <c r="M1194" s="12">
        <f t="shared" ref="M1194:M1257" si="472">IF(I1194&gt;I1193,L1193,M1193)</f>
        <v>1.00890013</v>
      </c>
      <c r="N1194" s="12">
        <f t="shared" si="468"/>
        <v>1.1273694962361562</v>
      </c>
      <c r="O1194" s="5">
        <f t="shared" si="470"/>
        <v>1.13967459</v>
      </c>
      <c r="P1194" s="5">
        <f t="shared" si="453"/>
        <v>1139.6745900000001</v>
      </c>
      <c r="Q1194" s="10">
        <f t="shared" si="454"/>
        <v>0</v>
      </c>
      <c r="R1194" s="39">
        <f t="shared" si="455"/>
        <v>0</v>
      </c>
      <c r="S1194" s="5">
        <f t="shared" si="456"/>
        <v>0</v>
      </c>
      <c r="T1194" s="6">
        <f t="shared" si="466"/>
        <v>4.641E-2</v>
      </c>
      <c r="U1194" s="10">
        <f t="shared" si="469"/>
        <v>59</v>
      </c>
      <c r="V1194" s="10">
        <v>252</v>
      </c>
      <c r="W1194" s="12">
        <f t="shared" si="457"/>
        <v>1.010677837</v>
      </c>
      <c r="X1194" s="5">
        <f t="shared" si="458"/>
        <v>12.169259500000001</v>
      </c>
      <c r="Y1194" s="11">
        <f t="shared" si="459"/>
        <v>0</v>
      </c>
      <c r="Z1194" s="2" t="s">
        <v>68</v>
      </c>
      <c r="AA1194" s="72">
        <f t="shared" si="467"/>
        <v>44484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2"/>
      <c r="CH1194" s="1"/>
      <c r="CI1194" s="1"/>
      <c r="CJ1194" s="1"/>
      <c r="CK1194" s="1"/>
      <c r="CL1194" s="1"/>
      <c r="CM1194" s="1"/>
    </row>
    <row r="1195" spans="1:91" x14ac:dyDescent="0.2">
      <c r="A1195" s="105">
        <f t="shared" si="460"/>
        <v>44208</v>
      </c>
      <c r="B1195" s="5">
        <f t="shared" si="449"/>
        <v>1152.78712948</v>
      </c>
      <c r="C1195" s="5">
        <f t="shared" si="461"/>
        <v>1000</v>
      </c>
      <c r="D1195" s="64">
        <f t="shared" si="462"/>
        <v>5486.52</v>
      </c>
      <c r="E1195" s="11">
        <f>IF(K1195=1,VLOOKUP(A1195,[1]Plan1!$AY$80:$BA$314,3),E1194)</f>
        <v>5560.59</v>
      </c>
      <c r="F1195" s="72">
        <f t="shared" si="463"/>
        <v>44181</v>
      </c>
      <c r="G1195" s="9">
        <f t="shared" si="450"/>
        <v>1.3500360884495022E-2</v>
      </c>
      <c r="H1195" s="72">
        <f t="shared" si="464"/>
        <v>44211</v>
      </c>
      <c r="I1195" s="72">
        <f t="shared" si="451"/>
        <v>44211</v>
      </c>
      <c r="J1195" s="1">
        <f t="shared" si="465"/>
        <v>21</v>
      </c>
      <c r="K1195" s="1">
        <f t="shared" si="471"/>
        <v>18</v>
      </c>
      <c r="L1195" s="5">
        <f t="shared" si="452"/>
        <v>1.01156063</v>
      </c>
      <c r="M1195" s="12">
        <f t="shared" si="472"/>
        <v>1.00890013</v>
      </c>
      <c r="N1195" s="12">
        <f t="shared" si="468"/>
        <v>1.1273694962361562</v>
      </c>
      <c r="O1195" s="5">
        <f t="shared" si="470"/>
        <v>1.1404025900000001</v>
      </c>
      <c r="P1195" s="5">
        <f t="shared" si="453"/>
        <v>1140.4025899999999</v>
      </c>
      <c r="Q1195" s="10">
        <f t="shared" si="454"/>
        <v>0</v>
      </c>
      <c r="R1195" s="39">
        <f t="shared" si="455"/>
        <v>0</v>
      </c>
      <c r="S1195" s="5">
        <f t="shared" si="456"/>
        <v>0</v>
      </c>
      <c r="T1195" s="6">
        <f t="shared" si="466"/>
        <v>4.641E-2</v>
      </c>
      <c r="U1195" s="10">
        <f t="shared" si="469"/>
        <v>60</v>
      </c>
      <c r="V1195" s="10">
        <v>252</v>
      </c>
      <c r="W1195" s="12">
        <f t="shared" si="457"/>
        <v>1.0108597960000001</v>
      </c>
      <c r="X1195" s="5">
        <f t="shared" si="458"/>
        <v>12.384539480000001</v>
      </c>
      <c r="Y1195" s="11">
        <f t="shared" si="459"/>
        <v>0</v>
      </c>
      <c r="Z1195" s="2" t="s">
        <v>68</v>
      </c>
      <c r="AA1195" s="72">
        <f t="shared" si="467"/>
        <v>44484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2"/>
      <c r="CH1195" s="1"/>
      <c r="CI1195" s="1"/>
      <c r="CJ1195" s="1"/>
      <c r="CK1195" s="1"/>
      <c r="CL1195" s="1"/>
      <c r="CM1195" s="1"/>
    </row>
    <row r="1196" spans="1:91" x14ac:dyDescent="0.2">
      <c r="A1196" s="105">
        <f t="shared" si="460"/>
        <v>44209</v>
      </c>
      <c r="B1196" s="5">
        <f t="shared" si="449"/>
        <v>1153.7311771299999</v>
      </c>
      <c r="C1196" s="5">
        <f t="shared" si="461"/>
        <v>1000</v>
      </c>
      <c r="D1196" s="64">
        <f t="shared" si="462"/>
        <v>5486.52</v>
      </c>
      <c r="E1196" s="11">
        <f>IF(K1196=1,VLOOKUP(A1196,[1]Plan1!$AY$80:$BA$314,3),E1195)</f>
        <v>5560.59</v>
      </c>
      <c r="F1196" s="72">
        <f t="shared" si="463"/>
        <v>44181</v>
      </c>
      <c r="G1196" s="9">
        <f t="shared" si="450"/>
        <v>1.3500360884495022E-2</v>
      </c>
      <c r="H1196" s="72">
        <f t="shared" si="464"/>
        <v>44211</v>
      </c>
      <c r="I1196" s="72">
        <f t="shared" si="451"/>
        <v>44211</v>
      </c>
      <c r="J1196" s="1">
        <f t="shared" si="465"/>
        <v>21</v>
      </c>
      <c r="K1196" s="1">
        <f t="shared" si="471"/>
        <v>19</v>
      </c>
      <c r="L1196" s="5">
        <f t="shared" si="452"/>
        <v>1.01220679</v>
      </c>
      <c r="M1196" s="12">
        <f t="shared" si="472"/>
        <v>1.00890013</v>
      </c>
      <c r="N1196" s="12">
        <f t="shared" si="468"/>
        <v>1.1273694962361562</v>
      </c>
      <c r="O1196" s="5">
        <f t="shared" si="470"/>
        <v>1.14113105</v>
      </c>
      <c r="P1196" s="5">
        <f t="shared" si="453"/>
        <v>1141.13105</v>
      </c>
      <c r="Q1196" s="10">
        <f t="shared" si="454"/>
        <v>0</v>
      </c>
      <c r="R1196" s="39">
        <f t="shared" si="455"/>
        <v>0</v>
      </c>
      <c r="S1196" s="5">
        <f t="shared" si="456"/>
        <v>0</v>
      </c>
      <c r="T1196" s="6">
        <f t="shared" si="466"/>
        <v>4.641E-2</v>
      </c>
      <c r="U1196" s="10">
        <f t="shared" si="469"/>
        <v>61</v>
      </c>
      <c r="V1196" s="10">
        <v>252</v>
      </c>
      <c r="W1196" s="12">
        <f t="shared" si="457"/>
        <v>1.011041788</v>
      </c>
      <c r="X1196" s="5">
        <f t="shared" si="458"/>
        <v>12.600127130000001</v>
      </c>
      <c r="Y1196" s="11">
        <f t="shared" si="459"/>
        <v>0</v>
      </c>
      <c r="Z1196" s="2" t="s">
        <v>68</v>
      </c>
      <c r="AA1196" s="72">
        <f t="shared" si="467"/>
        <v>44484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2"/>
      <c r="CH1196" s="1"/>
      <c r="CI1196" s="1"/>
      <c r="CJ1196" s="1"/>
      <c r="CK1196" s="1"/>
      <c r="CL1196" s="1"/>
      <c r="CM1196" s="1"/>
    </row>
    <row r="1197" spans="1:91" x14ac:dyDescent="0.2">
      <c r="A1197" s="105">
        <f t="shared" si="460"/>
        <v>44210</v>
      </c>
      <c r="B1197" s="5">
        <f t="shared" si="449"/>
        <v>1154.6760129899999</v>
      </c>
      <c r="C1197" s="5">
        <f t="shared" si="461"/>
        <v>1000</v>
      </c>
      <c r="D1197" s="64">
        <f t="shared" si="462"/>
        <v>5486.52</v>
      </c>
      <c r="E1197" s="11">
        <f>IF(K1197=1,VLOOKUP(A1197,[1]Plan1!$AY$80:$BA$314,3),E1196)</f>
        <v>5560.59</v>
      </c>
      <c r="F1197" s="72">
        <f t="shared" si="463"/>
        <v>44181</v>
      </c>
      <c r="G1197" s="9">
        <f t="shared" si="450"/>
        <v>1.3500360884495022E-2</v>
      </c>
      <c r="H1197" s="72">
        <f t="shared" si="464"/>
        <v>44211</v>
      </c>
      <c r="I1197" s="72">
        <f t="shared" si="451"/>
        <v>44211</v>
      </c>
      <c r="J1197" s="1">
        <f t="shared" si="465"/>
        <v>21</v>
      </c>
      <c r="K1197" s="1">
        <f t="shared" si="471"/>
        <v>20</v>
      </c>
      <c r="L1197" s="5">
        <f t="shared" si="452"/>
        <v>1.01285337</v>
      </c>
      <c r="M1197" s="12">
        <f t="shared" si="472"/>
        <v>1.00890013</v>
      </c>
      <c r="N1197" s="12">
        <f t="shared" si="468"/>
        <v>1.1273694962361562</v>
      </c>
      <c r="O1197" s="5">
        <f t="shared" si="470"/>
        <v>1.1418599899999999</v>
      </c>
      <c r="P1197" s="5">
        <f t="shared" si="453"/>
        <v>1141.8599899999999</v>
      </c>
      <c r="Q1197" s="10">
        <f t="shared" si="454"/>
        <v>0</v>
      </c>
      <c r="R1197" s="39">
        <f t="shared" si="455"/>
        <v>0</v>
      </c>
      <c r="S1197" s="5">
        <f t="shared" si="456"/>
        <v>0</v>
      </c>
      <c r="T1197" s="6">
        <f t="shared" si="466"/>
        <v>4.641E-2</v>
      </c>
      <c r="U1197" s="10">
        <f t="shared" si="469"/>
        <v>62</v>
      </c>
      <c r="V1197" s="10">
        <v>252</v>
      </c>
      <c r="W1197" s="12">
        <f t="shared" si="457"/>
        <v>1.011223813</v>
      </c>
      <c r="X1197" s="5">
        <f t="shared" si="458"/>
        <v>12.81602299</v>
      </c>
      <c r="Y1197" s="11">
        <f t="shared" si="459"/>
        <v>0</v>
      </c>
      <c r="Z1197" s="2" t="s">
        <v>68</v>
      </c>
      <c r="AA1197" s="72">
        <f t="shared" si="467"/>
        <v>44484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2"/>
      <c r="CH1197" s="1"/>
      <c r="CI1197" s="1"/>
      <c r="CJ1197" s="1"/>
      <c r="CK1197" s="1"/>
      <c r="CL1197" s="1"/>
      <c r="CM1197" s="1"/>
    </row>
    <row r="1198" spans="1:91" x14ac:dyDescent="0.2">
      <c r="A1198" s="105">
        <f t="shared" si="460"/>
        <v>44211</v>
      </c>
      <c r="B1198" s="5">
        <f t="shared" si="449"/>
        <v>1155.6216171800002</v>
      </c>
      <c r="C1198" s="5">
        <f t="shared" si="461"/>
        <v>1000</v>
      </c>
      <c r="D1198" s="64">
        <f t="shared" si="462"/>
        <v>5486.52</v>
      </c>
      <c r="E1198" s="11">
        <f>IF(K1198=1,VLOOKUP(A1198,[1]Plan1!$AY$80:$BA$314,3),E1197)</f>
        <v>5560.59</v>
      </c>
      <c r="F1198" s="72">
        <f t="shared" si="463"/>
        <v>44181</v>
      </c>
      <c r="G1198" s="9">
        <f t="shared" si="450"/>
        <v>1.3500360884495022E-2</v>
      </c>
      <c r="H1198" s="72">
        <f t="shared" si="464"/>
        <v>44244</v>
      </c>
      <c r="I1198" s="72">
        <f t="shared" si="451"/>
        <v>44211</v>
      </c>
      <c r="J1198" s="1">
        <f t="shared" si="465"/>
        <v>21</v>
      </c>
      <c r="K1198" s="1">
        <f t="shared" si="471"/>
        <v>21</v>
      </c>
      <c r="L1198" s="5">
        <f t="shared" si="452"/>
        <v>1.0135003600000001</v>
      </c>
      <c r="M1198" s="12">
        <f t="shared" si="472"/>
        <v>1.00890013</v>
      </c>
      <c r="N1198" s="12">
        <f t="shared" si="468"/>
        <v>1.1273694962361562</v>
      </c>
      <c r="O1198" s="5">
        <f t="shared" si="470"/>
        <v>1.1425893899999999</v>
      </c>
      <c r="P1198" s="5">
        <f t="shared" si="453"/>
        <v>1142.5893900000001</v>
      </c>
      <c r="Q1198" s="10">
        <f t="shared" si="454"/>
        <v>0</v>
      </c>
      <c r="R1198" s="39">
        <f t="shared" si="455"/>
        <v>0</v>
      </c>
      <c r="S1198" s="5">
        <f t="shared" si="456"/>
        <v>0</v>
      </c>
      <c r="T1198" s="6">
        <f t="shared" si="466"/>
        <v>4.641E-2</v>
      </c>
      <c r="U1198" s="10">
        <f t="shared" si="469"/>
        <v>63</v>
      </c>
      <c r="V1198" s="10">
        <v>252</v>
      </c>
      <c r="W1198" s="12">
        <f t="shared" si="457"/>
        <v>1.011405871</v>
      </c>
      <c r="X1198" s="5">
        <f t="shared" si="458"/>
        <v>13.03222718</v>
      </c>
      <c r="Y1198" s="11">
        <f t="shared" si="459"/>
        <v>0</v>
      </c>
      <c r="Z1198" s="2" t="s">
        <v>68</v>
      </c>
      <c r="AA1198" s="72">
        <f t="shared" si="467"/>
        <v>44484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2"/>
      <c r="CH1198" s="1"/>
      <c r="CI1198" s="1"/>
      <c r="CJ1198" s="1"/>
      <c r="CK1198" s="1"/>
      <c r="CL1198" s="1"/>
      <c r="CM1198" s="1"/>
    </row>
    <row r="1199" spans="1:91" x14ac:dyDescent="0.2">
      <c r="A1199" s="105">
        <f t="shared" si="460"/>
        <v>44212</v>
      </c>
      <c r="B1199" s="5">
        <f t="shared" si="449"/>
        <v>1155.9670865400001</v>
      </c>
      <c r="C1199" s="5">
        <f t="shared" si="461"/>
        <v>1000</v>
      </c>
      <c r="D1199" s="64">
        <f t="shared" si="462"/>
        <v>5560.59</v>
      </c>
      <c r="E1199" s="11">
        <f>IF(K1199=1,VLOOKUP(A1199,[1]Plan1!$AY$80:$BA$314,3),E1198)</f>
        <v>5574.49</v>
      </c>
      <c r="F1199" s="72">
        <f t="shared" si="463"/>
        <v>44212</v>
      </c>
      <c r="G1199" s="9">
        <f t="shared" si="450"/>
        <v>2.4997347403781234E-3</v>
      </c>
      <c r="H1199" s="72">
        <f t="shared" si="464"/>
        <v>44244</v>
      </c>
      <c r="I1199" s="72">
        <f t="shared" si="451"/>
        <v>44244</v>
      </c>
      <c r="J1199" s="1">
        <f t="shared" si="465"/>
        <v>21</v>
      </c>
      <c r="K1199" s="1">
        <f t="shared" si="471"/>
        <v>1</v>
      </c>
      <c r="L1199" s="5">
        <f t="shared" si="452"/>
        <v>1.00011889</v>
      </c>
      <c r="M1199" s="12">
        <f t="shared" si="472"/>
        <v>1.0135003600000001</v>
      </c>
      <c r="N1199" s="12">
        <f t="shared" si="468"/>
        <v>1.142589390288363</v>
      </c>
      <c r="O1199" s="5">
        <f t="shared" si="470"/>
        <v>1.1427252299999999</v>
      </c>
      <c r="P1199" s="5">
        <f t="shared" si="453"/>
        <v>1142.72523</v>
      </c>
      <c r="Q1199" s="10">
        <f t="shared" si="454"/>
        <v>0</v>
      </c>
      <c r="R1199" s="39">
        <f t="shared" si="455"/>
        <v>0</v>
      </c>
      <c r="S1199" s="5">
        <f t="shared" si="456"/>
        <v>0</v>
      </c>
      <c r="T1199" s="6">
        <f t="shared" si="466"/>
        <v>4.641E-2</v>
      </c>
      <c r="U1199" s="10">
        <f t="shared" si="469"/>
        <v>64</v>
      </c>
      <c r="V1199" s="10">
        <v>252</v>
      </c>
      <c r="W1199" s="12">
        <f t="shared" si="457"/>
        <v>1.0115879619999999</v>
      </c>
      <c r="X1199" s="5">
        <f t="shared" si="458"/>
        <v>13.241856540000001</v>
      </c>
      <c r="Y1199" s="11">
        <f t="shared" si="459"/>
        <v>0</v>
      </c>
      <c r="Z1199" s="2" t="s">
        <v>68</v>
      </c>
      <c r="AA1199" s="72">
        <f t="shared" si="467"/>
        <v>44484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2"/>
      <c r="CH1199" s="1"/>
      <c r="CI1199" s="1"/>
      <c r="CJ1199" s="1"/>
      <c r="CK1199" s="1"/>
      <c r="CL1199" s="1"/>
      <c r="CM1199" s="1"/>
    </row>
    <row r="1200" spans="1:91" x14ac:dyDescent="0.2">
      <c r="A1200" s="105">
        <f t="shared" si="460"/>
        <v>44213</v>
      </c>
      <c r="B1200" s="5">
        <f t="shared" si="449"/>
        <v>1155.9670865400001</v>
      </c>
      <c r="C1200" s="5">
        <f t="shared" si="461"/>
        <v>1000</v>
      </c>
      <c r="D1200" s="64">
        <f t="shared" si="462"/>
        <v>5560.59</v>
      </c>
      <c r="E1200" s="11">
        <f>IF(K1200=1,VLOOKUP(A1200,[1]Plan1!$AY$80:$BA$314,3),E1199)</f>
        <v>5574.49</v>
      </c>
      <c r="F1200" s="72">
        <f t="shared" si="463"/>
        <v>44212</v>
      </c>
      <c r="G1200" s="9">
        <f t="shared" si="450"/>
        <v>2.4997347403781234E-3</v>
      </c>
      <c r="H1200" s="72">
        <f t="shared" si="464"/>
        <v>44244</v>
      </c>
      <c r="I1200" s="72">
        <f t="shared" si="451"/>
        <v>44244</v>
      </c>
      <c r="J1200" s="1">
        <f t="shared" si="465"/>
        <v>21</v>
      </c>
      <c r="K1200" s="1">
        <f t="shared" si="471"/>
        <v>1</v>
      </c>
      <c r="L1200" s="5">
        <f t="shared" si="452"/>
        <v>1.00011889</v>
      </c>
      <c r="M1200" s="12">
        <f t="shared" si="472"/>
        <v>1.0135003600000001</v>
      </c>
      <c r="N1200" s="12">
        <f t="shared" si="468"/>
        <v>1.142589390288363</v>
      </c>
      <c r="O1200" s="5">
        <f t="shared" si="470"/>
        <v>1.1427252299999999</v>
      </c>
      <c r="P1200" s="5">
        <f t="shared" si="453"/>
        <v>1142.72523</v>
      </c>
      <c r="Q1200" s="10">
        <f t="shared" si="454"/>
        <v>0</v>
      </c>
      <c r="R1200" s="39">
        <f t="shared" si="455"/>
        <v>0</v>
      </c>
      <c r="S1200" s="5">
        <f t="shared" si="456"/>
        <v>0</v>
      </c>
      <c r="T1200" s="6">
        <f t="shared" si="466"/>
        <v>4.641E-2</v>
      </c>
      <c r="U1200" s="10">
        <f t="shared" si="469"/>
        <v>64</v>
      </c>
      <c r="V1200" s="10">
        <v>252</v>
      </c>
      <c r="W1200" s="12">
        <f t="shared" si="457"/>
        <v>1.0115879619999999</v>
      </c>
      <c r="X1200" s="5">
        <f t="shared" si="458"/>
        <v>13.241856540000001</v>
      </c>
      <c r="Y1200" s="11">
        <f t="shared" si="459"/>
        <v>0</v>
      </c>
      <c r="Z1200" s="2" t="s">
        <v>68</v>
      </c>
      <c r="AA1200" s="72">
        <f t="shared" si="467"/>
        <v>44484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2"/>
      <c r="CH1200" s="1"/>
      <c r="CI1200" s="1"/>
      <c r="CJ1200" s="1"/>
      <c r="CK1200" s="1"/>
      <c r="CL1200" s="1"/>
      <c r="CM1200" s="1"/>
    </row>
    <row r="1201" spans="1:91" x14ac:dyDescent="0.2">
      <c r="A1201" s="105">
        <f t="shared" si="460"/>
        <v>44214</v>
      </c>
      <c r="B1201" s="5">
        <f t="shared" si="449"/>
        <v>1155.9670865400001</v>
      </c>
      <c r="C1201" s="5">
        <f t="shared" si="461"/>
        <v>1000</v>
      </c>
      <c r="D1201" s="64">
        <f t="shared" si="462"/>
        <v>5560.59</v>
      </c>
      <c r="E1201" s="11">
        <f>IF(K1201=1,VLOOKUP(A1201,[1]Plan1!$AY$80:$BA$314,3),E1200)</f>
        <v>5574.49</v>
      </c>
      <c r="F1201" s="72">
        <f t="shared" si="463"/>
        <v>44212</v>
      </c>
      <c r="G1201" s="9">
        <f t="shared" si="450"/>
        <v>2.4997347403781234E-3</v>
      </c>
      <c r="H1201" s="72">
        <f t="shared" si="464"/>
        <v>44244</v>
      </c>
      <c r="I1201" s="72">
        <f t="shared" si="451"/>
        <v>44244</v>
      </c>
      <c r="J1201" s="1">
        <f t="shared" si="465"/>
        <v>21</v>
      </c>
      <c r="K1201" s="1">
        <f t="shared" si="471"/>
        <v>1</v>
      </c>
      <c r="L1201" s="5">
        <f t="shared" si="452"/>
        <v>1.00011889</v>
      </c>
      <c r="M1201" s="12">
        <f t="shared" si="472"/>
        <v>1.0135003600000001</v>
      </c>
      <c r="N1201" s="12">
        <f t="shared" si="468"/>
        <v>1.142589390288363</v>
      </c>
      <c r="O1201" s="5">
        <f t="shared" si="470"/>
        <v>1.1427252299999999</v>
      </c>
      <c r="P1201" s="5">
        <f t="shared" si="453"/>
        <v>1142.72523</v>
      </c>
      <c r="Q1201" s="10">
        <f t="shared" si="454"/>
        <v>0</v>
      </c>
      <c r="R1201" s="39">
        <f t="shared" si="455"/>
        <v>0</v>
      </c>
      <c r="S1201" s="5">
        <f t="shared" si="456"/>
        <v>0</v>
      </c>
      <c r="T1201" s="6">
        <f t="shared" si="466"/>
        <v>4.641E-2</v>
      </c>
      <c r="U1201" s="10">
        <f t="shared" si="469"/>
        <v>64</v>
      </c>
      <c r="V1201" s="10">
        <v>252</v>
      </c>
      <c r="W1201" s="12">
        <f t="shared" si="457"/>
        <v>1.0115879619999999</v>
      </c>
      <c r="X1201" s="5">
        <f t="shared" si="458"/>
        <v>13.241856540000001</v>
      </c>
      <c r="Y1201" s="11">
        <f t="shared" si="459"/>
        <v>0</v>
      </c>
      <c r="Z1201" s="2" t="s">
        <v>68</v>
      </c>
      <c r="AA1201" s="72">
        <f t="shared" si="467"/>
        <v>44484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2"/>
      <c r="CH1201" s="1"/>
      <c r="CI1201" s="1"/>
      <c r="CJ1201" s="1"/>
      <c r="CK1201" s="1"/>
      <c r="CL1201" s="1"/>
      <c r="CM1201" s="1"/>
    </row>
    <row r="1202" spans="1:91" x14ac:dyDescent="0.2">
      <c r="A1202" s="105">
        <f t="shared" si="460"/>
        <v>44215</v>
      </c>
      <c r="B1202" s="5">
        <f t="shared" si="449"/>
        <v>1156.3126621700001</v>
      </c>
      <c r="C1202" s="5">
        <f t="shared" si="461"/>
        <v>1000</v>
      </c>
      <c r="D1202" s="64">
        <f t="shared" si="462"/>
        <v>5560.59</v>
      </c>
      <c r="E1202" s="11">
        <f>IF(K1202=1,VLOOKUP(A1202,[1]Plan1!$AY$80:$BA$314,3),E1201)</f>
        <v>5574.49</v>
      </c>
      <c r="F1202" s="72">
        <f t="shared" si="463"/>
        <v>44212</v>
      </c>
      <c r="G1202" s="9">
        <f t="shared" si="450"/>
        <v>2.4997347403781234E-3</v>
      </c>
      <c r="H1202" s="72">
        <f t="shared" si="464"/>
        <v>44244</v>
      </c>
      <c r="I1202" s="72">
        <f t="shared" si="451"/>
        <v>44244</v>
      </c>
      <c r="J1202" s="1">
        <f t="shared" si="465"/>
        <v>21</v>
      </c>
      <c r="K1202" s="1">
        <f t="shared" si="471"/>
        <v>2</v>
      </c>
      <c r="L1202" s="5">
        <f t="shared" si="452"/>
        <v>1.0002378000000001</v>
      </c>
      <c r="M1202" s="12">
        <f t="shared" si="472"/>
        <v>1.0135003600000001</v>
      </c>
      <c r="N1202" s="12">
        <f t="shared" si="468"/>
        <v>1.142589390288363</v>
      </c>
      <c r="O1202" s="5">
        <f t="shared" si="470"/>
        <v>1.14286109</v>
      </c>
      <c r="P1202" s="5">
        <f t="shared" si="453"/>
        <v>1142.8610900000001</v>
      </c>
      <c r="Q1202" s="10">
        <f t="shared" si="454"/>
        <v>0</v>
      </c>
      <c r="R1202" s="39">
        <f t="shared" si="455"/>
        <v>0</v>
      </c>
      <c r="S1202" s="5">
        <f t="shared" si="456"/>
        <v>0</v>
      </c>
      <c r="T1202" s="6">
        <f t="shared" si="466"/>
        <v>4.641E-2</v>
      </c>
      <c r="U1202" s="10">
        <f t="shared" si="469"/>
        <v>65</v>
      </c>
      <c r="V1202" s="10">
        <v>252</v>
      </c>
      <c r="W1202" s="12">
        <f t="shared" si="457"/>
        <v>1.011770085</v>
      </c>
      <c r="X1202" s="5">
        <f t="shared" si="458"/>
        <v>13.45157217</v>
      </c>
      <c r="Y1202" s="11">
        <f t="shared" si="459"/>
        <v>0</v>
      </c>
      <c r="Z1202" s="2" t="s">
        <v>68</v>
      </c>
      <c r="AA1202" s="72">
        <f t="shared" si="467"/>
        <v>44484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2"/>
      <c r="CH1202" s="1"/>
      <c r="CI1202" s="1"/>
      <c r="CJ1202" s="1"/>
      <c r="CK1202" s="1"/>
      <c r="CL1202" s="1"/>
      <c r="CM1202" s="1"/>
    </row>
    <row r="1203" spans="1:91" x14ac:dyDescent="0.2">
      <c r="A1203" s="105">
        <f t="shared" si="460"/>
        <v>44216</v>
      </c>
      <c r="B1203" s="5">
        <f t="shared" si="449"/>
        <v>1156.65834524</v>
      </c>
      <c r="C1203" s="5">
        <f t="shared" si="461"/>
        <v>1000</v>
      </c>
      <c r="D1203" s="64">
        <f t="shared" si="462"/>
        <v>5560.59</v>
      </c>
      <c r="E1203" s="11">
        <f>IF(K1203=1,VLOOKUP(A1203,[1]Plan1!$AY$80:$BA$314,3),E1202)</f>
        <v>5574.49</v>
      </c>
      <c r="F1203" s="72">
        <f t="shared" si="463"/>
        <v>44212</v>
      </c>
      <c r="G1203" s="9">
        <f t="shared" si="450"/>
        <v>2.4997347403781234E-3</v>
      </c>
      <c r="H1203" s="72">
        <f t="shared" si="464"/>
        <v>44244</v>
      </c>
      <c r="I1203" s="72">
        <f t="shared" si="451"/>
        <v>44244</v>
      </c>
      <c r="J1203" s="1">
        <f t="shared" si="465"/>
        <v>21</v>
      </c>
      <c r="K1203" s="1">
        <f t="shared" si="471"/>
        <v>3</v>
      </c>
      <c r="L1203" s="5">
        <f t="shared" si="452"/>
        <v>1.0003567200000001</v>
      </c>
      <c r="M1203" s="12">
        <f t="shared" si="472"/>
        <v>1.0135003600000001</v>
      </c>
      <c r="N1203" s="12">
        <f t="shared" si="468"/>
        <v>1.142589390288363</v>
      </c>
      <c r="O1203" s="5">
        <f t="shared" si="470"/>
        <v>1.14299697</v>
      </c>
      <c r="P1203" s="5">
        <f t="shared" si="453"/>
        <v>1142.9969699999999</v>
      </c>
      <c r="Q1203" s="10">
        <f t="shared" si="454"/>
        <v>0</v>
      </c>
      <c r="R1203" s="39">
        <f t="shared" si="455"/>
        <v>0</v>
      </c>
      <c r="S1203" s="5">
        <f t="shared" si="456"/>
        <v>0</v>
      </c>
      <c r="T1203" s="6">
        <f t="shared" si="466"/>
        <v>4.641E-2</v>
      </c>
      <c r="U1203" s="10">
        <f t="shared" si="469"/>
        <v>66</v>
      </c>
      <c r="V1203" s="10">
        <v>252</v>
      </c>
      <c r="W1203" s="12">
        <f t="shared" si="457"/>
        <v>1.0119522409999999</v>
      </c>
      <c r="X1203" s="5">
        <f t="shared" si="458"/>
        <v>13.66137524</v>
      </c>
      <c r="Y1203" s="11">
        <f t="shared" si="459"/>
        <v>0</v>
      </c>
      <c r="Z1203" s="2" t="s">
        <v>68</v>
      </c>
      <c r="AA1203" s="72">
        <f t="shared" si="467"/>
        <v>44484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2"/>
      <c r="CH1203" s="1"/>
      <c r="CI1203" s="1"/>
      <c r="CJ1203" s="1"/>
      <c r="CK1203" s="1"/>
      <c r="CL1203" s="1"/>
      <c r="CM1203" s="1"/>
    </row>
    <row r="1204" spans="1:91" x14ac:dyDescent="0.2">
      <c r="A1204" s="105">
        <f t="shared" si="460"/>
        <v>44217</v>
      </c>
      <c r="B1204" s="5">
        <f t="shared" si="449"/>
        <v>1157.0041256699999</v>
      </c>
      <c r="C1204" s="5">
        <f t="shared" si="461"/>
        <v>1000</v>
      </c>
      <c r="D1204" s="64">
        <f t="shared" si="462"/>
        <v>5560.59</v>
      </c>
      <c r="E1204" s="11">
        <f>IF(K1204=1,VLOOKUP(A1204,[1]Plan1!$AY$80:$BA$314,3),E1203)</f>
        <v>5574.49</v>
      </c>
      <c r="F1204" s="72">
        <f t="shared" si="463"/>
        <v>44212</v>
      </c>
      <c r="G1204" s="9">
        <f t="shared" si="450"/>
        <v>2.4997347403781234E-3</v>
      </c>
      <c r="H1204" s="72">
        <f t="shared" si="464"/>
        <v>44244</v>
      </c>
      <c r="I1204" s="72">
        <f t="shared" si="451"/>
        <v>44244</v>
      </c>
      <c r="J1204" s="1">
        <f t="shared" si="465"/>
        <v>21</v>
      </c>
      <c r="K1204" s="1">
        <f t="shared" si="471"/>
        <v>4</v>
      </c>
      <c r="L1204" s="5">
        <f t="shared" si="452"/>
        <v>1.00047565</v>
      </c>
      <c r="M1204" s="12">
        <f t="shared" si="472"/>
        <v>1.0135003600000001</v>
      </c>
      <c r="N1204" s="12">
        <f t="shared" si="468"/>
        <v>1.142589390288363</v>
      </c>
      <c r="O1204" s="5">
        <f t="shared" si="470"/>
        <v>1.1431328599999999</v>
      </c>
      <c r="P1204" s="5">
        <f t="shared" si="453"/>
        <v>1143.1328599999999</v>
      </c>
      <c r="Q1204" s="10">
        <f t="shared" si="454"/>
        <v>0</v>
      </c>
      <c r="R1204" s="39">
        <f t="shared" si="455"/>
        <v>0</v>
      </c>
      <c r="S1204" s="5">
        <f t="shared" si="456"/>
        <v>0</v>
      </c>
      <c r="T1204" s="6">
        <f t="shared" si="466"/>
        <v>4.641E-2</v>
      </c>
      <c r="U1204" s="10">
        <f t="shared" si="469"/>
        <v>67</v>
      </c>
      <c r="V1204" s="10">
        <v>252</v>
      </c>
      <c r="W1204" s="12">
        <f t="shared" si="457"/>
        <v>1.0121344299999999</v>
      </c>
      <c r="X1204" s="5">
        <f t="shared" si="458"/>
        <v>13.87126567</v>
      </c>
      <c r="Y1204" s="11">
        <f t="shared" si="459"/>
        <v>0</v>
      </c>
      <c r="Z1204" s="2" t="s">
        <v>68</v>
      </c>
      <c r="AA1204" s="72">
        <f t="shared" si="467"/>
        <v>44484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2"/>
      <c r="CH1204" s="1"/>
      <c r="CI1204" s="1"/>
      <c r="CJ1204" s="1"/>
      <c r="CK1204" s="1"/>
      <c r="CL1204" s="1"/>
      <c r="CM1204" s="1"/>
    </row>
    <row r="1205" spans="1:91" x14ac:dyDescent="0.2">
      <c r="A1205" s="105">
        <f t="shared" si="460"/>
        <v>44218</v>
      </c>
      <c r="B1205" s="5">
        <f t="shared" si="449"/>
        <v>1157.35001358</v>
      </c>
      <c r="C1205" s="5">
        <f t="shared" si="461"/>
        <v>1000</v>
      </c>
      <c r="D1205" s="64">
        <f t="shared" si="462"/>
        <v>5560.59</v>
      </c>
      <c r="E1205" s="11">
        <f>IF(K1205=1,VLOOKUP(A1205,[1]Plan1!$AY$80:$BA$314,3),E1204)</f>
        <v>5574.49</v>
      </c>
      <c r="F1205" s="72">
        <f t="shared" si="463"/>
        <v>44212</v>
      </c>
      <c r="G1205" s="9">
        <f t="shared" si="450"/>
        <v>2.4997347403781234E-3</v>
      </c>
      <c r="H1205" s="72">
        <f t="shared" si="464"/>
        <v>44244</v>
      </c>
      <c r="I1205" s="72">
        <f t="shared" si="451"/>
        <v>44244</v>
      </c>
      <c r="J1205" s="1">
        <f t="shared" si="465"/>
        <v>21</v>
      </c>
      <c r="K1205" s="1">
        <f t="shared" si="471"/>
        <v>5</v>
      </c>
      <c r="L1205" s="5">
        <f t="shared" si="452"/>
        <v>1.0005945999999999</v>
      </c>
      <c r="M1205" s="12">
        <f t="shared" si="472"/>
        <v>1.0135003600000001</v>
      </c>
      <c r="N1205" s="12">
        <f t="shared" si="468"/>
        <v>1.142589390288363</v>
      </c>
      <c r="O1205" s="5">
        <f t="shared" si="470"/>
        <v>1.1432687699999999</v>
      </c>
      <c r="P1205" s="5">
        <f t="shared" si="453"/>
        <v>1143.2687699999999</v>
      </c>
      <c r="Q1205" s="10">
        <f t="shared" si="454"/>
        <v>0</v>
      </c>
      <c r="R1205" s="39">
        <f t="shared" si="455"/>
        <v>0</v>
      </c>
      <c r="S1205" s="5">
        <f t="shared" si="456"/>
        <v>0</v>
      </c>
      <c r="T1205" s="6">
        <f t="shared" si="466"/>
        <v>4.641E-2</v>
      </c>
      <c r="U1205" s="10">
        <f t="shared" si="469"/>
        <v>68</v>
      </c>
      <c r="V1205" s="10">
        <v>252</v>
      </c>
      <c r="W1205" s="12">
        <f t="shared" si="457"/>
        <v>1.012316652</v>
      </c>
      <c r="X1205" s="5">
        <f t="shared" si="458"/>
        <v>14.081243580000001</v>
      </c>
      <c r="Y1205" s="11">
        <f t="shared" si="459"/>
        <v>0</v>
      </c>
      <c r="Z1205" s="2" t="s">
        <v>68</v>
      </c>
      <c r="AA1205" s="72">
        <f t="shared" si="467"/>
        <v>44484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2"/>
      <c r="CH1205" s="1"/>
      <c r="CI1205" s="1"/>
      <c r="CJ1205" s="1"/>
      <c r="CK1205" s="1"/>
      <c r="CL1205" s="1"/>
      <c r="CM1205" s="1"/>
    </row>
    <row r="1206" spans="1:91" x14ac:dyDescent="0.2">
      <c r="A1206" s="105">
        <f t="shared" si="460"/>
        <v>44219</v>
      </c>
      <c r="B1206" s="5">
        <f t="shared" si="449"/>
        <v>1157.69600786</v>
      </c>
      <c r="C1206" s="5">
        <f t="shared" si="461"/>
        <v>1000</v>
      </c>
      <c r="D1206" s="64">
        <f t="shared" si="462"/>
        <v>5560.59</v>
      </c>
      <c r="E1206" s="11">
        <f>IF(K1206=1,VLOOKUP(A1206,[1]Plan1!$AY$80:$BA$314,3),E1205)</f>
        <v>5574.49</v>
      </c>
      <c r="F1206" s="72">
        <f t="shared" si="463"/>
        <v>44212</v>
      </c>
      <c r="G1206" s="9">
        <f t="shared" si="450"/>
        <v>2.4997347403781234E-3</v>
      </c>
      <c r="H1206" s="72">
        <f t="shared" si="464"/>
        <v>44244</v>
      </c>
      <c r="I1206" s="72">
        <f t="shared" si="451"/>
        <v>44244</v>
      </c>
      <c r="J1206" s="1">
        <f t="shared" si="465"/>
        <v>21</v>
      </c>
      <c r="K1206" s="1">
        <f t="shared" si="471"/>
        <v>6</v>
      </c>
      <c r="L1206" s="5">
        <f t="shared" si="452"/>
        <v>1.0007135700000001</v>
      </c>
      <c r="M1206" s="12">
        <f t="shared" si="472"/>
        <v>1.0135003600000001</v>
      </c>
      <c r="N1206" s="12">
        <f t="shared" si="468"/>
        <v>1.142589390288363</v>
      </c>
      <c r="O1206" s="5">
        <f t="shared" si="470"/>
        <v>1.1434047000000001</v>
      </c>
      <c r="P1206" s="5">
        <f t="shared" si="453"/>
        <v>1143.4047</v>
      </c>
      <c r="Q1206" s="10">
        <f t="shared" si="454"/>
        <v>0</v>
      </c>
      <c r="R1206" s="39">
        <f t="shared" si="455"/>
        <v>0</v>
      </c>
      <c r="S1206" s="5">
        <f t="shared" si="456"/>
        <v>0</v>
      </c>
      <c r="T1206" s="6">
        <f t="shared" si="466"/>
        <v>4.641E-2</v>
      </c>
      <c r="U1206" s="10">
        <f t="shared" si="469"/>
        <v>69</v>
      </c>
      <c r="V1206" s="10">
        <v>252</v>
      </c>
      <c r="W1206" s="12">
        <f t="shared" si="457"/>
        <v>1.012498906</v>
      </c>
      <c r="X1206" s="5">
        <f t="shared" si="458"/>
        <v>14.29130786</v>
      </c>
      <c r="Y1206" s="11">
        <f t="shared" si="459"/>
        <v>0</v>
      </c>
      <c r="Z1206" s="2" t="s">
        <v>68</v>
      </c>
      <c r="AA1206" s="72">
        <f t="shared" si="467"/>
        <v>44484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2"/>
      <c r="CH1206" s="1"/>
      <c r="CI1206" s="1"/>
      <c r="CJ1206" s="1"/>
      <c r="CK1206" s="1"/>
      <c r="CL1206" s="1"/>
      <c r="CM1206" s="1"/>
    </row>
    <row r="1207" spans="1:91" x14ac:dyDescent="0.2">
      <c r="A1207" s="105">
        <f t="shared" si="460"/>
        <v>44220</v>
      </c>
      <c r="B1207" s="5">
        <f t="shared" si="449"/>
        <v>1157.69600786</v>
      </c>
      <c r="C1207" s="5">
        <f t="shared" si="461"/>
        <v>1000</v>
      </c>
      <c r="D1207" s="64">
        <f t="shared" si="462"/>
        <v>5560.59</v>
      </c>
      <c r="E1207" s="11">
        <f>IF(K1207=1,VLOOKUP(A1207,[1]Plan1!$AY$80:$BA$314,3),E1206)</f>
        <v>5574.49</v>
      </c>
      <c r="F1207" s="72">
        <f t="shared" si="463"/>
        <v>44212</v>
      </c>
      <c r="G1207" s="9">
        <f t="shared" si="450"/>
        <v>2.4997347403781234E-3</v>
      </c>
      <c r="H1207" s="72">
        <f t="shared" si="464"/>
        <v>44244</v>
      </c>
      <c r="I1207" s="72">
        <f t="shared" si="451"/>
        <v>44244</v>
      </c>
      <c r="J1207" s="1">
        <f t="shared" si="465"/>
        <v>21</v>
      </c>
      <c r="K1207" s="1">
        <f t="shared" si="471"/>
        <v>6</v>
      </c>
      <c r="L1207" s="5">
        <f t="shared" si="452"/>
        <v>1.0007135700000001</v>
      </c>
      <c r="M1207" s="12">
        <f t="shared" si="472"/>
        <v>1.0135003600000001</v>
      </c>
      <c r="N1207" s="12">
        <f t="shared" si="468"/>
        <v>1.142589390288363</v>
      </c>
      <c r="O1207" s="5">
        <f t="shared" si="470"/>
        <v>1.1434047000000001</v>
      </c>
      <c r="P1207" s="5">
        <f t="shared" si="453"/>
        <v>1143.4047</v>
      </c>
      <c r="Q1207" s="10">
        <f t="shared" si="454"/>
        <v>0</v>
      </c>
      <c r="R1207" s="39">
        <f t="shared" si="455"/>
        <v>0</v>
      </c>
      <c r="S1207" s="5">
        <f t="shared" si="456"/>
        <v>0</v>
      </c>
      <c r="T1207" s="6">
        <f t="shared" si="466"/>
        <v>4.641E-2</v>
      </c>
      <c r="U1207" s="10">
        <f t="shared" si="469"/>
        <v>69</v>
      </c>
      <c r="V1207" s="10">
        <v>252</v>
      </c>
      <c r="W1207" s="12">
        <f t="shared" si="457"/>
        <v>1.012498906</v>
      </c>
      <c r="X1207" s="5">
        <f t="shared" si="458"/>
        <v>14.29130786</v>
      </c>
      <c r="Y1207" s="11">
        <f t="shared" si="459"/>
        <v>0</v>
      </c>
      <c r="Z1207" s="2" t="s">
        <v>68</v>
      </c>
      <c r="AA1207" s="72">
        <f t="shared" si="467"/>
        <v>44484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2"/>
      <c r="CH1207" s="1"/>
      <c r="CI1207" s="1"/>
      <c r="CJ1207" s="1"/>
      <c r="CK1207" s="1"/>
      <c r="CL1207" s="1"/>
      <c r="CM1207" s="1"/>
    </row>
    <row r="1208" spans="1:91" x14ac:dyDescent="0.2">
      <c r="A1208" s="105">
        <f t="shared" si="460"/>
        <v>44221</v>
      </c>
      <c r="B1208" s="5">
        <f t="shared" si="449"/>
        <v>1157.69600786</v>
      </c>
      <c r="C1208" s="5">
        <f t="shared" si="461"/>
        <v>1000</v>
      </c>
      <c r="D1208" s="64">
        <f t="shared" si="462"/>
        <v>5560.59</v>
      </c>
      <c r="E1208" s="11">
        <f>IF(K1208=1,VLOOKUP(A1208,[1]Plan1!$AY$80:$BA$314,3),E1207)</f>
        <v>5574.49</v>
      </c>
      <c r="F1208" s="72">
        <f t="shared" si="463"/>
        <v>44212</v>
      </c>
      <c r="G1208" s="9">
        <f t="shared" si="450"/>
        <v>2.4997347403781234E-3</v>
      </c>
      <c r="H1208" s="72">
        <f t="shared" si="464"/>
        <v>44244</v>
      </c>
      <c r="I1208" s="72">
        <f t="shared" si="451"/>
        <v>44244</v>
      </c>
      <c r="J1208" s="1">
        <f t="shared" si="465"/>
        <v>21</v>
      </c>
      <c r="K1208" s="1">
        <f t="shared" si="471"/>
        <v>6</v>
      </c>
      <c r="L1208" s="5">
        <f t="shared" si="452"/>
        <v>1.0007135700000001</v>
      </c>
      <c r="M1208" s="12">
        <f t="shared" si="472"/>
        <v>1.0135003600000001</v>
      </c>
      <c r="N1208" s="12">
        <f t="shared" si="468"/>
        <v>1.142589390288363</v>
      </c>
      <c r="O1208" s="5">
        <f t="shared" si="470"/>
        <v>1.1434047000000001</v>
      </c>
      <c r="P1208" s="5">
        <f t="shared" si="453"/>
        <v>1143.4047</v>
      </c>
      <c r="Q1208" s="10">
        <f t="shared" si="454"/>
        <v>0</v>
      </c>
      <c r="R1208" s="39">
        <f t="shared" si="455"/>
        <v>0</v>
      </c>
      <c r="S1208" s="5">
        <f t="shared" si="456"/>
        <v>0</v>
      </c>
      <c r="T1208" s="6">
        <f t="shared" si="466"/>
        <v>4.641E-2</v>
      </c>
      <c r="U1208" s="10">
        <f t="shared" si="469"/>
        <v>69</v>
      </c>
      <c r="V1208" s="10">
        <v>252</v>
      </c>
      <c r="W1208" s="12">
        <f t="shared" si="457"/>
        <v>1.012498906</v>
      </c>
      <c r="X1208" s="5">
        <f t="shared" si="458"/>
        <v>14.29130786</v>
      </c>
      <c r="Y1208" s="11">
        <f t="shared" si="459"/>
        <v>0</v>
      </c>
      <c r="Z1208" s="2" t="s">
        <v>68</v>
      </c>
      <c r="AA1208" s="72">
        <f t="shared" si="467"/>
        <v>44484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2"/>
      <c r="CH1208" s="1"/>
      <c r="CI1208" s="1"/>
      <c r="CJ1208" s="1"/>
      <c r="CK1208" s="1"/>
      <c r="CL1208" s="1"/>
      <c r="CM1208" s="1"/>
    </row>
    <row r="1209" spans="1:91" x14ac:dyDescent="0.2">
      <c r="A1209" s="105">
        <f t="shared" si="460"/>
        <v>44222</v>
      </c>
      <c r="B1209" s="5">
        <f t="shared" si="449"/>
        <v>1158.0421108199998</v>
      </c>
      <c r="C1209" s="5">
        <f t="shared" si="461"/>
        <v>1000</v>
      </c>
      <c r="D1209" s="64">
        <f t="shared" si="462"/>
        <v>5560.59</v>
      </c>
      <c r="E1209" s="11">
        <f>IF(K1209=1,VLOOKUP(A1209,[1]Plan1!$AY$80:$BA$314,3),E1208)</f>
        <v>5574.49</v>
      </c>
      <c r="F1209" s="72">
        <f t="shared" si="463"/>
        <v>44212</v>
      </c>
      <c r="G1209" s="9">
        <f t="shared" si="450"/>
        <v>2.4997347403781234E-3</v>
      </c>
      <c r="H1209" s="72">
        <f t="shared" si="464"/>
        <v>44244</v>
      </c>
      <c r="I1209" s="72">
        <f t="shared" si="451"/>
        <v>44244</v>
      </c>
      <c r="J1209" s="1">
        <f t="shared" si="465"/>
        <v>21</v>
      </c>
      <c r="K1209" s="1">
        <f t="shared" si="471"/>
        <v>7</v>
      </c>
      <c r="L1209" s="5">
        <f t="shared" si="452"/>
        <v>1.0008325499999999</v>
      </c>
      <c r="M1209" s="12">
        <f t="shared" si="472"/>
        <v>1.0135003600000001</v>
      </c>
      <c r="N1209" s="12">
        <f t="shared" si="468"/>
        <v>1.142589390288363</v>
      </c>
      <c r="O1209" s="5">
        <f t="shared" si="470"/>
        <v>1.14354065</v>
      </c>
      <c r="P1209" s="5">
        <f t="shared" si="453"/>
        <v>1143.5406499999999</v>
      </c>
      <c r="Q1209" s="10">
        <f t="shared" si="454"/>
        <v>0</v>
      </c>
      <c r="R1209" s="39">
        <f t="shared" si="455"/>
        <v>0</v>
      </c>
      <c r="S1209" s="5">
        <f t="shared" si="456"/>
        <v>0</v>
      </c>
      <c r="T1209" s="6">
        <f t="shared" si="466"/>
        <v>4.641E-2</v>
      </c>
      <c r="U1209" s="10">
        <f t="shared" si="469"/>
        <v>70</v>
      </c>
      <c r="V1209" s="10">
        <v>252</v>
      </c>
      <c r="W1209" s="12">
        <f t="shared" si="457"/>
        <v>1.012681194</v>
      </c>
      <c r="X1209" s="5">
        <f t="shared" si="458"/>
        <v>14.50146082</v>
      </c>
      <c r="Y1209" s="11">
        <f t="shared" si="459"/>
        <v>0</v>
      </c>
      <c r="Z1209" s="2" t="s">
        <v>68</v>
      </c>
      <c r="AA1209" s="72">
        <f t="shared" si="467"/>
        <v>44484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2"/>
      <c r="CH1209" s="1"/>
      <c r="CI1209" s="1"/>
      <c r="CJ1209" s="1"/>
      <c r="CK1209" s="1"/>
      <c r="CL1209" s="1"/>
      <c r="CM1209" s="1"/>
    </row>
    <row r="1210" spans="1:91" x14ac:dyDescent="0.2">
      <c r="A1210" s="105">
        <f t="shared" si="460"/>
        <v>44223</v>
      </c>
      <c r="B1210" s="5">
        <f t="shared" si="449"/>
        <v>1158.3882999499999</v>
      </c>
      <c r="C1210" s="5">
        <f t="shared" si="461"/>
        <v>1000</v>
      </c>
      <c r="D1210" s="64">
        <f t="shared" si="462"/>
        <v>5560.59</v>
      </c>
      <c r="E1210" s="11">
        <f>IF(K1210=1,VLOOKUP(A1210,[1]Plan1!$AY$80:$BA$314,3),E1209)</f>
        <v>5574.49</v>
      </c>
      <c r="F1210" s="72">
        <f t="shared" si="463"/>
        <v>44212</v>
      </c>
      <c r="G1210" s="9">
        <f t="shared" si="450"/>
        <v>2.4997347403781234E-3</v>
      </c>
      <c r="H1210" s="72">
        <f t="shared" si="464"/>
        <v>44244</v>
      </c>
      <c r="I1210" s="72">
        <f t="shared" si="451"/>
        <v>44244</v>
      </c>
      <c r="J1210" s="1">
        <f t="shared" si="465"/>
        <v>21</v>
      </c>
      <c r="K1210" s="1">
        <f t="shared" si="471"/>
        <v>8</v>
      </c>
      <c r="L1210" s="5">
        <f t="shared" si="452"/>
        <v>1.00095154</v>
      </c>
      <c r="M1210" s="12">
        <f t="shared" si="472"/>
        <v>1.0135003600000001</v>
      </c>
      <c r="N1210" s="12">
        <f t="shared" si="468"/>
        <v>1.142589390288363</v>
      </c>
      <c r="O1210" s="5">
        <f t="shared" si="470"/>
        <v>1.1436766</v>
      </c>
      <c r="P1210" s="5">
        <f t="shared" si="453"/>
        <v>1143.6766</v>
      </c>
      <c r="Q1210" s="10">
        <f t="shared" si="454"/>
        <v>0</v>
      </c>
      <c r="R1210" s="39">
        <f t="shared" si="455"/>
        <v>0</v>
      </c>
      <c r="S1210" s="5">
        <f t="shared" si="456"/>
        <v>0</v>
      </c>
      <c r="T1210" s="6">
        <f t="shared" si="466"/>
        <v>4.641E-2</v>
      </c>
      <c r="U1210" s="10">
        <f t="shared" si="469"/>
        <v>71</v>
      </c>
      <c r="V1210" s="10">
        <v>252</v>
      </c>
      <c r="W1210" s="12">
        <f t="shared" si="457"/>
        <v>1.012863514</v>
      </c>
      <c r="X1210" s="5">
        <f t="shared" si="458"/>
        <v>14.71169995</v>
      </c>
      <c r="Y1210" s="11">
        <f t="shared" si="459"/>
        <v>0</v>
      </c>
      <c r="Z1210" s="2" t="s">
        <v>68</v>
      </c>
      <c r="AA1210" s="72">
        <f t="shared" si="467"/>
        <v>44484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2"/>
      <c r="CH1210" s="1"/>
      <c r="CI1210" s="1"/>
      <c r="CJ1210" s="1"/>
      <c r="CK1210" s="1"/>
      <c r="CL1210" s="1"/>
      <c r="CM1210" s="1"/>
    </row>
    <row r="1211" spans="1:91" x14ac:dyDescent="0.2">
      <c r="A1211" s="105">
        <f t="shared" si="460"/>
        <v>44224</v>
      </c>
      <c r="B1211" s="5">
        <f t="shared" si="449"/>
        <v>1158.73460679</v>
      </c>
      <c r="C1211" s="5">
        <f t="shared" si="461"/>
        <v>1000</v>
      </c>
      <c r="D1211" s="64">
        <f t="shared" si="462"/>
        <v>5560.59</v>
      </c>
      <c r="E1211" s="11">
        <f>IF(K1211=1,VLOOKUP(A1211,[1]Plan1!$AY$80:$BA$314,3),E1210)</f>
        <v>5574.49</v>
      </c>
      <c r="F1211" s="72">
        <f t="shared" si="463"/>
        <v>44212</v>
      </c>
      <c r="G1211" s="9">
        <f t="shared" si="450"/>
        <v>2.4997347403781234E-3</v>
      </c>
      <c r="H1211" s="72">
        <f t="shared" si="464"/>
        <v>44244</v>
      </c>
      <c r="I1211" s="72">
        <f t="shared" si="451"/>
        <v>44244</v>
      </c>
      <c r="J1211" s="1">
        <f t="shared" si="465"/>
        <v>21</v>
      </c>
      <c r="K1211" s="1">
        <f t="shared" si="471"/>
        <v>9</v>
      </c>
      <c r="L1211" s="5">
        <f t="shared" si="452"/>
        <v>1.0010705499999999</v>
      </c>
      <c r="M1211" s="12">
        <f t="shared" si="472"/>
        <v>1.0135003600000001</v>
      </c>
      <c r="N1211" s="12">
        <f t="shared" si="468"/>
        <v>1.142589390288363</v>
      </c>
      <c r="O1211" s="5">
        <f t="shared" si="470"/>
        <v>1.1438125800000001</v>
      </c>
      <c r="P1211" s="5">
        <f t="shared" si="453"/>
        <v>1143.81258</v>
      </c>
      <c r="Q1211" s="10">
        <f t="shared" si="454"/>
        <v>0</v>
      </c>
      <c r="R1211" s="39">
        <f t="shared" si="455"/>
        <v>0</v>
      </c>
      <c r="S1211" s="5">
        <f t="shared" si="456"/>
        <v>0</v>
      </c>
      <c r="T1211" s="6">
        <f t="shared" si="466"/>
        <v>4.641E-2</v>
      </c>
      <c r="U1211" s="10">
        <f t="shared" si="469"/>
        <v>72</v>
      </c>
      <c r="V1211" s="10">
        <v>252</v>
      </c>
      <c r="W1211" s="12">
        <f t="shared" si="457"/>
        <v>1.013045867</v>
      </c>
      <c r="X1211" s="5">
        <f t="shared" si="458"/>
        <v>14.92202679</v>
      </c>
      <c r="Y1211" s="11">
        <f t="shared" si="459"/>
        <v>0</v>
      </c>
      <c r="Z1211" s="2" t="s">
        <v>68</v>
      </c>
      <c r="AA1211" s="72">
        <f t="shared" si="467"/>
        <v>44484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2"/>
      <c r="CH1211" s="1"/>
      <c r="CI1211" s="1"/>
      <c r="CJ1211" s="1"/>
      <c r="CK1211" s="1"/>
      <c r="CL1211" s="1"/>
      <c r="CM1211" s="1"/>
    </row>
    <row r="1212" spans="1:91" x14ac:dyDescent="0.2">
      <c r="A1212" s="105">
        <f t="shared" si="460"/>
        <v>44225</v>
      </c>
      <c r="B1212" s="5">
        <f t="shared" si="449"/>
        <v>1159.08102123</v>
      </c>
      <c r="C1212" s="5">
        <f t="shared" si="461"/>
        <v>1000</v>
      </c>
      <c r="D1212" s="64">
        <f t="shared" si="462"/>
        <v>5560.59</v>
      </c>
      <c r="E1212" s="11">
        <f>IF(K1212=1,VLOOKUP(A1212,[1]Plan1!$AY$80:$BA$314,3),E1211)</f>
        <v>5574.49</v>
      </c>
      <c r="F1212" s="72">
        <f t="shared" si="463"/>
        <v>44212</v>
      </c>
      <c r="G1212" s="9">
        <f t="shared" si="450"/>
        <v>2.4997347403781234E-3</v>
      </c>
      <c r="H1212" s="72">
        <f t="shared" si="464"/>
        <v>44244</v>
      </c>
      <c r="I1212" s="72">
        <f t="shared" si="451"/>
        <v>44244</v>
      </c>
      <c r="J1212" s="1">
        <f t="shared" si="465"/>
        <v>21</v>
      </c>
      <c r="K1212" s="1">
        <f t="shared" si="471"/>
        <v>10</v>
      </c>
      <c r="L1212" s="5">
        <f t="shared" si="452"/>
        <v>1.00118957</v>
      </c>
      <c r="M1212" s="12">
        <f t="shared" si="472"/>
        <v>1.0135003600000001</v>
      </c>
      <c r="N1212" s="12">
        <f t="shared" si="468"/>
        <v>1.142589390288363</v>
      </c>
      <c r="O1212" s="5">
        <f t="shared" si="470"/>
        <v>1.14394858</v>
      </c>
      <c r="P1212" s="5">
        <f t="shared" si="453"/>
        <v>1143.94858</v>
      </c>
      <c r="Q1212" s="10">
        <f t="shared" si="454"/>
        <v>0</v>
      </c>
      <c r="R1212" s="39">
        <f t="shared" si="455"/>
        <v>0</v>
      </c>
      <c r="S1212" s="5">
        <f t="shared" si="456"/>
        <v>0</v>
      </c>
      <c r="T1212" s="6">
        <f t="shared" si="466"/>
        <v>4.641E-2</v>
      </c>
      <c r="U1212" s="10">
        <f t="shared" si="469"/>
        <v>73</v>
      </c>
      <c r="V1212" s="10">
        <v>252</v>
      </c>
      <c r="W1212" s="12">
        <f t="shared" si="457"/>
        <v>1.0132282530000001</v>
      </c>
      <c r="X1212" s="5">
        <f t="shared" si="458"/>
        <v>15.13244123</v>
      </c>
      <c r="Y1212" s="11">
        <f t="shared" si="459"/>
        <v>0</v>
      </c>
      <c r="Z1212" s="2" t="s">
        <v>68</v>
      </c>
      <c r="AA1212" s="72">
        <f t="shared" si="467"/>
        <v>44484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2"/>
      <c r="CH1212" s="1"/>
      <c r="CI1212" s="1"/>
      <c r="CJ1212" s="1"/>
      <c r="CK1212" s="1"/>
      <c r="CL1212" s="1"/>
      <c r="CM1212" s="1"/>
    </row>
    <row r="1213" spans="1:91" x14ac:dyDescent="0.2">
      <c r="A1213" s="105">
        <f t="shared" si="460"/>
        <v>44226</v>
      </c>
      <c r="B1213" s="5">
        <f t="shared" si="449"/>
        <v>1159.42752189</v>
      </c>
      <c r="C1213" s="5">
        <f t="shared" si="461"/>
        <v>1000</v>
      </c>
      <c r="D1213" s="64">
        <f t="shared" si="462"/>
        <v>5560.59</v>
      </c>
      <c r="E1213" s="11">
        <f>IF(K1213=1,VLOOKUP(A1213,[1]Plan1!$AY$80:$BA$314,3),E1212)</f>
        <v>5574.49</v>
      </c>
      <c r="F1213" s="72">
        <f t="shared" si="463"/>
        <v>44212</v>
      </c>
      <c r="G1213" s="9">
        <f t="shared" si="450"/>
        <v>2.4997347403781234E-3</v>
      </c>
      <c r="H1213" s="72">
        <f t="shared" si="464"/>
        <v>44244</v>
      </c>
      <c r="I1213" s="72">
        <f t="shared" si="451"/>
        <v>44244</v>
      </c>
      <c r="J1213" s="1">
        <f t="shared" si="465"/>
        <v>21</v>
      </c>
      <c r="K1213" s="1">
        <f t="shared" si="471"/>
        <v>11</v>
      </c>
      <c r="L1213" s="5">
        <f t="shared" si="452"/>
        <v>1.0013086</v>
      </c>
      <c r="M1213" s="12">
        <f t="shared" si="472"/>
        <v>1.0135003600000001</v>
      </c>
      <c r="N1213" s="12">
        <f t="shared" si="468"/>
        <v>1.142589390288363</v>
      </c>
      <c r="O1213" s="5">
        <f t="shared" si="470"/>
        <v>1.1440845799999999</v>
      </c>
      <c r="P1213" s="5">
        <f t="shared" si="453"/>
        <v>1144.08458</v>
      </c>
      <c r="Q1213" s="10">
        <f t="shared" si="454"/>
        <v>0</v>
      </c>
      <c r="R1213" s="39">
        <f t="shared" si="455"/>
        <v>0</v>
      </c>
      <c r="S1213" s="5">
        <f t="shared" si="456"/>
        <v>0</v>
      </c>
      <c r="T1213" s="6">
        <f t="shared" si="466"/>
        <v>4.641E-2</v>
      </c>
      <c r="U1213" s="10">
        <f t="shared" si="469"/>
        <v>74</v>
      </c>
      <c r="V1213" s="10">
        <v>252</v>
      </c>
      <c r="W1213" s="12">
        <f t="shared" si="457"/>
        <v>1.0134106709999999</v>
      </c>
      <c r="X1213" s="5">
        <f t="shared" si="458"/>
        <v>15.342941890000001</v>
      </c>
      <c r="Y1213" s="11">
        <f t="shared" si="459"/>
        <v>0</v>
      </c>
      <c r="Z1213" s="2" t="s">
        <v>68</v>
      </c>
      <c r="AA1213" s="72">
        <f t="shared" si="467"/>
        <v>44484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2"/>
      <c r="CH1213" s="1"/>
      <c r="CI1213" s="1"/>
      <c r="CJ1213" s="1"/>
      <c r="CK1213" s="1"/>
      <c r="CL1213" s="1"/>
      <c r="CM1213" s="1"/>
    </row>
    <row r="1214" spans="1:91" x14ac:dyDescent="0.2">
      <c r="A1214" s="105">
        <f t="shared" si="460"/>
        <v>44227</v>
      </c>
      <c r="B1214" s="5">
        <f t="shared" si="449"/>
        <v>1159.42752189</v>
      </c>
      <c r="C1214" s="5">
        <f t="shared" si="461"/>
        <v>1000</v>
      </c>
      <c r="D1214" s="64">
        <f t="shared" si="462"/>
        <v>5560.59</v>
      </c>
      <c r="E1214" s="11">
        <f>IF(K1214=1,VLOOKUP(A1214,[1]Plan1!$AY$80:$BA$314,3),E1213)</f>
        <v>5574.49</v>
      </c>
      <c r="F1214" s="72">
        <f t="shared" si="463"/>
        <v>44212</v>
      </c>
      <c r="G1214" s="9">
        <f t="shared" si="450"/>
        <v>2.4997347403781234E-3</v>
      </c>
      <c r="H1214" s="72">
        <f t="shared" si="464"/>
        <v>44244</v>
      </c>
      <c r="I1214" s="72">
        <f t="shared" si="451"/>
        <v>44244</v>
      </c>
      <c r="J1214" s="1">
        <f t="shared" si="465"/>
        <v>21</v>
      </c>
      <c r="K1214" s="1">
        <f t="shared" si="471"/>
        <v>11</v>
      </c>
      <c r="L1214" s="5">
        <f t="shared" si="452"/>
        <v>1.0013086</v>
      </c>
      <c r="M1214" s="12">
        <f t="shared" si="472"/>
        <v>1.0135003600000001</v>
      </c>
      <c r="N1214" s="12">
        <f t="shared" si="468"/>
        <v>1.142589390288363</v>
      </c>
      <c r="O1214" s="5">
        <f t="shared" si="470"/>
        <v>1.1440845799999999</v>
      </c>
      <c r="P1214" s="5">
        <f t="shared" si="453"/>
        <v>1144.08458</v>
      </c>
      <c r="Q1214" s="10">
        <f t="shared" si="454"/>
        <v>0</v>
      </c>
      <c r="R1214" s="39">
        <f t="shared" si="455"/>
        <v>0</v>
      </c>
      <c r="S1214" s="5">
        <f t="shared" si="456"/>
        <v>0</v>
      </c>
      <c r="T1214" s="6">
        <f t="shared" si="466"/>
        <v>4.641E-2</v>
      </c>
      <c r="U1214" s="10">
        <f t="shared" si="469"/>
        <v>74</v>
      </c>
      <c r="V1214" s="10">
        <v>252</v>
      </c>
      <c r="W1214" s="12">
        <f t="shared" si="457"/>
        <v>1.0134106709999999</v>
      </c>
      <c r="X1214" s="5">
        <f t="shared" si="458"/>
        <v>15.342941890000001</v>
      </c>
      <c r="Y1214" s="11">
        <f t="shared" si="459"/>
        <v>0</v>
      </c>
      <c r="Z1214" s="2" t="s">
        <v>68</v>
      </c>
      <c r="AA1214" s="72">
        <f t="shared" si="467"/>
        <v>44484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2"/>
      <c r="CH1214" s="1"/>
      <c r="CI1214" s="1"/>
      <c r="CJ1214" s="1"/>
      <c r="CK1214" s="1"/>
      <c r="CL1214" s="1"/>
      <c r="CM1214" s="1"/>
    </row>
    <row r="1215" spans="1:91" x14ac:dyDescent="0.2">
      <c r="A1215" s="105">
        <f t="shared" si="460"/>
        <v>44228</v>
      </c>
      <c r="B1215" s="5">
        <f t="shared" si="449"/>
        <v>1159.42752189</v>
      </c>
      <c r="C1215" s="5">
        <f t="shared" si="461"/>
        <v>1000</v>
      </c>
      <c r="D1215" s="64">
        <f t="shared" si="462"/>
        <v>5560.59</v>
      </c>
      <c r="E1215" s="11">
        <f>IF(K1215=1,VLOOKUP(A1215,[1]Plan1!$AY$80:$BA$314,3),E1214)</f>
        <v>5574.49</v>
      </c>
      <c r="F1215" s="72">
        <f t="shared" si="463"/>
        <v>44212</v>
      </c>
      <c r="G1215" s="9">
        <f t="shared" si="450"/>
        <v>2.4997347403781234E-3</v>
      </c>
      <c r="H1215" s="72">
        <f t="shared" si="464"/>
        <v>44244</v>
      </c>
      <c r="I1215" s="72">
        <f t="shared" si="451"/>
        <v>44244</v>
      </c>
      <c r="J1215" s="1">
        <f t="shared" si="465"/>
        <v>21</v>
      </c>
      <c r="K1215" s="1">
        <f t="shared" si="471"/>
        <v>11</v>
      </c>
      <c r="L1215" s="5">
        <f t="shared" si="452"/>
        <v>1.0013086</v>
      </c>
      <c r="M1215" s="12">
        <f t="shared" si="472"/>
        <v>1.0135003600000001</v>
      </c>
      <c r="N1215" s="12">
        <f t="shared" si="468"/>
        <v>1.142589390288363</v>
      </c>
      <c r="O1215" s="5">
        <f t="shared" si="470"/>
        <v>1.1440845799999999</v>
      </c>
      <c r="P1215" s="5">
        <f t="shared" si="453"/>
        <v>1144.08458</v>
      </c>
      <c r="Q1215" s="10">
        <f t="shared" si="454"/>
        <v>0</v>
      </c>
      <c r="R1215" s="39">
        <f t="shared" si="455"/>
        <v>0</v>
      </c>
      <c r="S1215" s="5">
        <f t="shared" si="456"/>
        <v>0</v>
      </c>
      <c r="T1215" s="6">
        <f t="shared" si="466"/>
        <v>4.641E-2</v>
      </c>
      <c r="U1215" s="10">
        <f t="shared" si="469"/>
        <v>74</v>
      </c>
      <c r="V1215" s="10">
        <v>252</v>
      </c>
      <c r="W1215" s="12">
        <f t="shared" si="457"/>
        <v>1.0134106709999999</v>
      </c>
      <c r="X1215" s="5">
        <f t="shared" si="458"/>
        <v>15.342941890000001</v>
      </c>
      <c r="Y1215" s="11">
        <f t="shared" si="459"/>
        <v>0</v>
      </c>
      <c r="Z1215" s="2" t="s">
        <v>68</v>
      </c>
      <c r="AA1215" s="72">
        <f t="shared" si="467"/>
        <v>44484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2"/>
      <c r="CH1215" s="1"/>
      <c r="CI1215" s="1"/>
      <c r="CJ1215" s="1"/>
      <c r="CK1215" s="1"/>
      <c r="CL1215" s="1"/>
      <c r="CM1215" s="1"/>
    </row>
    <row r="1216" spans="1:91" x14ac:dyDescent="0.2">
      <c r="A1216" s="105">
        <f t="shared" si="460"/>
        <v>44229</v>
      </c>
      <c r="B1216" s="5">
        <f t="shared" si="449"/>
        <v>1159.7741313500001</v>
      </c>
      <c r="C1216" s="5">
        <f t="shared" si="461"/>
        <v>1000</v>
      </c>
      <c r="D1216" s="64">
        <f t="shared" si="462"/>
        <v>5560.59</v>
      </c>
      <c r="E1216" s="11">
        <f>IF(K1216=1,VLOOKUP(A1216,[1]Plan1!$AY$80:$BA$314,3),E1215)</f>
        <v>5574.49</v>
      </c>
      <c r="F1216" s="72">
        <f t="shared" si="463"/>
        <v>44212</v>
      </c>
      <c r="G1216" s="9">
        <f t="shared" si="450"/>
        <v>2.4997347403781234E-3</v>
      </c>
      <c r="H1216" s="72">
        <f t="shared" si="464"/>
        <v>44244</v>
      </c>
      <c r="I1216" s="72">
        <f t="shared" si="451"/>
        <v>44244</v>
      </c>
      <c r="J1216" s="1">
        <f t="shared" si="465"/>
        <v>21</v>
      </c>
      <c r="K1216" s="1">
        <f t="shared" si="471"/>
        <v>12</v>
      </c>
      <c r="L1216" s="5">
        <f t="shared" si="452"/>
        <v>1.0014276499999999</v>
      </c>
      <c r="M1216" s="12">
        <f t="shared" si="472"/>
        <v>1.0135003600000001</v>
      </c>
      <c r="N1216" s="12">
        <f t="shared" si="468"/>
        <v>1.142589390288363</v>
      </c>
      <c r="O1216" s="5">
        <f t="shared" si="470"/>
        <v>1.1442205999999999</v>
      </c>
      <c r="P1216" s="5">
        <f t="shared" si="453"/>
        <v>1144.2206000000001</v>
      </c>
      <c r="Q1216" s="10">
        <f t="shared" si="454"/>
        <v>0</v>
      </c>
      <c r="R1216" s="39">
        <f t="shared" si="455"/>
        <v>0</v>
      </c>
      <c r="S1216" s="5">
        <f t="shared" si="456"/>
        <v>0</v>
      </c>
      <c r="T1216" s="6">
        <f t="shared" si="466"/>
        <v>4.641E-2</v>
      </c>
      <c r="U1216" s="10">
        <f t="shared" si="469"/>
        <v>75</v>
      </c>
      <c r="V1216" s="10">
        <v>252</v>
      </c>
      <c r="W1216" s="12">
        <f t="shared" si="457"/>
        <v>1.0135931229999999</v>
      </c>
      <c r="X1216" s="5">
        <f t="shared" si="458"/>
        <v>15.55353135</v>
      </c>
      <c r="Y1216" s="11">
        <f t="shared" si="459"/>
        <v>0</v>
      </c>
      <c r="Z1216" s="2" t="s">
        <v>68</v>
      </c>
      <c r="AA1216" s="72">
        <f t="shared" si="467"/>
        <v>44484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2"/>
      <c r="CH1216" s="1"/>
      <c r="CI1216" s="1"/>
      <c r="CJ1216" s="1"/>
      <c r="CK1216" s="1"/>
      <c r="CL1216" s="1"/>
      <c r="CM1216" s="1"/>
    </row>
    <row r="1217" spans="1:91" x14ac:dyDescent="0.2">
      <c r="A1217" s="105">
        <f t="shared" si="460"/>
        <v>44230</v>
      </c>
      <c r="B1217" s="5">
        <f t="shared" si="449"/>
        <v>1160.12084734</v>
      </c>
      <c r="C1217" s="5">
        <f t="shared" si="461"/>
        <v>1000</v>
      </c>
      <c r="D1217" s="64">
        <f t="shared" si="462"/>
        <v>5560.59</v>
      </c>
      <c r="E1217" s="11">
        <f>IF(K1217=1,VLOOKUP(A1217,[1]Plan1!$AY$80:$BA$314,3),E1216)</f>
        <v>5574.49</v>
      </c>
      <c r="F1217" s="72">
        <f t="shared" si="463"/>
        <v>44212</v>
      </c>
      <c r="G1217" s="9">
        <f t="shared" si="450"/>
        <v>2.4997347403781234E-3</v>
      </c>
      <c r="H1217" s="72">
        <f t="shared" si="464"/>
        <v>44244</v>
      </c>
      <c r="I1217" s="72">
        <f t="shared" si="451"/>
        <v>44244</v>
      </c>
      <c r="J1217" s="1">
        <f t="shared" si="465"/>
        <v>21</v>
      </c>
      <c r="K1217" s="1">
        <f t="shared" si="471"/>
        <v>13</v>
      </c>
      <c r="L1217" s="5">
        <f t="shared" si="452"/>
        <v>1.00154671</v>
      </c>
      <c r="M1217" s="12">
        <f t="shared" si="472"/>
        <v>1.0135003600000001</v>
      </c>
      <c r="N1217" s="12">
        <f t="shared" si="468"/>
        <v>1.142589390288363</v>
      </c>
      <c r="O1217" s="5">
        <f t="shared" si="470"/>
        <v>1.14435664</v>
      </c>
      <c r="P1217" s="5">
        <f t="shared" si="453"/>
        <v>1144.35664</v>
      </c>
      <c r="Q1217" s="10">
        <f t="shared" si="454"/>
        <v>0</v>
      </c>
      <c r="R1217" s="39">
        <f t="shared" si="455"/>
        <v>0</v>
      </c>
      <c r="S1217" s="5">
        <f t="shared" si="456"/>
        <v>0</v>
      </c>
      <c r="T1217" s="6">
        <f t="shared" si="466"/>
        <v>4.641E-2</v>
      </c>
      <c r="U1217" s="10">
        <f t="shared" si="469"/>
        <v>76</v>
      </c>
      <c r="V1217" s="10">
        <v>252</v>
      </c>
      <c r="W1217" s="12">
        <f t="shared" si="457"/>
        <v>1.0137756069999999</v>
      </c>
      <c r="X1217" s="5">
        <f t="shared" si="458"/>
        <v>15.76420734</v>
      </c>
      <c r="Y1217" s="11">
        <f t="shared" si="459"/>
        <v>0</v>
      </c>
      <c r="Z1217" s="2" t="s">
        <v>68</v>
      </c>
      <c r="AA1217" s="72">
        <f t="shared" si="467"/>
        <v>44484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2"/>
      <c r="CH1217" s="1"/>
      <c r="CI1217" s="1"/>
      <c r="CJ1217" s="1"/>
      <c r="CK1217" s="1"/>
      <c r="CL1217" s="1"/>
      <c r="CM1217" s="1"/>
    </row>
    <row r="1218" spans="1:91" x14ac:dyDescent="0.2">
      <c r="A1218" s="105">
        <f t="shared" si="460"/>
        <v>44231</v>
      </c>
      <c r="B1218" s="5">
        <f t="shared" si="449"/>
        <v>1160.4676710200001</v>
      </c>
      <c r="C1218" s="5">
        <f t="shared" si="461"/>
        <v>1000</v>
      </c>
      <c r="D1218" s="64">
        <f t="shared" si="462"/>
        <v>5560.59</v>
      </c>
      <c r="E1218" s="11">
        <f>IF(K1218=1,VLOOKUP(A1218,[1]Plan1!$AY$80:$BA$314,3),E1217)</f>
        <v>5574.49</v>
      </c>
      <c r="F1218" s="72">
        <f t="shared" si="463"/>
        <v>44212</v>
      </c>
      <c r="G1218" s="9">
        <f t="shared" si="450"/>
        <v>2.4997347403781234E-3</v>
      </c>
      <c r="H1218" s="72">
        <f t="shared" si="464"/>
        <v>44244</v>
      </c>
      <c r="I1218" s="72">
        <f t="shared" si="451"/>
        <v>44244</v>
      </c>
      <c r="J1218" s="1">
        <f t="shared" si="465"/>
        <v>21</v>
      </c>
      <c r="K1218" s="1">
        <f t="shared" si="471"/>
        <v>14</v>
      </c>
      <c r="L1218" s="5">
        <f t="shared" si="452"/>
        <v>1.0016657899999999</v>
      </c>
      <c r="M1218" s="12">
        <f t="shared" si="472"/>
        <v>1.0135003600000001</v>
      </c>
      <c r="N1218" s="12">
        <f t="shared" si="468"/>
        <v>1.142589390288363</v>
      </c>
      <c r="O1218" s="5">
        <f t="shared" si="470"/>
        <v>1.1444927</v>
      </c>
      <c r="P1218" s="5">
        <f t="shared" si="453"/>
        <v>1144.4927</v>
      </c>
      <c r="Q1218" s="10">
        <f t="shared" si="454"/>
        <v>0</v>
      </c>
      <c r="R1218" s="39">
        <f t="shared" si="455"/>
        <v>0</v>
      </c>
      <c r="S1218" s="5">
        <f t="shared" si="456"/>
        <v>0</v>
      </c>
      <c r="T1218" s="6">
        <f t="shared" si="466"/>
        <v>4.641E-2</v>
      </c>
      <c r="U1218" s="10">
        <f t="shared" si="469"/>
        <v>77</v>
      </c>
      <c r="V1218" s="10">
        <v>252</v>
      </c>
      <c r="W1218" s="12">
        <f t="shared" si="457"/>
        <v>1.013958124</v>
      </c>
      <c r="X1218" s="5">
        <f t="shared" si="458"/>
        <v>15.97497102</v>
      </c>
      <c r="Y1218" s="11">
        <f t="shared" si="459"/>
        <v>0</v>
      </c>
      <c r="Z1218" s="2" t="s">
        <v>68</v>
      </c>
      <c r="AA1218" s="72">
        <f t="shared" si="467"/>
        <v>44484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2"/>
      <c r="CH1218" s="1"/>
      <c r="CI1218" s="1"/>
      <c r="CJ1218" s="1"/>
      <c r="CK1218" s="1"/>
      <c r="CL1218" s="1"/>
      <c r="CM1218" s="1"/>
    </row>
    <row r="1219" spans="1:91" x14ac:dyDescent="0.2">
      <c r="A1219" s="105">
        <f t="shared" si="460"/>
        <v>44232</v>
      </c>
      <c r="B1219" s="5">
        <f t="shared" si="449"/>
        <v>1160.8145922799999</v>
      </c>
      <c r="C1219" s="5">
        <f t="shared" si="461"/>
        <v>1000</v>
      </c>
      <c r="D1219" s="64">
        <f t="shared" si="462"/>
        <v>5560.59</v>
      </c>
      <c r="E1219" s="11">
        <f>IF(K1219=1,VLOOKUP(A1219,[1]Plan1!$AY$80:$BA$314,3),E1218)</f>
        <v>5574.49</v>
      </c>
      <c r="F1219" s="72">
        <f t="shared" si="463"/>
        <v>44212</v>
      </c>
      <c r="G1219" s="9">
        <f t="shared" si="450"/>
        <v>2.4997347403781234E-3</v>
      </c>
      <c r="H1219" s="72">
        <f t="shared" si="464"/>
        <v>44244</v>
      </c>
      <c r="I1219" s="72">
        <f t="shared" si="451"/>
        <v>44244</v>
      </c>
      <c r="J1219" s="1">
        <f t="shared" si="465"/>
        <v>21</v>
      </c>
      <c r="K1219" s="1">
        <f t="shared" si="471"/>
        <v>15</v>
      </c>
      <c r="L1219" s="5">
        <f t="shared" si="452"/>
        <v>1.00178488</v>
      </c>
      <c r="M1219" s="12">
        <f t="shared" si="472"/>
        <v>1.0135003600000001</v>
      </c>
      <c r="N1219" s="12">
        <f t="shared" si="468"/>
        <v>1.142589390288363</v>
      </c>
      <c r="O1219" s="5">
        <f t="shared" si="470"/>
        <v>1.14462877</v>
      </c>
      <c r="P1219" s="5">
        <f t="shared" si="453"/>
        <v>1144.62877</v>
      </c>
      <c r="Q1219" s="10">
        <f t="shared" si="454"/>
        <v>0</v>
      </c>
      <c r="R1219" s="39">
        <f t="shared" si="455"/>
        <v>0</v>
      </c>
      <c r="S1219" s="5">
        <f t="shared" si="456"/>
        <v>0</v>
      </c>
      <c r="T1219" s="6">
        <f t="shared" si="466"/>
        <v>4.641E-2</v>
      </c>
      <c r="U1219" s="10">
        <f t="shared" si="469"/>
        <v>78</v>
      </c>
      <c r="V1219" s="10">
        <v>252</v>
      </c>
      <c r="W1219" s="12">
        <f t="shared" si="457"/>
        <v>1.0141406740000001</v>
      </c>
      <c r="X1219" s="5">
        <f t="shared" si="458"/>
        <v>16.18582228</v>
      </c>
      <c r="Y1219" s="11">
        <f t="shared" si="459"/>
        <v>0</v>
      </c>
      <c r="Z1219" s="2" t="s">
        <v>68</v>
      </c>
      <c r="AA1219" s="72">
        <f t="shared" si="467"/>
        <v>44484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2"/>
      <c r="CH1219" s="1"/>
      <c r="CI1219" s="1"/>
      <c r="CJ1219" s="1"/>
      <c r="CK1219" s="1"/>
      <c r="CL1219" s="1"/>
      <c r="CM1219" s="1"/>
    </row>
    <row r="1220" spans="1:91" x14ac:dyDescent="0.2">
      <c r="A1220" s="105">
        <f t="shared" si="460"/>
        <v>44233</v>
      </c>
      <c r="B1220" s="5">
        <f t="shared" si="449"/>
        <v>1161.1616212900001</v>
      </c>
      <c r="C1220" s="5">
        <f t="shared" si="461"/>
        <v>1000</v>
      </c>
      <c r="D1220" s="64">
        <f t="shared" si="462"/>
        <v>5560.59</v>
      </c>
      <c r="E1220" s="11">
        <f>IF(K1220=1,VLOOKUP(A1220,[1]Plan1!$AY$80:$BA$314,3),E1219)</f>
        <v>5574.49</v>
      </c>
      <c r="F1220" s="72">
        <f t="shared" si="463"/>
        <v>44212</v>
      </c>
      <c r="G1220" s="9">
        <f t="shared" si="450"/>
        <v>2.4997347403781234E-3</v>
      </c>
      <c r="H1220" s="72">
        <f t="shared" si="464"/>
        <v>44244</v>
      </c>
      <c r="I1220" s="72">
        <f t="shared" si="451"/>
        <v>44244</v>
      </c>
      <c r="J1220" s="1">
        <f t="shared" si="465"/>
        <v>21</v>
      </c>
      <c r="K1220" s="1">
        <f t="shared" si="471"/>
        <v>16</v>
      </c>
      <c r="L1220" s="5">
        <f t="shared" si="452"/>
        <v>1.00190399</v>
      </c>
      <c r="M1220" s="12">
        <f t="shared" si="472"/>
        <v>1.0135003600000001</v>
      </c>
      <c r="N1220" s="12">
        <f t="shared" si="468"/>
        <v>1.142589390288363</v>
      </c>
      <c r="O1220" s="5">
        <f t="shared" si="470"/>
        <v>1.14476486</v>
      </c>
      <c r="P1220" s="5">
        <f t="shared" si="453"/>
        <v>1144.76486</v>
      </c>
      <c r="Q1220" s="10">
        <f t="shared" si="454"/>
        <v>0</v>
      </c>
      <c r="R1220" s="39">
        <f t="shared" si="455"/>
        <v>0</v>
      </c>
      <c r="S1220" s="5">
        <f t="shared" si="456"/>
        <v>0</v>
      </c>
      <c r="T1220" s="6">
        <f t="shared" si="466"/>
        <v>4.641E-2</v>
      </c>
      <c r="U1220" s="10">
        <f t="shared" si="469"/>
        <v>79</v>
      </c>
      <c r="V1220" s="10">
        <v>252</v>
      </c>
      <c r="W1220" s="12">
        <f t="shared" si="457"/>
        <v>1.014323257</v>
      </c>
      <c r="X1220" s="5">
        <f t="shared" si="458"/>
        <v>16.396761290000001</v>
      </c>
      <c r="Y1220" s="11">
        <f t="shared" si="459"/>
        <v>0</v>
      </c>
      <c r="Z1220" s="2" t="s">
        <v>68</v>
      </c>
      <c r="AA1220" s="72">
        <f t="shared" si="467"/>
        <v>44484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2"/>
      <c r="CH1220" s="1"/>
      <c r="CI1220" s="1"/>
      <c r="CJ1220" s="1"/>
      <c r="CK1220" s="1"/>
      <c r="CL1220" s="1"/>
      <c r="CM1220" s="1"/>
    </row>
    <row r="1221" spans="1:91" x14ac:dyDescent="0.2">
      <c r="A1221" s="105">
        <f t="shared" si="460"/>
        <v>44234</v>
      </c>
      <c r="B1221" s="5">
        <f t="shared" si="449"/>
        <v>1161.1616212900001</v>
      </c>
      <c r="C1221" s="5">
        <f t="shared" si="461"/>
        <v>1000</v>
      </c>
      <c r="D1221" s="64">
        <f t="shared" si="462"/>
        <v>5560.59</v>
      </c>
      <c r="E1221" s="11">
        <f>IF(K1221=1,VLOOKUP(A1221,[1]Plan1!$AY$80:$BA$314,3),E1220)</f>
        <v>5574.49</v>
      </c>
      <c r="F1221" s="72">
        <f t="shared" si="463"/>
        <v>44212</v>
      </c>
      <c r="G1221" s="9">
        <f t="shared" si="450"/>
        <v>2.4997347403781234E-3</v>
      </c>
      <c r="H1221" s="72">
        <f t="shared" si="464"/>
        <v>44244</v>
      </c>
      <c r="I1221" s="72">
        <f t="shared" si="451"/>
        <v>44244</v>
      </c>
      <c r="J1221" s="1">
        <f t="shared" si="465"/>
        <v>21</v>
      </c>
      <c r="K1221" s="1">
        <f t="shared" si="471"/>
        <v>16</v>
      </c>
      <c r="L1221" s="5">
        <f t="shared" si="452"/>
        <v>1.00190399</v>
      </c>
      <c r="M1221" s="12">
        <f t="shared" si="472"/>
        <v>1.0135003600000001</v>
      </c>
      <c r="N1221" s="12">
        <f t="shared" si="468"/>
        <v>1.142589390288363</v>
      </c>
      <c r="O1221" s="5">
        <f t="shared" si="470"/>
        <v>1.14476486</v>
      </c>
      <c r="P1221" s="5">
        <f t="shared" si="453"/>
        <v>1144.76486</v>
      </c>
      <c r="Q1221" s="10">
        <f t="shared" si="454"/>
        <v>0</v>
      </c>
      <c r="R1221" s="39">
        <f t="shared" si="455"/>
        <v>0</v>
      </c>
      <c r="S1221" s="5">
        <f t="shared" si="456"/>
        <v>0</v>
      </c>
      <c r="T1221" s="6">
        <f t="shared" si="466"/>
        <v>4.641E-2</v>
      </c>
      <c r="U1221" s="10">
        <f t="shared" si="469"/>
        <v>79</v>
      </c>
      <c r="V1221" s="10">
        <v>252</v>
      </c>
      <c r="W1221" s="12">
        <f t="shared" si="457"/>
        <v>1.014323257</v>
      </c>
      <c r="X1221" s="5">
        <f t="shared" si="458"/>
        <v>16.396761290000001</v>
      </c>
      <c r="Y1221" s="11">
        <f t="shared" si="459"/>
        <v>0</v>
      </c>
      <c r="Z1221" s="2" t="s">
        <v>68</v>
      </c>
      <c r="AA1221" s="72">
        <f t="shared" si="467"/>
        <v>44484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2"/>
      <c r="CH1221" s="1"/>
      <c r="CI1221" s="1"/>
      <c r="CJ1221" s="1"/>
      <c r="CK1221" s="1"/>
      <c r="CL1221" s="1"/>
      <c r="CM1221" s="1"/>
    </row>
    <row r="1222" spans="1:91" x14ac:dyDescent="0.2">
      <c r="A1222" s="105">
        <f t="shared" si="460"/>
        <v>44235</v>
      </c>
      <c r="B1222" s="5">
        <f t="shared" si="449"/>
        <v>1161.1616212900001</v>
      </c>
      <c r="C1222" s="5">
        <f t="shared" si="461"/>
        <v>1000</v>
      </c>
      <c r="D1222" s="64">
        <f t="shared" si="462"/>
        <v>5560.59</v>
      </c>
      <c r="E1222" s="11">
        <f>IF(K1222=1,VLOOKUP(A1222,[1]Plan1!$AY$80:$BA$314,3),E1221)</f>
        <v>5574.49</v>
      </c>
      <c r="F1222" s="72">
        <f t="shared" si="463"/>
        <v>44212</v>
      </c>
      <c r="G1222" s="9">
        <f t="shared" si="450"/>
        <v>2.4997347403781234E-3</v>
      </c>
      <c r="H1222" s="72">
        <f t="shared" si="464"/>
        <v>44244</v>
      </c>
      <c r="I1222" s="72">
        <f t="shared" si="451"/>
        <v>44244</v>
      </c>
      <c r="J1222" s="1">
        <f t="shared" si="465"/>
        <v>21</v>
      </c>
      <c r="K1222" s="1">
        <f t="shared" si="471"/>
        <v>16</v>
      </c>
      <c r="L1222" s="5">
        <f t="shared" si="452"/>
        <v>1.00190399</v>
      </c>
      <c r="M1222" s="12">
        <f t="shared" si="472"/>
        <v>1.0135003600000001</v>
      </c>
      <c r="N1222" s="12">
        <f t="shared" si="468"/>
        <v>1.142589390288363</v>
      </c>
      <c r="O1222" s="5">
        <f t="shared" si="470"/>
        <v>1.14476486</v>
      </c>
      <c r="P1222" s="5">
        <f t="shared" si="453"/>
        <v>1144.76486</v>
      </c>
      <c r="Q1222" s="10">
        <f t="shared" si="454"/>
        <v>0</v>
      </c>
      <c r="R1222" s="39">
        <f t="shared" si="455"/>
        <v>0</v>
      </c>
      <c r="S1222" s="5">
        <f t="shared" si="456"/>
        <v>0</v>
      </c>
      <c r="T1222" s="6">
        <f t="shared" si="466"/>
        <v>4.641E-2</v>
      </c>
      <c r="U1222" s="10">
        <f t="shared" si="469"/>
        <v>79</v>
      </c>
      <c r="V1222" s="10">
        <v>252</v>
      </c>
      <c r="W1222" s="12">
        <f t="shared" si="457"/>
        <v>1.014323257</v>
      </c>
      <c r="X1222" s="5">
        <f t="shared" si="458"/>
        <v>16.396761290000001</v>
      </c>
      <c r="Y1222" s="11">
        <f t="shared" si="459"/>
        <v>0</v>
      </c>
      <c r="Z1222" s="2" t="s">
        <v>68</v>
      </c>
      <c r="AA1222" s="72">
        <f t="shared" si="467"/>
        <v>44484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2"/>
      <c r="CH1222" s="1"/>
      <c r="CI1222" s="1"/>
      <c r="CJ1222" s="1"/>
      <c r="CK1222" s="1"/>
      <c r="CL1222" s="1"/>
      <c r="CM1222" s="1"/>
    </row>
    <row r="1223" spans="1:91" x14ac:dyDescent="0.2">
      <c r="A1223" s="105">
        <f t="shared" si="460"/>
        <v>44236</v>
      </c>
      <c r="B1223" s="5">
        <f t="shared" si="449"/>
        <v>1161.50875806</v>
      </c>
      <c r="C1223" s="5">
        <f t="shared" si="461"/>
        <v>1000</v>
      </c>
      <c r="D1223" s="64">
        <f t="shared" si="462"/>
        <v>5560.59</v>
      </c>
      <c r="E1223" s="11">
        <f>IF(K1223=1,VLOOKUP(A1223,[1]Plan1!$AY$80:$BA$314,3),E1222)</f>
        <v>5574.49</v>
      </c>
      <c r="F1223" s="72">
        <f t="shared" si="463"/>
        <v>44212</v>
      </c>
      <c r="G1223" s="9">
        <f t="shared" si="450"/>
        <v>2.4997347403781234E-3</v>
      </c>
      <c r="H1223" s="72">
        <f t="shared" si="464"/>
        <v>44244</v>
      </c>
      <c r="I1223" s="72">
        <f t="shared" si="451"/>
        <v>44244</v>
      </c>
      <c r="J1223" s="1">
        <f t="shared" si="465"/>
        <v>21</v>
      </c>
      <c r="K1223" s="1">
        <f t="shared" si="471"/>
        <v>17</v>
      </c>
      <c r="L1223" s="5">
        <f t="shared" si="452"/>
        <v>1.0020231100000001</v>
      </c>
      <c r="M1223" s="12">
        <f t="shared" si="472"/>
        <v>1.0135003600000001</v>
      </c>
      <c r="N1223" s="12">
        <f t="shared" si="468"/>
        <v>1.142589390288363</v>
      </c>
      <c r="O1223" s="5">
        <f t="shared" si="470"/>
        <v>1.1449009699999999</v>
      </c>
      <c r="P1223" s="5">
        <f t="shared" si="453"/>
        <v>1144.9009699999999</v>
      </c>
      <c r="Q1223" s="10">
        <f t="shared" si="454"/>
        <v>0</v>
      </c>
      <c r="R1223" s="39">
        <f t="shared" si="455"/>
        <v>0</v>
      </c>
      <c r="S1223" s="5">
        <f t="shared" si="456"/>
        <v>0</v>
      </c>
      <c r="T1223" s="6">
        <f t="shared" si="466"/>
        <v>4.641E-2</v>
      </c>
      <c r="U1223" s="10">
        <f t="shared" si="469"/>
        <v>80</v>
      </c>
      <c r="V1223" s="10">
        <v>252</v>
      </c>
      <c r="W1223" s="12">
        <f t="shared" si="457"/>
        <v>1.0145058730000001</v>
      </c>
      <c r="X1223" s="5">
        <f t="shared" si="458"/>
        <v>16.607788060000001</v>
      </c>
      <c r="Y1223" s="11">
        <f t="shared" si="459"/>
        <v>0</v>
      </c>
      <c r="Z1223" s="2" t="s">
        <v>68</v>
      </c>
      <c r="AA1223" s="72">
        <f t="shared" si="467"/>
        <v>44484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2"/>
      <c r="CH1223" s="1"/>
      <c r="CI1223" s="1"/>
      <c r="CJ1223" s="1"/>
      <c r="CK1223" s="1"/>
      <c r="CL1223" s="1"/>
      <c r="CM1223" s="1"/>
    </row>
    <row r="1224" spans="1:91" x14ac:dyDescent="0.2">
      <c r="A1224" s="105">
        <f t="shared" si="460"/>
        <v>44237</v>
      </c>
      <c r="B1224" s="5">
        <f t="shared" si="449"/>
        <v>1161.8559924799999</v>
      </c>
      <c r="C1224" s="5">
        <f t="shared" si="461"/>
        <v>1000</v>
      </c>
      <c r="D1224" s="64">
        <f t="shared" si="462"/>
        <v>5560.59</v>
      </c>
      <c r="E1224" s="11">
        <f>IF(K1224=1,VLOOKUP(A1224,[1]Plan1!$AY$80:$BA$314,3),E1223)</f>
        <v>5574.49</v>
      </c>
      <c r="F1224" s="72">
        <f t="shared" si="463"/>
        <v>44212</v>
      </c>
      <c r="G1224" s="9">
        <f t="shared" si="450"/>
        <v>2.4997347403781234E-3</v>
      </c>
      <c r="H1224" s="72">
        <f t="shared" si="464"/>
        <v>44244</v>
      </c>
      <c r="I1224" s="72">
        <f t="shared" si="451"/>
        <v>44244</v>
      </c>
      <c r="J1224" s="1">
        <f t="shared" si="465"/>
        <v>21</v>
      </c>
      <c r="K1224" s="1">
        <f t="shared" si="471"/>
        <v>18</v>
      </c>
      <c r="L1224" s="5">
        <f t="shared" si="452"/>
        <v>1.00214224</v>
      </c>
      <c r="M1224" s="12">
        <f t="shared" si="472"/>
        <v>1.0135003600000001</v>
      </c>
      <c r="N1224" s="12">
        <f t="shared" si="468"/>
        <v>1.142589390288363</v>
      </c>
      <c r="O1224" s="5">
        <f t="shared" si="470"/>
        <v>1.14503709</v>
      </c>
      <c r="P1224" s="5">
        <f t="shared" si="453"/>
        <v>1145.03709</v>
      </c>
      <c r="Q1224" s="10">
        <f t="shared" si="454"/>
        <v>0</v>
      </c>
      <c r="R1224" s="39">
        <f t="shared" si="455"/>
        <v>0</v>
      </c>
      <c r="S1224" s="5">
        <f t="shared" si="456"/>
        <v>0</v>
      </c>
      <c r="T1224" s="6">
        <f t="shared" si="466"/>
        <v>4.641E-2</v>
      </c>
      <c r="U1224" s="10">
        <f t="shared" si="469"/>
        <v>81</v>
      </c>
      <c r="V1224" s="10">
        <v>252</v>
      </c>
      <c r="W1224" s="12">
        <f t="shared" si="457"/>
        <v>1.0146885219999999</v>
      </c>
      <c r="X1224" s="5">
        <f t="shared" si="458"/>
        <v>16.818902479999998</v>
      </c>
      <c r="Y1224" s="11">
        <f t="shared" si="459"/>
        <v>0</v>
      </c>
      <c r="Z1224" s="2" t="s">
        <v>68</v>
      </c>
      <c r="AA1224" s="72">
        <f t="shared" si="467"/>
        <v>44484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2"/>
      <c r="CH1224" s="1"/>
      <c r="CI1224" s="1"/>
      <c r="CJ1224" s="1"/>
      <c r="CK1224" s="1"/>
      <c r="CL1224" s="1"/>
      <c r="CM1224" s="1"/>
    </row>
    <row r="1225" spans="1:91" x14ac:dyDescent="0.2">
      <c r="A1225" s="105">
        <f t="shared" si="460"/>
        <v>44238</v>
      </c>
      <c r="B1225" s="5">
        <f t="shared" si="449"/>
        <v>1162.20333357</v>
      </c>
      <c r="C1225" s="5">
        <f t="shared" si="461"/>
        <v>1000</v>
      </c>
      <c r="D1225" s="64">
        <f t="shared" si="462"/>
        <v>5560.59</v>
      </c>
      <c r="E1225" s="11">
        <f>IF(K1225=1,VLOOKUP(A1225,[1]Plan1!$AY$80:$BA$314,3),E1224)</f>
        <v>5574.49</v>
      </c>
      <c r="F1225" s="72">
        <f t="shared" si="463"/>
        <v>44212</v>
      </c>
      <c r="G1225" s="9">
        <f t="shared" si="450"/>
        <v>2.4997347403781234E-3</v>
      </c>
      <c r="H1225" s="72">
        <f t="shared" si="464"/>
        <v>44244</v>
      </c>
      <c r="I1225" s="72">
        <f t="shared" si="451"/>
        <v>44244</v>
      </c>
      <c r="J1225" s="1">
        <f t="shared" si="465"/>
        <v>21</v>
      </c>
      <c r="K1225" s="1">
        <f t="shared" si="471"/>
        <v>19</v>
      </c>
      <c r="L1225" s="5">
        <f t="shared" si="452"/>
        <v>1.0022613899999999</v>
      </c>
      <c r="M1225" s="12">
        <f t="shared" si="472"/>
        <v>1.0135003600000001</v>
      </c>
      <c r="N1225" s="12">
        <f t="shared" si="468"/>
        <v>1.142589390288363</v>
      </c>
      <c r="O1225" s="5">
        <f t="shared" si="470"/>
        <v>1.1451732299999999</v>
      </c>
      <c r="P1225" s="5">
        <f t="shared" si="453"/>
        <v>1145.1732300000001</v>
      </c>
      <c r="Q1225" s="10">
        <f t="shared" si="454"/>
        <v>0</v>
      </c>
      <c r="R1225" s="39">
        <f t="shared" si="455"/>
        <v>0</v>
      </c>
      <c r="S1225" s="5">
        <f t="shared" si="456"/>
        <v>0</v>
      </c>
      <c r="T1225" s="6">
        <f t="shared" si="466"/>
        <v>4.641E-2</v>
      </c>
      <c r="U1225" s="10">
        <f t="shared" si="469"/>
        <v>82</v>
      </c>
      <c r="V1225" s="10">
        <v>252</v>
      </c>
      <c r="W1225" s="12">
        <f t="shared" si="457"/>
        <v>1.014871203</v>
      </c>
      <c r="X1225" s="5">
        <f t="shared" si="458"/>
        <v>17.030103570000001</v>
      </c>
      <c r="Y1225" s="11">
        <f t="shared" si="459"/>
        <v>0</v>
      </c>
      <c r="Z1225" s="2" t="s">
        <v>68</v>
      </c>
      <c r="AA1225" s="72">
        <f t="shared" si="467"/>
        <v>44484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2"/>
      <c r="CH1225" s="1"/>
      <c r="CI1225" s="1"/>
      <c r="CJ1225" s="1"/>
      <c r="CK1225" s="1"/>
      <c r="CL1225" s="1"/>
      <c r="CM1225" s="1"/>
    </row>
    <row r="1226" spans="1:91" x14ac:dyDescent="0.2">
      <c r="A1226" s="105">
        <f t="shared" si="460"/>
        <v>44239</v>
      </c>
      <c r="B1226" s="5">
        <f t="shared" ref="B1226:B1289" si="473">(P1226+X1226)</f>
        <v>1162.55077349</v>
      </c>
      <c r="C1226" s="5">
        <f t="shared" si="461"/>
        <v>1000</v>
      </c>
      <c r="D1226" s="64">
        <f t="shared" si="462"/>
        <v>5560.59</v>
      </c>
      <c r="E1226" s="11">
        <f>IF(K1226=1,VLOOKUP(A1226,[1]Plan1!$AY$80:$BA$314,3),E1225)</f>
        <v>5574.49</v>
      </c>
      <c r="F1226" s="72">
        <f t="shared" si="463"/>
        <v>44212</v>
      </c>
      <c r="G1226" s="9">
        <f t="shared" ref="G1226:G1289" si="474">(E1226/D1226)-1</f>
        <v>2.4997347403781234E-3</v>
      </c>
      <c r="H1226" s="72">
        <f t="shared" si="464"/>
        <v>44244</v>
      </c>
      <c r="I1226" s="72">
        <f t="shared" ref="I1226:I1289" si="475">IF(A1226&gt;I1225,H1226,I1225)</f>
        <v>44244</v>
      </c>
      <c r="J1226" s="1">
        <f t="shared" si="465"/>
        <v>21</v>
      </c>
      <c r="K1226" s="1">
        <f t="shared" si="471"/>
        <v>20</v>
      </c>
      <c r="L1226" s="5">
        <f t="shared" ref="L1226:L1289" si="476">TRUNC((E1226/D1226)^TRUNC((K1226/J1226),9),8)</f>
        <v>1.00238055</v>
      </c>
      <c r="M1226" s="12">
        <f t="shared" si="472"/>
        <v>1.0135003600000001</v>
      </c>
      <c r="N1226" s="12">
        <f t="shared" si="468"/>
        <v>1.142589390288363</v>
      </c>
      <c r="O1226" s="5">
        <f t="shared" si="470"/>
        <v>1.14530938</v>
      </c>
      <c r="P1226" s="5">
        <f t="shared" ref="P1226:P1289" si="477">TRUNC(C1226*O1226,8)</f>
        <v>1145.3093799999999</v>
      </c>
      <c r="Q1226" s="10">
        <f t="shared" ref="Q1226:Q1289" si="478">IF(VLOOKUP(A1226,AD$10:AK$114,8)=VLOOKUP(A1225,AD$10:AK$114,8),0,VLOOKUP(A1226,AD$10:AK$114,8))</f>
        <v>0</v>
      </c>
      <c r="R1226" s="39">
        <f t="shared" ref="R1226:R1289" si="479">IF(Q1226&gt;0,VLOOKUP($A1226,$AD$10:$AI$114,6),0)</f>
        <v>0</v>
      </c>
      <c r="S1226" s="5">
        <f t="shared" ref="S1226:S1289" si="480">IF(R1226&gt;0,TRUNC(R1226*P1226,8),0)</f>
        <v>0</v>
      </c>
      <c r="T1226" s="6">
        <f t="shared" si="466"/>
        <v>4.641E-2</v>
      </c>
      <c r="U1226" s="10">
        <f t="shared" si="469"/>
        <v>83</v>
      </c>
      <c r="V1226" s="10">
        <v>252</v>
      </c>
      <c r="W1226" s="12">
        <f t="shared" ref="W1226:W1289" si="481">ROUND((1+T1226)^TRUNC((U1226/V1226),9),9)</f>
        <v>1.015053918</v>
      </c>
      <c r="X1226" s="5">
        <f t="shared" ref="X1226:X1289" si="482">TRUNC((P1226*(W1226-1)),8)</f>
        <v>17.24139349</v>
      </c>
      <c r="Y1226" s="11">
        <f t="shared" ref="Y1226:Y1289" si="483">IF(Q1226&gt;0,S1226+X1226,0)</f>
        <v>0</v>
      </c>
      <c r="Z1226" s="2" t="s">
        <v>68</v>
      </c>
      <c r="AA1226" s="72">
        <f t="shared" si="467"/>
        <v>44484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2"/>
      <c r="CH1226" s="1"/>
      <c r="CI1226" s="1"/>
      <c r="CJ1226" s="1"/>
      <c r="CK1226" s="1"/>
      <c r="CL1226" s="1"/>
      <c r="CM1226" s="1"/>
    </row>
    <row r="1227" spans="1:91" x14ac:dyDescent="0.2">
      <c r="A1227" s="105">
        <f t="shared" ref="A1227:A1290" si="484">(A1226+1)</f>
        <v>44240</v>
      </c>
      <c r="B1227" s="5">
        <f t="shared" si="473"/>
        <v>1162.8983201199999</v>
      </c>
      <c r="C1227" s="5">
        <f t="shared" ref="C1227:C1290" si="485">TRUNC(IF(Q1226&gt;0,VLOOKUP(A1226,$AD$12:$AE$114,2),C1226),8)</f>
        <v>1000</v>
      </c>
      <c r="D1227" s="64">
        <f t="shared" ref="D1227:D1290" si="486">IF(E1227=E1226,D1226,E1226)</f>
        <v>5560.59</v>
      </c>
      <c r="E1227" s="11">
        <f>IF(K1227=1,VLOOKUP(A1227,[1]Plan1!$AY$80:$BA$314,3),E1226)</f>
        <v>5574.49</v>
      </c>
      <c r="F1227" s="72">
        <f t="shared" ref="F1227:F1290" si="487">IF(D1227=D1226,F1226,A1227)</f>
        <v>44212</v>
      </c>
      <c r="G1227" s="9">
        <f t="shared" si="474"/>
        <v>2.4997347403781234E-3</v>
      </c>
      <c r="H1227" s="72">
        <f t="shared" ref="H1227:H1290" si="488">IF(DAY(A1227)=15,VLOOKUP(A1227,AH$118:AM$450,4),H1226)</f>
        <v>44244</v>
      </c>
      <c r="I1227" s="72">
        <f t="shared" si="475"/>
        <v>44244</v>
      </c>
      <c r="J1227" s="1">
        <f t="shared" ref="J1227:J1290" si="489">IF(I1227=I1226,J1226,NETWORKDAYS(I1226,I1227,$AD$118:$AD$502)-1)</f>
        <v>21</v>
      </c>
      <c r="K1227" s="1">
        <f t="shared" si="471"/>
        <v>21</v>
      </c>
      <c r="L1227" s="5">
        <f t="shared" si="476"/>
        <v>1.00249973</v>
      </c>
      <c r="M1227" s="12">
        <f t="shared" si="472"/>
        <v>1.0135003600000001</v>
      </c>
      <c r="N1227" s="12">
        <f t="shared" si="468"/>
        <v>1.142589390288363</v>
      </c>
      <c r="O1227" s="5">
        <f t="shared" si="470"/>
        <v>1.14544555</v>
      </c>
      <c r="P1227" s="5">
        <f t="shared" si="477"/>
        <v>1145.4455499999999</v>
      </c>
      <c r="Q1227" s="10">
        <f t="shared" si="478"/>
        <v>0</v>
      </c>
      <c r="R1227" s="39">
        <f t="shared" si="479"/>
        <v>0</v>
      </c>
      <c r="S1227" s="5">
        <f t="shared" si="480"/>
        <v>0</v>
      </c>
      <c r="T1227" s="6">
        <f t="shared" ref="T1227:T1290" si="490">(T1226)</f>
        <v>4.641E-2</v>
      </c>
      <c r="U1227" s="10">
        <f t="shared" si="469"/>
        <v>84</v>
      </c>
      <c r="V1227" s="10">
        <v>252</v>
      </c>
      <c r="W1227" s="12">
        <f t="shared" si="481"/>
        <v>1.015236665</v>
      </c>
      <c r="X1227" s="5">
        <f t="shared" si="482"/>
        <v>17.45277012</v>
      </c>
      <c r="Y1227" s="11">
        <f t="shared" si="483"/>
        <v>0</v>
      </c>
      <c r="Z1227" s="2" t="s">
        <v>68</v>
      </c>
      <c r="AA1227" s="72">
        <f t="shared" ref="AA1227:AA1290" si="491">IF(Q1226&gt;0,VLOOKUP(A1226,$AD$10:$AL$114,9),AA1226)</f>
        <v>44484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2"/>
      <c r="CH1227" s="1"/>
      <c r="CI1227" s="1"/>
      <c r="CJ1227" s="1"/>
      <c r="CK1227" s="1"/>
      <c r="CL1227" s="1"/>
      <c r="CM1227" s="1"/>
    </row>
    <row r="1228" spans="1:91" x14ac:dyDescent="0.2">
      <c r="A1228" s="105">
        <f t="shared" si="484"/>
        <v>44241</v>
      </c>
      <c r="B1228" s="5">
        <f t="shared" si="473"/>
        <v>1162.8983201199999</v>
      </c>
      <c r="C1228" s="5">
        <f t="shared" si="485"/>
        <v>1000</v>
      </c>
      <c r="D1228" s="64">
        <f t="shared" si="486"/>
        <v>5560.59</v>
      </c>
      <c r="E1228" s="11">
        <f>IF(K1228=1,VLOOKUP(A1228,[1]Plan1!$AY$80:$BA$314,3),E1227)</f>
        <v>5574.49</v>
      </c>
      <c r="F1228" s="72">
        <f t="shared" si="487"/>
        <v>44212</v>
      </c>
      <c r="G1228" s="9">
        <f t="shared" si="474"/>
        <v>2.4997347403781234E-3</v>
      </c>
      <c r="H1228" s="72">
        <f t="shared" si="488"/>
        <v>44244</v>
      </c>
      <c r="I1228" s="72">
        <f t="shared" si="475"/>
        <v>44244</v>
      </c>
      <c r="J1228" s="1">
        <f t="shared" si="489"/>
        <v>21</v>
      </c>
      <c r="K1228" s="1">
        <f t="shared" si="471"/>
        <v>21</v>
      </c>
      <c r="L1228" s="5">
        <f t="shared" si="476"/>
        <v>1.00249973</v>
      </c>
      <c r="M1228" s="12">
        <f t="shared" si="472"/>
        <v>1.0135003600000001</v>
      </c>
      <c r="N1228" s="12">
        <f t="shared" si="468"/>
        <v>1.142589390288363</v>
      </c>
      <c r="O1228" s="5">
        <f t="shared" si="470"/>
        <v>1.14544555</v>
      </c>
      <c r="P1228" s="5">
        <f t="shared" si="477"/>
        <v>1145.4455499999999</v>
      </c>
      <c r="Q1228" s="10">
        <f t="shared" si="478"/>
        <v>0</v>
      </c>
      <c r="R1228" s="39">
        <f t="shared" si="479"/>
        <v>0</v>
      </c>
      <c r="S1228" s="5">
        <f t="shared" si="480"/>
        <v>0</v>
      </c>
      <c r="T1228" s="6">
        <f t="shared" si="490"/>
        <v>4.641E-2</v>
      </c>
      <c r="U1228" s="10">
        <f t="shared" si="469"/>
        <v>84</v>
      </c>
      <c r="V1228" s="10">
        <v>252</v>
      </c>
      <c r="W1228" s="12">
        <f t="shared" si="481"/>
        <v>1.015236665</v>
      </c>
      <c r="X1228" s="5">
        <f t="shared" si="482"/>
        <v>17.45277012</v>
      </c>
      <c r="Y1228" s="11">
        <f t="shared" si="483"/>
        <v>0</v>
      </c>
      <c r="Z1228" s="2" t="s">
        <v>68</v>
      </c>
      <c r="AA1228" s="72">
        <f t="shared" si="491"/>
        <v>44484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2"/>
      <c r="CH1228" s="1"/>
      <c r="CI1228" s="1"/>
      <c r="CJ1228" s="1"/>
      <c r="CK1228" s="1"/>
      <c r="CL1228" s="1"/>
      <c r="CM1228" s="1"/>
    </row>
    <row r="1229" spans="1:91" x14ac:dyDescent="0.2">
      <c r="A1229" s="105">
        <f t="shared" si="484"/>
        <v>44242</v>
      </c>
      <c r="B1229" s="5">
        <f t="shared" si="473"/>
        <v>1162.8983201199999</v>
      </c>
      <c r="C1229" s="5">
        <f t="shared" si="485"/>
        <v>1000</v>
      </c>
      <c r="D1229" s="64">
        <f t="shared" si="486"/>
        <v>5560.59</v>
      </c>
      <c r="E1229" s="11">
        <f>IF(K1229=1,VLOOKUP(A1229,[1]Plan1!$AY$80:$BA$314,3),E1228)</f>
        <v>5574.49</v>
      </c>
      <c r="F1229" s="72">
        <f t="shared" si="487"/>
        <v>44212</v>
      </c>
      <c r="G1229" s="9">
        <f t="shared" si="474"/>
        <v>2.4997347403781234E-3</v>
      </c>
      <c r="H1229" s="72">
        <f t="shared" si="488"/>
        <v>44270</v>
      </c>
      <c r="I1229" s="72">
        <f t="shared" si="475"/>
        <v>44244</v>
      </c>
      <c r="J1229" s="1">
        <f t="shared" si="489"/>
        <v>21</v>
      </c>
      <c r="K1229" s="1">
        <f t="shared" si="471"/>
        <v>21</v>
      </c>
      <c r="L1229" s="5">
        <f t="shared" si="476"/>
        <v>1.00249973</v>
      </c>
      <c r="M1229" s="12">
        <f t="shared" si="472"/>
        <v>1.0135003600000001</v>
      </c>
      <c r="N1229" s="12">
        <f t="shared" si="468"/>
        <v>1.142589390288363</v>
      </c>
      <c r="O1229" s="5">
        <f t="shared" si="470"/>
        <v>1.14544555</v>
      </c>
      <c r="P1229" s="5">
        <f t="shared" si="477"/>
        <v>1145.4455499999999</v>
      </c>
      <c r="Q1229" s="10">
        <f t="shared" si="478"/>
        <v>0</v>
      </c>
      <c r="R1229" s="39">
        <f t="shared" si="479"/>
        <v>0</v>
      </c>
      <c r="S1229" s="5">
        <f t="shared" si="480"/>
        <v>0</v>
      </c>
      <c r="T1229" s="6">
        <f t="shared" si="490"/>
        <v>4.641E-2</v>
      </c>
      <c r="U1229" s="10">
        <f t="shared" si="469"/>
        <v>84</v>
      </c>
      <c r="V1229" s="10">
        <v>252</v>
      </c>
      <c r="W1229" s="12">
        <f t="shared" si="481"/>
        <v>1.015236665</v>
      </c>
      <c r="X1229" s="5">
        <f t="shared" si="482"/>
        <v>17.45277012</v>
      </c>
      <c r="Y1229" s="11">
        <f t="shared" si="483"/>
        <v>0</v>
      </c>
      <c r="Z1229" s="2" t="s">
        <v>68</v>
      </c>
      <c r="AA1229" s="72">
        <f t="shared" si="491"/>
        <v>44484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2"/>
      <c r="CH1229" s="1"/>
      <c r="CI1229" s="1"/>
      <c r="CJ1229" s="1"/>
      <c r="CK1229" s="1"/>
      <c r="CL1229" s="1"/>
      <c r="CM1229" s="1"/>
    </row>
    <row r="1230" spans="1:91" x14ac:dyDescent="0.2">
      <c r="A1230" s="105">
        <f t="shared" si="484"/>
        <v>44243</v>
      </c>
      <c r="B1230" s="5">
        <f t="shared" si="473"/>
        <v>1162.8983201199999</v>
      </c>
      <c r="C1230" s="5">
        <f t="shared" si="485"/>
        <v>1000</v>
      </c>
      <c r="D1230" s="64">
        <f t="shared" si="486"/>
        <v>5560.59</v>
      </c>
      <c r="E1230" s="11">
        <f>IF(K1230=1,VLOOKUP(A1230,[1]Plan1!$AY$80:$BA$314,3),E1229)</f>
        <v>5574.49</v>
      </c>
      <c r="F1230" s="72">
        <f t="shared" si="487"/>
        <v>44212</v>
      </c>
      <c r="G1230" s="9">
        <f t="shared" si="474"/>
        <v>2.4997347403781234E-3</v>
      </c>
      <c r="H1230" s="72">
        <f t="shared" si="488"/>
        <v>44270</v>
      </c>
      <c r="I1230" s="72">
        <f t="shared" si="475"/>
        <v>44244</v>
      </c>
      <c r="J1230" s="1">
        <f t="shared" si="489"/>
        <v>21</v>
      </c>
      <c r="K1230" s="1">
        <f t="shared" si="471"/>
        <v>21</v>
      </c>
      <c r="L1230" s="5">
        <f t="shared" si="476"/>
        <v>1.00249973</v>
      </c>
      <c r="M1230" s="12">
        <f t="shared" si="472"/>
        <v>1.0135003600000001</v>
      </c>
      <c r="N1230" s="12">
        <f t="shared" si="468"/>
        <v>1.142589390288363</v>
      </c>
      <c r="O1230" s="5">
        <f t="shared" si="470"/>
        <v>1.14544555</v>
      </c>
      <c r="P1230" s="5">
        <f t="shared" si="477"/>
        <v>1145.4455499999999</v>
      </c>
      <c r="Q1230" s="10">
        <f t="shared" si="478"/>
        <v>0</v>
      </c>
      <c r="R1230" s="39">
        <f t="shared" si="479"/>
        <v>0</v>
      </c>
      <c r="S1230" s="5">
        <f t="shared" si="480"/>
        <v>0</v>
      </c>
      <c r="T1230" s="6">
        <f t="shared" si="490"/>
        <v>4.641E-2</v>
      </c>
      <c r="U1230" s="10">
        <f t="shared" si="469"/>
        <v>84</v>
      </c>
      <c r="V1230" s="10">
        <v>252</v>
      </c>
      <c r="W1230" s="12">
        <f t="shared" si="481"/>
        <v>1.015236665</v>
      </c>
      <c r="X1230" s="5">
        <f t="shared" si="482"/>
        <v>17.45277012</v>
      </c>
      <c r="Y1230" s="11">
        <f t="shared" si="483"/>
        <v>0</v>
      </c>
      <c r="Z1230" s="2" t="s">
        <v>68</v>
      </c>
      <c r="AA1230" s="72">
        <f t="shared" si="491"/>
        <v>44484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2"/>
      <c r="CH1230" s="1"/>
      <c r="CI1230" s="1"/>
      <c r="CJ1230" s="1"/>
      <c r="CK1230" s="1"/>
      <c r="CL1230" s="1"/>
      <c r="CM1230" s="1"/>
    </row>
    <row r="1231" spans="1:91" x14ac:dyDescent="0.2">
      <c r="A1231" s="105">
        <f t="shared" si="484"/>
        <v>44244</v>
      </c>
      <c r="B1231" s="5">
        <f t="shared" si="473"/>
        <v>1162.8983201199999</v>
      </c>
      <c r="C1231" s="5">
        <f t="shared" si="485"/>
        <v>1000</v>
      </c>
      <c r="D1231" s="64">
        <f t="shared" si="486"/>
        <v>5560.59</v>
      </c>
      <c r="E1231" s="11">
        <f>IF(K1231=1,VLOOKUP(A1231,[1]Plan1!$AY$80:$BA$314,3),E1230)</f>
        <v>5574.49</v>
      </c>
      <c r="F1231" s="72">
        <f t="shared" si="487"/>
        <v>44212</v>
      </c>
      <c r="G1231" s="9">
        <f t="shared" si="474"/>
        <v>2.4997347403781234E-3</v>
      </c>
      <c r="H1231" s="72">
        <f t="shared" si="488"/>
        <v>44270</v>
      </c>
      <c r="I1231" s="72">
        <f t="shared" si="475"/>
        <v>44244</v>
      </c>
      <c r="J1231" s="1">
        <f t="shared" si="489"/>
        <v>21</v>
      </c>
      <c r="K1231" s="1">
        <f t="shared" si="471"/>
        <v>21</v>
      </c>
      <c r="L1231" s="5">
        <f t="shared" si="476"/>
        <v>1.00249973</v>
      </c>
      <c r="M1231" s="12">
        <f t="shared" si="472"/>
        <v>1.0135003600000001</v>
      </c>
      <c r="N1231" s="12">
        <f t="shared" si="468"/>
        <v>1.142589390288363</v>
      </c>
      <c r="O1231" s="5">
        <f t="shared" si="470"/>
        <v>1.14544555</v>
      </c>
      <c r="P1231" s="5">
        <f t="shared" si="477"/>
        <v>1145.4455499999999</v>
      </c>
      <c r="Q1231" s="10">
        <f t="shared" si="478"/>
        <v>0</v>
      </c>
      <c r="R1231" s="39">
        <f t="shared" si="479"/>
        <v>0</v>
      </c>
      <c r="S1231" s="5">
        <f t="shared" si="480"/>
        <v>0</v>
      </c>
      <c r="T1231" s="6">
        <f t="shared" si="490"/>
        <v>4.641E-2</v>
      </c>
      <c r="U1231" s="10">
        <f t="shared" si="469"/>
        <v>84</v>
      </c>
      <c r="V1231" s="10">
        <v>252</v>
      </c>
      <c r="W1231" s="12">
        <f t="shared" si="481"/>
        <v>1.015236665</v>
      </c>
      <c r="X1231" s="5">
        <f t="shared" si="482"/>
        <v>17.45277012</v>
      </c>
      <c r="Y1231" s="11">
        <f t="shared" si="483"/>
        <v>0</v>
      </c>
      <c r="Z1231" s="2" t="s">
        <v>68</v>
      </c>
      <c r="AA1231" s="72">
        <f t="shared" si="491"/>
        <v>44484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2"/>
      <c r="CH1231" s="1"/>
      <c r="CI1231" s="1"/>
      <c r="CJ1231" s="1"/>
      <c r="CK1231" s="1"/>
      <c r="CL1231" s="1"/>
      <c r="CM1231" s="1"/>
    </row>
    <row r="1232" spans="1:91" x14ac:dyDescent="0.2">
      <c r="A1232" s="105">
        <f t="shared" si="484"/>
        <v>44245</v>
      </c>
      <c r="B1232" s="5">
        <f t="shared" si="473"/>
        <v>1163.6611390200001</v>
      </c>
      <c r="C1232" s="5">
        <f t="shared" si="485"/>
        <v>1000</v>
      </c>
      <c r="D1232" s="64">
        <f t="shared" si="486"/>
        <v>5574.49</v>
      </c>
      <c r="E1232" s="11">
        <f>IF(K1232=1,VLOOKUP(A1232,[1]Plan1!$AY$80:$BA$314,3),E1231)</f>
        <v>5622.43</v>
      </c>
      <c r="F1232" s="72">
        <f t="shared" si="487"/>
        <v>44245</v>
      </c>
      <c r="G1232" s="9">
        <f t="shared" si="474"/>
        <v>8.5998898553949488E-3</v>
      </c>
      <c r="H1232" s="72">
        <f t="shared" si="488"/>
        <v>44270</v>
      </c>
      <c r="I1232" s="72">
        <f t="shared" si="475"/>
        <v>44270</v>
      </c>
      <c r="J1232" s="1">
        <f t="shared" si="489"/>
        <v>18</v>
      </c>
      <c r="K1232" s="1">
        <f t="shared" si="471"/>
        <v>1</v>
      </c>
      <c r="L1232" s="5">
        <f t="shared" si="476"/>
        <v>1.00047584</v>
      </c>
      <c r="M1232" s="12">
        <f t="shared" si="472"/>
        <v>1.00249973</v>
      </c>
      <c r="N1232" s="12">
        <f t="shared" si="468"/>
        <v>1.1454455552649485</v>
      </c>
      <c r="O1232" s="5">
        <f t="shared" si="470"/>
        <v>1.1459906</v>
      </c>
      <c r="P1232" s="5">
        <f t="shared" si="477"/>
        <v>1145.9906000000001</v>
      </c>
      <c r="Q1232" s="10">
        <f t="shared" si="478"/>
        <v>0</v>
      </c>
      <c r="R1232" s="39">
        <f t="shared" si="479"/>
        <v>0</v>
      </c>
      <c r="S1232" s="5">
        <f t="shared" si="480"/>
        <v>0</v>
      </c>
      <c r="T1232" s="6">
        <f t="shared" si="490"/>
        <v>4.641E-2</v>
      </c>
      <c r="U1232" s="10">
        <f t="shared" si="469"/>
        <v>85</v>
      </c>
      <c r="V1232" s="10">
        <v>252</v>
      </c>
      <c r="W1232" s="12">
        <f t="shared" si="481"/>
        <v>1.015419445</v>
      </c>
      <c r="X1232" s="5">
        <f t="shared" si="482"/>
        <v>17.67053902</v>
      </c>
      <c r="Y1232" s="11">
        <f t="shared" si="483"/>
        <v>0</v>
      </c>
      <c r="Z1232" s="2" t="s">
        <v>68</v>
      </c>
      <c r="AA1232" s="72">
        <f t="shared" si="491"/>
        <v>44484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2"/>
      <c r="CH1232" s="1"/>
      <c r="CI1232" s="1"/>
      <c r="CJ1232" s="1"/>
      <c r="CK1232" s="1"/>
      <c r="CL1232" s="1"/>
      <c r="CM1232" s="1"/>
    </row>
    <row r="1233" spans="1:91" x14ac:dyDescent="0.2">
      <c r="A1233" s="105">
        <f t="shared" si="484"/>
        <v>44246</v>
      </c>
      <c r="B1233" s="5">
        <f t="shared" si="473"/>
        <v>1164.42445907</v>
      </c>
      <c r="C1233" s="5">
        <f t="shared" si="485"/>
        <v>1000</v>
      </c>
      <c r="D1233" s="64">
        <f t="shared" si="486"/>
        <v>5574.49</v>
      </c>
      <c r="E1233" s="11">
        <f>IF(K1233=1,VLOOKUP(A1233,[1]Plan1!$AY$80:$BA$314,3),E1232)</f>
        <v>5622.43</v>
      </c>
      <c r="F1233" s="72">
        <f t="shared" si="487"/>
        <v>44245</v>
      </c>
      <c r="G1233" s="9">
        <f t="shared" si="474"/>
        <v>8.5998898553949488E-3</v>
      </c>
      <c r="H1233" s="72">
        <f t="shared" si="488"/>
        <v>44270</v>
      </c>
      <c r="I1233" s="72">
        <f t="shared" si="475"/>
        <v>44270</v>
      </c>
      <c r="J1233" s="1">
        <f t="shared" si="489"/>
        <v>18</v>
      </c>
      <c r="K1233" s="1">
        <f t="shared" si="471"/>
        <v>2</v>
      </c>
      <c r="L1233" s="5">
        <f t="shared" si="476"/>
        <v>1.0009519099999999</v>
      </c>
      <c r="M1233" s="12">
        <f t="shared" si="472"/>
        <v>1.00249973</v>
      </c>
      <c r="N1233" s="12">
        <f t="shared" si="468"/>
        <v>1.1454455552649485</v>
      </c>
      <c r="O1233" s="5">
        <f t="shared" si="470"/>
        <v>1.1465359100000001</v>
      </c>
      <c r="P1233" s="5">
        <f t="shared" si="477"/>
        <v>1146.5359100000001</v>
      </c>
      <c r="Q1233" s="10">
        <f t="shared" si="478"/>
        <v>0</v>
      </c>
      <c r="R1233" s="39">
        <f t="shared" si="479"/>
        <v>0</v>
      </c>
      <c r="S1233" s="5">
        <f t="shared" si="480"/>
        <v>0</v>
      </c>
      <c r="T1233" s="6">
        <f t="shared" si="490"/>
        <v>4.641E-2</v>
      </c>
      <c r="U1233" s="10">
        <f t="shared" si="469"/>
        <v>86</v>
      </c>
      <c r="V1233" s="10">
        <v>252</v>
      </c>
      <c r="W1233" s="12">
        <f t="shared" si="481"/>
        <v>1.0156022579999999</v>
      </c>
      <c r="X1233" s="5">
        <f t="shared" si="482"/>
        <v>17.88854907</v>
      </c>
      <c r="Y1233" s="11">
        <f t="shared" si="483"/>
        <v>0</v>
      </c>
      <c r="Z1233" s="2" t="s">
        <v>68</v>
      </c>
      <c r="AA1233" s="72">
        <f t="shared" si="491"/>
        <v>44484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2"/>
      <c r="CH1233" s="1"/>
      <c r="CI1233" s="1"/>
      <c r="CJ1233" s="1"/>
      <c r="CK1233" s="1"/>
      <c r="CL1233" s="1"/>
      <c r="CM1233" s="1"/>
    </row>
    <row r="1234" spans="1:91" x14ac:dyDescent="0.2">
      <c r="A1234" s="105">
        <f t="shared" si="484"/>
        <v>44247</v>
      </c>
      <c r="B1234" s="5">
        <f t="shared" si="473"/>
        <v>1165.1882804500001</v>
      </c>
      <c r="C1234" s="5">
        <f t="shared" si="485"/>
        <v>1000</v>
      </c>
      <c r="D1234" s="64">
        <f t="shared" si="486"/>
        <v>5574.49</v>
      </c>
      <c r="E1234" s="11">
        <f>IF(K1234=1,VLOOKUP(A1234,[1]Plan1!$AY$80:$BA$314,3),E1233)</f>
        <v>5622.43</v>
      </c>
      <c r="F1234" s="72">
        <f t="shared" si="487"/>
        <v>44245</v>
      </c>
      <c r="G1234" s="9">
        <f t="shared" si="474"/>
        <v>8.5998898553949488E-3</v>
      </c>
      <c r="H1234" s="72">
        <f t="shared" si="488"/>
        <v>44270</v>
      </c>
      <c r="I1234" s="72">
        <f t="shared" si="475"/>
        <v>44270</v>
      </c>
      <c r="J1234" s="1">
        <f t="shared" si="489"/>
        <v>18</v>
      </c>
      <c r="K1234" s="1">
        <f t="shared" si="471"/>
        <v>3</v>
      </c>
      <c r="L1234" s="5">
        <f t="shared" si="476"/>
        <v>1.0014282000000001</v>
      </c>
      <c r="M1234" s="12">
        <f t="shared" si="472"/>
        <v>1.00249973</v>
      </c>
      <c r="N1234" s="12">
        <f t="shared" si="468"/>
        <v>1.1454455552649485</v>
      </c>
      <c r="O1234" s="5">
        <f t="shared" si="470"/>
        <v>1.14708148</v>
      </c>
      <c r="P1234" s="5">
        <f t="shared" si="477"/>
        <v>1147.0814800000001</v>
      </c>
      <c r="Q1234" s="10">
        <f t="shared" si="478"/>
        <v>0</v>
      </c>
      <c r="R1234" s="39">
        <f t="shared" si="479"/>
        <v>0</v>
      </c>
      <c r="S1234" s="5">
        <f t="shared" si="480"/>
        <v>0</v>
      </c>
      <c r="T1234" s="6">
        <f t="shared" si="490"/>
        <v>4.641E-2</v>
      </c>
      <c r="U1234" s="10">
        <f t="shared" si="469"/>
        <v>87</v>
      </c>
      <c r="V1234" s="10">
        <v>252</v>
      </c>
      <c r="W1234" s="12">
        <f t="shared" si="481"/>
        <v>1.0157851040000001</v>
      </c>
      <c r="X1234" s="5">
        <f t="shared" si="482"/>
        <v>18.106800450000001</v>
      </c>
      <c r="Y1234" s="11">
        <f t="shared" si="483"/>
        <v>0</v>
      </c>
      <c r="Z1234" s="2" t="s">
        <v>68</v>
      </c>
      <c r="AA1234" s="72">
        <f t="shared" si="491"/>
        <v>44484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2"/>
      <c r="CH1234" s="1"/>
      <c r="CI1234" s="1"/>
      <c r="CJ1234" s="1"/>
      <c r="CK1234" s="1"/>
      <c r="CL1234" s="1"/>
      <c r="CM1234" s="1"/>
    </row>
    <row r="1235" spans="1:91" x14ac:dyDescent="0.2">
      <c r="A1235" s="105">
        <f t="shared" si="484"/>
        <v>44248</v>
      </c>
      <c r="B1235" s="5">
        <f t="shared" si="473"/>
        <v>1165.1882804500001</v>
      </c>
      <c r="C1235" s="5">
        <f t="shared" si="485"/>
        <v>1000</v>
      </c>
      <c r="D1235" s="64">
        <f t="shared" si="486"/>
        <v>5574.49</v>
      </c>
      <c r="E1235" s="11">
        <f>IF(K1235=1,VLOOKUP(A1235,[1]Plan1!$AY$80:$BA$314,3),E1234)</f>
        <v>5622.43</v>
      </c>
      <c r="F1235" s="72">
        <f t="shared" si="487"/>
        <v>44245</v>
      </c>
      <c r="G1235" s="9">
        <f t="shared" si="474"/>
        <v>8.5998898553949488E-3</v>
      </c>
      <c r="H1235" s="72">
        <f t="shared" si="488"/>
        <v>44270</v>
      </c>
      <c r="I1235" s="72">
        <f t="shared" si="475"/>
        <v>44270</v>
      </c>
      <c r="J1235" s="1">
        <f t="shared" si="489"/>
        <v>18</v>
      </c>
      <c r="K1235" s="1">
        <f t="shared" si="471"/>
        <v>3</v>
      </c>
      <c r="L1235" s="5">
        <f t="shared" si="476"/>
        <v>1.0014282000000001</v>
      </c>
      <c r="M1235" s="12">
        <f t="shared" si="472"/>
        <v>1.00249973</v>
      </c>
      <c r="N1235" s="12">
        <f t="shared" si="468"/>
        <v>1.1454455552649485</v>
      </c>
      <c r="O1235" s="5">
        <f t="shared" si="470"/>
        <v>1.14708148</v>
      </c>
      <c r="P1235" s="5">
        <f t="shared" si="477"/>
        <v>1147.0814800000001</v>
      </c>
      <c r="Q1235" s="10">
        <f t="shared" si="478"/>
        <v>0</v>
      </c>
      <c r="R1235" s="39">
        <f t="shared" si="479"/>
        <v>0</v>
      </c>
      <c r="S1235" s="5">
        <f t="shared" si="480"/>
        <v>0</v>
      </c>
      <c r="T1235" s="6">
        <f t="shared" si="490"/>
        <v>4.641E-2</v>
      </c>
      <c r="U1235" s="10">
        <f t="shared" si="469"/>
        <v>87</v>
      </c>
      <c r="V1235" s="10">
        <v>252</v>
      </c>
      <c r="W1235" s="12">
        <f t="shared" si="481"/>
        <v>1.0157851040000001</v>
      </c>
      <c r="X1235" s="5">
        <f t="shared" si="482"/>
        <v>18.106800450000001</v>
      </c>
      <c r="Y1235" s="11">
        <f t="shared" si="483"/>
        <v>0</v>
      </c>
      <c r="Z1235" s="2" t="s">
        <v>68</v>
      </c>
      <c r="AA1235" s="72">
        <f t="shared" si="491"/>
        <v>44484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2"/>
      <c r="CH1235" s="1"/>
      <c r="CI1235" s="1"/>
      <c r="CJ1235" s="1"/>
      <c r="CK1235" s="1"/>
      <c r="CL1235" s="1"/>
      <c r="CM1235" s="1"/>
    </row>
    <row r="1236" spans="1:91" x14ac:dyDescent="0.2">
      <c r="A1236" s="105">
        <f t="shared" si="484"/>
        <v>44249</v>
      </c>
      <c r="B1236" s="5">
        <f t="shared" si="473"/>
        <v>1165.1882804500001</v>
      </c>
      <c r="C1236" s="5">
        <f t="shared" si="485"/>
        <v>1000</v>
      </c>
      <c r="D1236" s="64">
        <f t="shared" si="486"/>
        <v>5574.49</v>
      </c>
      <c r="E1236" s="11">
        <f>IF(K1236=1,VLOOKUP(A1236,[1]Plan1!$AY$80:$BA$314,3),E1235)</f>
        <v>5622.43</v>
      </c>
      <c r="F1236" s="72">
        <f t="shared" si="487"/>
        <v>44245</v>
      </c>
      <c r="G1236" s="9">
        <f t="shared" si="474"/>
        <v>8.5998898553949488E-3</v>
      </c>
      <c r="H1236" s="72">
        <f t="shared" si="488"/>
        <v>44270</v>
      </c>
      <c r="I1236" s="72">
        <f t="shared" si="475"/>
        <v>44270</v>
      </c>
      <c r="J1236" s="1">
        <f t="shared" si="489"/>
        <v>18</v>
      </c>
      <c r="K1236" s="1">
        <f t="shared" si="471"/>
        <v>3</v>
      </c>
      <c r="L1236" s="5">
        <f t="shared" si="476"/>
        <v>1.0014282000000001</v>
      </c>
      <c r="M1236" s="12">
        <f t="shared" si="472"/>
        <v>1.00249973</v>
      </c>
      <c r="N1236" s="12">
        <f t="shared" si="468"/>
        <v>1.1454455552649485</v>
      </c>
      <c r="O1236" s="5">
        <f t="shared" si="470"/>
        <v>1.14708148</v>
      </c>
      <c r="P1236" s="5">
        <f t="shared" si="477"/>
        <v>1147.0814800000001</v>
      </c>
      <c r="Q1236" s="10">
        <f t="shared" si="478"/>
        <v>0</v>
      </c>
      <c r="R1236" s="39">
        <f t="shared" si="479"/>
        <v>0</v>
      </c>
      <c r="S1236" s="5">
        <f t="shared" si="480"/>
        <v>0</v>
      </c>
      <c r="T1236" s="6">
        <f t="shared" si="490"/>
        <v>4.641E-2</v>
      </c>
      <c r="U1236" s="10">
        <f t="shared" si="469"/>
        <v>87</v>
      </c>
      <c r="V1236" s="10">
        <v>252</v>
      </c>
      <c r="W1236" s="12">
        <f t="shared" si="481"/>
        <v>1.0157851040000001</v>
      </c>
      <c r="X1236" s="5">
        <f t="shared" si="482"/>
        <v>18.106800450000001</v>
      </c>
      <c r="Y1236" s="11">
        <f t="shared" si="483"/>
        <v>0</v>
      </c>
      <c r="Z1236" s="2" t="s">
        <v>68</v>
      </c>
      <c r="AA1236" s="72">
        <f t="shared" si="491"/>
        <v>44484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2"/>
      <c r="CH1236" s="1"/>
      <c r="CI1236" s="1"/>
      <c r="CJ1236" s="1"/>
      <c r="CK1236" s="1"/>
      <c r="CL1236" s="1"/>
      <c r="CM1236" s="1"/>
    </row>
    <row r="1237" spans="1:91" x14ac:dyDescent="0.2">
      <c r="A1237" s="105">
        <f t="shared" si="484"/>
        <v>44250</v>
      </c>
      <c r="B1237" s="5">
        <f t="shared" si="473"/>
        <v>1165.95259321</v>
      </c>
      <c r="C1237" s="5">
        <f t="shared" si="485"/>
        <v>1000</v>
      </c>
      <c r="D1237" s="64">
        <f t="shared" si="486"/>
        <v>5574.49</v>
      </c>
      <c r="E1237" s="11">
        <f>IF(K1237=1,VLOOKUP(A1237,[1]Plan1!$AY$80:$BA$314,3),E1236)</f>
        <v>5622.43</v>
      </c>
      <c r="F1237" s="72">
        <f t="shared" si="487"/>
        <v>44245</v>
      </c>
      <c r="G1237" s="9">
        <f t="shared" si="474"/>
        <v>8.5998898553949488E-3</v>
      </c>
      <c r="H1237" s="72">
        <f t="shared" si="488"/>
        <v>44270</v>
      </c>
      <c r="I1237" s="72">
        <f t="shared" si="475"/>
        <v>44270</v>
      </c>
      <c r="J1237" s="1">
        <f t="shared" si="489"/>
        <v>18</v>
      </c>
      <c r="K1237" s="1">
        <f t="shared" si="471"/>
        <v>4</v>
      </c>
      <c r="L1237" s="5">
        <f t="shared" si="476"/>
        <v>1.00190472</v>
      </c>
      <c r="M1237" s="12">
        <f t="shared" si="472"/>
        <v>1.00249973</v>
      </c>
      <c r="N1237" s="12">
        <f t="shared" si="468"/>
        <v>1.1454455552649485</v>
      </c>
      <c r="O1237" s="5">
        <f t="shared" si="470"/>
        <v>1.1476272999999999</v>
      </c>
      <c r="P1237" s="5">
        <f t="shared" si="477"/>
        <v>1147.6273000000001</v>
      </c>
      <c r="Q1237" s="10">
        <f t="shared" si="478"/>
        <v>0</v>
      </c>
      <c r="R1237" s="39">
        <f t="shared" si="479"/>
        <v>0</v>
      </c>
      <c r="S1237" s="5">
        <f t="shared" si="480"/>
        <v>0</v>
      </c>
      <c r="T1237" s="6">
        <f t="shared" si="490"/>
        <v>4.641E-2</v>
      </c>
      <c r="U1237" s="10">
        <f t="shared" si="469"/>
        <v>88</v>
      </c>
      <c r="V1237" s="10">
        <v>252</v>
      </c>
      <c r="W1237" s="12">
        <f t="shared" si="481"/>
        <v>1.0159679829999999</v>
      </c>
      <c r="X1237" s="5">
        <f t="shared" si="482"/>
        <v>18.325293210000002</v>
      </c>
      <c r="Y1237" s="11">
        <f t="shared" si="483"/>
        <v>0</v>
      </c>
      <c r="Z1237" s="2" t="s">
        <v>68</v>
      </c>
      <c r="AA1237" s="72">
        <f t="shared" si="491"/>
        <v>44484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2"/>
      <c r="CH1237" s="1"/>
      <c r="CI1237" s="1"/>
      <c r="CJ1237" s="1"/>
      <c r="CK1237" s="1"/>
      <c r="CL1237" s="1"/>
      <c r="CM1237" s="1"/>
    </row>
    <row r="1238" spans="1:91" x14ac:dyDescent="0.2">
      <c r="A1238" s="105">
        <f t="shared" si="484"/>
        <v>44251</v>
      </c>
      <c r="B1238" s="5">
        <f t="shared" si="473"/>
        <v>1166.7174178599998</v>
      </c>
      <c r="C1238" s="5">
        <f t="shared" si="485"/>
        <v>1000</v>
      </c>
      <c r="D1238" s="64">
        <f t="shared" si="486"/>
        <v>5574.49</v>
      </c>
      <c r="E1238" s="11">
        <f>IF(K1238=1,VLOOKUP(A1238,[1]Plan1!$AY$80:$BA$314,3),E1237)</f>
        <v>5622.43</v>
      </c>
      <c r="F1238" s="72">
        <f t="shared" si="487"/>
        <v>44245</v>
      </c>
      <c r="G1238" s="9">
        <f t="shared" si="474"/>
        <v>8.5998898553949488E-3</v>
      </c>
      <c r="H1238" s="72">
        <f t="shared" si="488"/>
        <v>44270</v>
      </c>
      <c r="I1238" s="72">
        <f t="shared" si="475"/>
        <v>44270</v>
      </c>
      <c r="J1238" s="1">
        <f t="shared" si="489"/>
        <v>18</v>
      </c>
      <c r="K1238" s="1">
        <f t="shared" si="471"/>
        <v>5</v>
      </c>
      <c r="L1238" s="5">
        <f t="shared" si="476"/>
        <v>1.00238147</v>
      </c>
      <c r="M1238" s="12">
        <f t="shared" si="472"/>
        <v>1.00249973</v>
      </c>
      <c r="N1238" s="12">
        <f t="shared" si="468"/>
        <v>1.1454455552649485</v>
      </c>
      <c r="O1238" s="5">
        <f t="shared" si="470"/>
        <v>1.14817339</v>
      </c>
      <c r="P1238" s="5">
        <f t="shared" si="477"/>
        <v>1148.1733899999999</v>
      </c>
      <c r="Q1238" s="10">
        <f t="shared" si="478"/>
        <v>0</v>
      </c>
      <c r="R1238" s="39">
        <f t="shared" si="479"/>
        <v>0</v>
      </c>
      <c r="S1238" s="5">
        <f t="shared" si="480"/>
        <v>0</v>
      </c>
      <c r="T1238" s="6">
        <f t="shared" si="490"/>
        <v>4.641E-2</v>
      </c>
      <c r="U1238" s="10">
        <f t="shared" si="469"/>
        <v>89</v>
      </c>
      <c r="V1238" s="10">
        <v>252</v>
      </c>
      <c r="W1238" s="12">
        <f t="shared" si="481"/>
        <v>1.016150895</v>
      </c>
      <c r="X1238" s="5">
        <f t="shared" si="482"/>
        <v>18.54402786</v>
      </c>
      <c r="Y1238" s="11">
        <f t="shared" si="483"/>
        <v>0</v>
      </c>
      <c r="Z1238" s="2" t="s">
        <v>68</v>
      </c>
      <c r="AA1238" s="72">
        <f t="shared" si="491"/>
        <v>44484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2"/>
      <c r="CH1238" s="1"/>
      <c r="CI1238" s="1"/>
      <c r="CJ1238" s="1"/>
      <c r="CK1238" s="1"/>
      <c r="CL1238" s="1"/>
      <c r="CM1238" s="1"/>
    </row>
    <row r="1239" spans="1:91" x14ac:dyDescent="0.2">
      <c r="A1239" s="105">
        <f t="shared" si="484"/>
        <v>44252</v>
      </c>
      <c r="B1239" s="5">
        <f t="shared" si="473"/>
        <v>1167.4827545999999</v>
      </c>
      <c r="C1239" s="5">
        <f t="shared" si="485"/>
        <v>1000</v>
      </c>
      <c r="D1239" s="64">
        <f t="shared" si="486"/>
        <v>5574.49</v>
      </c>
      <c r="E1239" s="11">
        <f>IF(K1239=1,VLOOKUP(A1239,[1]Plan1!$AY$80:$BA$314,3),E1238)</f>
        <v>5622.43</v>
      </c>
      <c r="F1239" s="72">
        <f t="shared" si="487"/>
        <v>44245</v>
      </c>
      <c r="G1239" s="9">
        <f t="shared" si="474"/>
        <v>8.5998898553949488E-3</v>
      </c>
      <c r="H1239" s="72">
        <f t="shared" si="488"/>
        <v>44270</v>
      </c>
      <c r="I1239" s="72">
        <f t="shared" si="475"/>
        <v>44270</v>
      </c>
      <c r="J1239" s="1">
        <f t="shared" si="489"/>
        <v>18</v>
      </c>
      <c r="K1239" s="1">
        <f t="shared" si="471"/>
        <v>6</v>
      </c>
      <c r="L1239" s="5">
        <f t="shared" si="476"/>
        <v>1.00285845</v>
      </c>
      <c r="M1239" s="12">
        <f t="shared" si="472"/>
        <v>1.00249973</v>
      </c>
      <c r="N1239" s="12">
        <f t="shared" si="468"/>
        <v>1.1454455552649485</v>
      </c>
      <c r="O1239" s="5">
        <f t="shared" si="470"/>
        <v>1.1487197499999999</v>
      </c>
      <c r="P1239" s="5">
        <f t="shared" si="477"/>
        <v>1148.71975</v>
      </c>
      <c r="Q1239" s="10">
        <f t="shared" si="478"/>
        <v>0</v>
      </c>
      <c r="R1239" s="39">
        <f t="shared" si="479"/>
        <v>0</v>
      </c>
      <c r="S1239" s="5">
        <f t="shared" si="480"/>
        <v>0</v>
      </c>
      <c r="T1239" s="6">
        <f t="shared" si="490"/>
        <v>4.641E-2</v>
      </c>
      <c r="U1239" s="10">
        <f t="shared" si="469"/>
        <v>90</v>
      </c>
      <c r="V1239" s="10">
        <v>252</v>
      </c>
      <c r="W1239" s="12">
        <f t="shared" si="481"/>
        <v>1.0163338399999999</v>
      </c>
      <c r="X1239" s="5">
        <f t="shared" si="482"/>
        <v>18.763004599999999</v>
      </c>
      <c r="Y1239" s="11">
        <f t="shared" si="483"/>
        <v>0</v>
      </c>
      <c r="Z1239" s="2" t="s">
        <v>68</v>
      </c>
      <c r="AA1239" s="72">
        <f t="shared" si="491"/>
        <v>44484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2"/>
      <c r="CH1239" s="1"/>
      <c r="CI1239" s="1"/>
      <c r="CJ1239" s="1"/>
      <c r="CK1239" s="1"/>
      <c r="CL1239" s="1"/>
      <c r="CM1239" s="1"/>
    </row>
    <row r="1240" spans="1:91" x14ac:dyDescent="0.2">
      <c r="A1240" s="105">
        <f t="shared" si="484"/>
        <v>44253</v>
      </c>
      <c r="B1240" s="5">
        <f t="shared" si="473"/>
        <v>1168.2485833000001</v>
      </c>
      <c r="C1240" s="5">
        <f t="shared" si="485"/>
        <v>1000</v>
      </c>
      <c r="D1240" s="64">
        <f t="shared" si="486"/>
        <v>5574.49</v>
      </c>
      <c r="E1240" s="11">
        <f>IF(K1240=1,VLOOKUP(A1240,[1]Plan1!$AY$80:$BA$314,3),E1239)</f>
        <v>5622.43</v>
      </c>
      <c r="F1240" s="72">
        <f t="shared" si="487"/>
        <v>44245</v>
      </c>
      <c r="G1240" s="9">
        <f t="shared" si="474"/>
        <v>8.5998898553949488E-3</v>
      </c>
      <c r="H1240" s="72">
        <f t="shared" si="488"/>
        <v>44270</v>
      </c>
      <c r="I1240" s="72">
        <f t="shared" si="475"/>
        <v>44270</v>
      </c>
      <c r="J1240" s="1">
        <f t="shared" si="489"/>
        <v>18</v>
      </c>
      <c r="K1240" s="1">
        <f t="shared" si="471"/>
        <v>7</v>
      </c>
      <c r="L1240" s="5">
        <f t="shared" si="476"/>
        <v>1.0033356499999999</v>
      </c>
      <c r="M1240" s="12">
        <f t="shared" si="472"/>
        <v>1.00249973</v>
      </c>
      <c r="N1240" s="12">
        <f t="shared" si="468"/>
        <v>1.1454455552649485</v>
      </c>
      <c r="O1240" s="5">
        <f t="shared" si="470"/>
        <v>1.1492663599999999</v>
      </c>
      <c r="P1240" s="5">
        <f t="shared" si="477"/>
        <v>1149.2663600000001</v>
      </c>
      <c r="Q1240" s="10">
        <f t="shared" si="478"/>
        <v>0</v>
      </c>
      <c r="R1240" s="39">
        <f t="shared" si="479"/>
        <v>0</v>
      </c>
      <c r="S1240" s="5">
        <f t="shared" si="480"/>
        <v>0</v>
      </c>
      <c r="T1240" s="6">
        <f t="shared" si="490"/>
        <v>4.641E-2</v>
      </c>
      <c r="U1240" s="10">
        <f t="shared" si="469"/>
        <v>91</v>
      </c>
      <c r="V1240" s="10">
        <v>252</v>
      </c>
      <c r="W1240" s="12">
        <f t="shared" si="481"/>
        <v>1.0165168179999999</v>
      </c>
      <c r="X1240" s="5">
        <f t="shared" si="482"/>
        <v>18.982223300000001</v>
      </c>
      <c r="Y1240" s="11">
        <f t="shared" si="483"/>
        <v>0</v>
      </c>
      <c r="Z1240" s="2" t="s">
        <v>68</v>
      </c>
      <c r="AA1240" s="72">
        <f t="shared" si="491"/>
        <v>44484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2"/>
      <c r="CH1240" s="1"/>
      <c r="CI1240" s="1"/>
      <c r="CJ1240" s="1"/>
      <c r="CK1240" s="1"/>
      <c r="CL1240" s="1"/>
      <c r="CM1240" s="1"/>
    </row>
    <row r="1241" spans="1:91" x14ac:dyDescent="0.2">
      <c r="A1241" s="105">
        <f t="shared" si="484"/>
        <v>44254</v>
      </c>
      <c r="B1241" s="5">
        <f t="shared" si="473"/>
        <v>1169.0149143199999</v>
      </c>
      <c r="C1241" s="5">
        <f t="shared" si="485"/>
        <v>1000</v>
      </c>
      <c r="D1241" s="64">
        <f t="shared" si="486"/>
        <v>5574.49</v>
      </c>
      <c r="E1241" s="11">
        <f>IF(K1241=1,VLOOKUP(A1241,[1]Plan1!$AY$80:$BA$314,3),E1240)</f>
        <v>5622.43</v>
      </c>
      <c r="F1241" s="72">
        <f t="shared" si="487"/>
        <v>44245</v>
      </c>
      <c r="G1241" s="9">
        <f t="shared" si="474"/>
        <v>8.5998898553949488E-3</v>
      </c>
      <c r="H1241" s="72">
        <f t="shared" si="488"/>
        <v>44270</v>
      </c>
      <c r="I1241" s="72">
        <f t="shared" si="475"/>
        <v>44270</v>
      </c>
      <c r="J1241" s="1">
        <f t="shared" si="489"/>
        <v>18</v>
      </c>
      <c r="K1241" s="1">
        <f t="shared" si="471"/>
        <v>8</v>
      </c>
      <c r="L1241" s="5">
        <f t="shared" si="476"/>
        <v>1.00381308</v>
      </c>
      <c r="M1241" s="12">
        <f t="shared" si="472"/>
        <v>1.00249973</v>
      </c>
      <c r="N1241" s="12">
        <f t="shared" si="468"/>
        <v>1.1454455552649485</v>
      </c>
      <c r="O1241" s="5">
        <f t="shared" si="470"/>
        <v>1.1498132299999999</v>
      </c>
      <c r="P1241" s="5">
        <f t="shared" si="477"/>
        <v>1149.81323</v>
      </c>
      <c r="Q1241" s="10">
        <f t="shared" si="478"/>
        <v>0</v>
      </c>
      <c r="R1241" s="39">
        <f t="shared" si="479"/>
        <v>0</v>
      </c>
      <c r="S1241" s="5">
        <f t="shared" si="480"/>
        <v>0</v>
      </c>
      <c r="T1241" s="6">
        <f t="shared" si="490"/>
        <v>4.641E-2</v>
      </c>
      <c r="U1241" s="10">
        <f t="shared" si="469"/>
        <v>92</v>
      </c>
      <c r="V1241" s="10">
        <v>252</v>
      </c>
      <c r="W1241" s="12">
        <f t="shared" si="481"/>
        <v>1.016699829</v>
      </c>
      <c r="X1241" s="5">
        <f t="shared" si="482"/>
        <v>19.201684319999998</v>
      </c>
      <c r="Y1241" s="11">
        <f t="shared" si="483"/>
        <v>0</v>
      </c>
      <c r="Z1241" s="2" t="s">
        <v>68</v>
      </c>
      <c r="AA1241" s="72">
        <f t="shared" si="491"/>
        <v>44484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2"/>
      <c r="CH1241" s="1"/>
      <c r="CI1241" s="1"/>
      <c r="CJ1241" s="1"/>
      <c r="CK1241" s="1"/>
      <c r="CL1241" s="1"/>
      <c r="CM1241" s="1"/>
    </row>
    <row r="1242" spans="1:91" x14ac:dyDescent="0.2">
      <c r="A1242" s="105">
        <f t="shared" si="484"/>
        <v>44255</v>
      </c>
      <c r="B1242" s="5">
        <f t="shared" si="473"/>
        <v>1169.0149143199999</v>
      </c>
      <c r="C1242" s="5">
        <f t="shared" si="485"/>
        <v>1000</v>
      </c>
      <c r="D1242" s="64">
        <f t="shared" si="486"/>
        <v>5574.49</v>
      </c>
      <c r="E1242" s="11">
        <f>IF(K1242=1,VLOOKUP(A1242,[1]Plan1!$AY$80:$BA$314,3),E1241)</f>
        <v>5622.43</v>
      </c>
      <c r="F1242" s="72">
        <f t="shared" si="487"/>
        <v>44245</v>
      </c>
      <c r="G1242" s="9">
        <f t="shared" si="474"/>
        <v>8.5998898553949488E-3</v>
      </c>
      <c r="H1242" s="72">
        <f t="shared" si="488"/>
        <v>44270</v>
      </c>
      <c r="I1242" s="72">
        <f t="shared" si="475"/>
        <v>44270</v>
      </c>
      <c r="J1242" s="1">
        <f t="shared" si="489"/>
        <v>18</v>
      </c>
      <c r="K1242" s="1">
        <f t="shared" si="471"/>
        <v>8</v>
      </c>
      <c r="L1242" s="5">
        <f t="shared" si="476"/>
        <v>1.00381308</v>
      </c>
      <c r="M1242" s="12">
        <f t="shared" si="472"/>
        <v>1.00249973</v>
      </c>
      <c r="N1242" s="12">
        <f t="shared" si="468"/>
        <v>1.1454455552649485</v>
      </c>
      <c r="O1242" s="5">
        <f t="shared" si="470"/>
        <v>1.1498132299999999</v>
      </c>
      <c r="P1242" s="5">
        <f t="shared" si="477"/>
        <v>1149.81323</v>
      </c>
      <c r="Q1242" s="10">
        <f t="shared" si="478"/>
        <v>0</v>
      </c>
      <c r="R1242" s="39">
        <f t="shared" si="479"/>
        <v>0</v>
      </c>
      <c r="S1242" s="5">
        <f t="shared" si="480"/>
        <v>0</v>
      </c>
      <c r="T1242" s="6">
        <f t="shared" si="490"/>
        <v>4.641E-2</v>
      </c>
      <c r="U1242" s="10">
        <f t="shared" si="469"/>
        <v>92</v>
      </c>
      <c r="V1242" s="10">
        <v>252</v>
      </c>
      <c r="W1242" s="12">
        <f t="shared" si="481"/>
        <v>1.016699829</v>
      </c>
      <c r="X1242" s="5">
        <f t="shared" si="482"/>
        <v>19.201684319999998</v>
      </c>
      <c r="Y1242" s="11">
        <f t="shared" si="483"/>
        <v>0</v>
      </c>
      <c r="Z1242" s="2" t="s">
        <v>68</v>
      </c>
      <c r="AA1242" s="72">
        <f t="shared" si="491"/>
        <v>44484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2"/>
      <c r="CH1242" s="1"/>
      <c r="CI1242" s="1"/>
      <c r="CJ1242" s="1"/>
      <c r="CK1242" s="1"/>
      <c r="CL1242" s="1"/>
      <c r="CM1242" s="1"/>
    </row>
    <row r="1243" spans="1:91" x14ac:dyDescent="0.2">
      <c r="A1243" s="105">
        <f t="shared" si="484"/>
        <v>44256</v>
      </c>
      <c r="B1243" s="5">
        <f t="shared" si="473"/>
        <v>1169.0149143199999</v>
      </c>
      <c r="C1243" s="5">
        <f t="shared" si="485"/>
        <v>1000</v>
      </c>
      <c r="D1243" s="64">
        <f t="shared" si="486"/>
        <v>5574.49</v>
      </c>
      <c r="E1243" s="11">
        <f>IF(K1243=1,VLOOKUP(A1243,[1]Plan1!$AY$80:$BA$314,3),E1242)</f>
        <v>5622.43</v>
      </c>
      <c r="F1243" s="72">
        <f t="shared" si="487"/>
        <v>44245</v>
      </c>
      <c r="G1243" s="9">
        <f t="shared" si="474"/>
        <v>8.5998898553949488E-3</v>
      </c>
      <c r="H1243" s="72">
        <f t="shared" si="488"/>
        <v>44270</v>
      </c>
      <c r="I1243" s="72">
        <f t="shared" si="475"/>
        <v>44270</v>
      </c>
      <c r="J1243" s="1">
        <f t="shared" si="489"/>
        <v>18</v>
      </c>
      <c r="K1243" s="1">
        <f t="shared" si="471"/>
        <v>8</v>
      </c>
      <c r="L1243" s="5">
        <f t="shared" si="476"/>
        <v>1.00381308</v>
      </c>
      <c r="M1243" s="12">
        <f t="shared" si="472"/>
        <v>1.00249973</v>
      </c>
      <c r="N1243" s="12">
        <f t="shared" si="468"/>
        <v>1.1454455552649485</v>
      </c>
      <c r="O1243" s="5">
        <f t="shared" si="470"/>
        <v>1.1498132299999999</v>
      </c>
      <c r="P1243" s="5">
        <f t="shared" si="477"/>
        <v>1149.81323</v>
      </c>
      <c r="Q1243" s="10">
        <f t="shared" si="478"/>
        <v>0</v>
      </c>
      <c r="R1243" s="39">
        <f t="shared" si="479"/>
        <v>0</v>
      </c>
      <c r="S1243" s="5">
        <f t="shared" si="480"/>
        <v>0</v>
      </c>
      <c r="T1243" s="6">
        <f t="shared" si="490"/>
        <v>4.641E-2</v>
      </c>
      <c r="U1243" s="10">
        <f t="shared" si="469"/>
        <v>92</v>
      </c>
      <c r="V1243" s="10">
        <v>252</v>
      </c>
      <c r="W1243" s="12">
        <f t="shared" si="481"/>
        <v>1.016699829</v>
      </c>
      <c r="X1243" s="5">
        <f t="shared" si="482"/>
        <v>19.201684319999998</v>
      </c>
      <c r="Y1243" s="11">
        <f t="shared" si="483"/>
        <v>0</v>
      </c>
      <c r="Z1243" s="2" t="s">
        <v>68</v>
      </c>
      <c r="AA1243" s="72">
        <f t="shared" si="491"/>
        <v>44484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2"/>
      <c r="CH1243" s="1"/>
      <c r="CI1243" s="1"/>
      <c r="CJ1243" s="1"/>
      <c r="CK1243" s="1"/>
      <c r="CL1243" s="1"/>
      <c r="CM1243" s="1"/>
    </row>
    <row r="1244" spans="1:91" x14ac:dyDescent="0.2">
      <c r="A1244" s="105">
        <f t="shared" si="484"/>
        <v>44257</v>
      </c>
      <c r="B1244" s="5">
        <f t="shared" si="473"/>
        <v>1169.7817365399999</v>
      </c>
      <c r="C1244" s="5">
        <f t="shared" si="485"/>
        <v>1000</v>
      </c>
      <c r="D1244" s="64">
        <f t="shared" si="486"/>
        <v>5574.49</v>
      </c>
      <c r="E1244" s="11">
        <f>IF(K1244=1,VLOOKUP(A1244,[1]Plan1!$AY$80:$BA$314,3),E1243)</f>
        <v>5622.43</v>
      </c>
      <c r="F1244" s="72">
        <f t="shared" si="487"/>
        <v>44245</v>
      </c>
      <c r="G1244" s="9">
        <f t="shared" si="474"/>
        <v>8.5998898553949488E-3</v>
      </c>
      <c r="H1244" s="72">
        <f t="shared" si="488"/>
        <v>44270</v>
      </c>
      <c r="I1244" s="72">
        <f t="shared" si="475"/>
        <v>44270</v>
      </c>
      <c r="J1244" s="1">
        <f t="shared" si="489"/>
        <v>18</v>
      </c>
      <c r="K1244" s="1">
        <f t="shared" si="471"/>
        <v>9</v>
      </c>
      <c r="L1244" s="5">
        <f t="shared" si="476"/>
        <v>1.0042907299999999</v>
      </c>
      <c r="M1244" s="12">
        <f t="shared" si="472"/>
        <v>1.00249973</v>
      </c>
      <c r="N1244" s="12">
        <f t="shared" si="468"/>
        <v>1.1454455552649485</v>
      </c>
      <c r="O1244" s="5">
        <f t="shared" si="470"/>
        <v>1.1503603499999999</v>
      </c>
      <c r="P1244" s="5">
        <f t="shared" si="477"/>
        <v>1150.3603499999999</v>
      </c>
      <c r="Q1244" s="10">
        <f t="shared" si="478"/>
        <v>0</v>
      </c>
      <c r="R1244" s="39">
        <f t="shared" si="479"/>
        <v>0</v>
      </c>
      <c r="S1244" s="5">
        <f t="shared" si="480"/>
        <v>0</v>
      </c>
      <c r="T1244" s="6">
        <f t="shared" si="490"/>
        <v>4.641E-2</v>
      </c>
      <c r="U1244" s="10">
        <f t="shared" si="469"/>
        <v>93</v>
      </c>
      <c r="V1244" s="10">
        <v>252</v>
      </c>
      <c r="W1244" s="12">
        <f t="shared" si="481"/>
        <v>1.016882872</v>
      </c>
      <c r="X1244" s="5">
        <f t="shared" si="482"/>
        <v>19.42138654</v>
      </c>
      <c r="Y1244" s="11">
        <f t="shared" si="483"/>
        <v>0</v>
      </c>
      <c r="Z1244" s="2" t="s">
        <v>68</v>
      </c>
      <c r="AA1244" s="72">
        <f t="shared" si="491"/>
        <v>44484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2"/>
      <c r="CH1244" s="1"/>
      <c r="CI1244" s="1"/>
      <c r="CJ1244" s="1"/>
      <c r="CK1244" s="1"/>
      <c r="CL1244" s="1"/>
      <c r="CM1244" s="1"/>
    </row>
    <row r="1245" spans="1:91" x14ac:dyDescent="0.2">
      <c r="A1245" s="105">
        <f t="shared" si="484"/>
        <v>44258</v>
      </c>
      <c r="B1245" s="5">
        <f t="shared" si="473"/>
        <v>1170.5490727900001</v>
      </c>
      <c r="C1245" s="5">
        <f t="shared" si="485"/>
        <v>1000</v>
      </c>
      <c r="D1245" s="64">
        <f t="shared" si="486"/>
        <v>5574.49</v>
      </c>
      <c r="E1245" s="11">
        <f>IF(K1245=1,VLOOKUP(A1245,[1]Plan1!$AY$80:$BA$314,3),E1244)</f>
        <v>5622.43</v>
      </c>
      <c r="F1245" s="72">
        <f t="shared" si="487"/>
        <v>44245</v>
      </c>
      <c r="G1245" s="9">
        <f t="shared" si="474"/>
        <v>8.5998898553949488E-3</v>
      </c>
      <c r="H1245" s="72">
        <f t="shared" si="488"/>
        <v>44270</v>
      </c>
      <c r="I1245" s="72">
        <f t="shared" si="475"/>
        <v>44270</v>
      </c>
      <c r="J1245" s="1">
        <f t="shared" si="489"/>
        <v>18</v>
      </c>
      <c r="K1245" s="1">
        <f t="shared" si="471"/>
        <v>10</v>
      </c>
      <c r="L1245" s="5">
        <f t="shared" si="476"/>
        <v>1.0047686199999999</v>
      </c>
      <c r="M1245" s="12">
        <f t="shared" si="472"/>
        <v>1.00249973</v>
      </c>
      <c r="N1245" s="12">
        <f t="shared" si="468"/>
        <v>1.1454455552649485</v>
      </c>
      <c r="O1245" s="5">
        <f t="shared" si="470"/>
        <v>1.1509077400000001</v>
      </c>
      <c r="P1245" s="5">
        <f t="shared" si="477"/>
        <v>1150.9077400000001</v>
      </c>
      <c r="Q1245" s="10">
        <f t="shared" si="478"/>
        <v>0</v>
      </c>
      <c r="R1245" s="39">
        <f t="shared" si="479"/>
        <v>0</v>
      </c>
      <c r="S1245" s="5">
        <f t="shared" si="480"/>
        <v>0</v>
      </c>
      <c r="T1245" s="6">
        <f t="shared" si="490"/>
        <v>4.641E-2</v>
      </c>
      <c r="U1245" s="10">
        <f t="shared" si="469"/>
        <v>94</v>
      </c>
      <c r="V1245" s="10">
        <v>252</v>
      </c>
      <c r="W1245" s="12">
        <f t="shared" si="481"/>
        <v>1.017065949</v>
      </c>
      <c r="X1245" s="5">
        <f t="shared" si="482"/>
        <v>19.64133279</v>
      </c>
      <c r="Y1245" s="11">
        <f t="shared" si="483"/>
        <v>0</v>
      </c>
      <c r="Z1245" s="2" t="s">
        <v>68</v>
      </c>
      <c r="AA1245" s="72">
        <f t="shared" si="491"/>
        <v>44484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2"/>
      <c r="CH1245" s="1"/>
      <c r="CI1245" s="1"/>
      <c r="CJ1245" s="1"/>
      <c r="CK1245" s="1"/>
      <c r="CL1245" s="1"/>
      <c r="CM1245" s="1"/>
    </row>
    <row r="1246" spans="1:91" x14ac:dyDescent="0.2">
      <c r="A1246" s="105">
        <f t="shared" si="484"/>
        <v>44259</v>
      </c>
      <c r="B1246" s="5">
        <f t="shared" si="473"/>
        <v>1171.3169108000002</v>
      </c>
      <c r="C1246" s="5">
        <f t="shared" si="485"/>
        <v>1000</v>
      </c>
      <c r="D1246" s="64">
        <f t="shared" si="486"/>
        <v>5574.49</v>
      </c>
      <c r="E1246" s="11">
        <f>IF(K1246=1,VLOOKUP(A1246,[1]Plan1!$AY$80:$BA$314,3),E1245)</f>
        <v>5622.43</v>
      </c>
      <c r="F1246" s="72">
        <f t="shared" si="487"/>
        <v>44245</v>
      </c>
      <c r="G1246" s="9">
        <f t="shared" si="474"/>
        <v>8.5998898553949488E-3</v>
      </c>
      <c r="H1246" s="72">
        <f t="shared" si="488"/>
        <v>44270</v>
      </c>
      <c r="I1246" s="72">
        <f t="shared" si="475"/>
        <v>44270</v>
      </c>
      <c r="J1246" s="1">
        <f t="shared" si="489"/>
        <v>18</v>
      </c>
      <c r="K1246" s="1">
        <f t="shared" si="471"/>
        <v>11</v>
      </c>
      <c r="L1246" s="5">
        <f t="shared" si="476"/>
        <v>1.0052467300000001</v>
      </c>
      <c r="M1246" s="12">
        <f t="shared" si="472"/>
        <v>1.00249973</v>
      </c>
      <c r="N1246" s="12">
        <f t="shared" si="468"/>
        <v>1.1454455552649485</v>
      </c>
      <c r="O1246" s="5">
        <f t="shared" si="470"/>
        <v>1.15145539</v>
      </c>
      <c r="P1246" s="5">
        <f t="shared" si="477"/>
        <v>1151.4553900000001</v>
      </c>
      <c r="Q1246" s="10">
        <f t="shared" si="478"/>
        <v>0</v>
      </c>
      <c r="R1246" s="39">
        <f t="shared" si="479"/>
        <v>0</v>
      </c>
      <c r="S1246" s="5">
        <f t="shared" si="480"/>
        <v>0</v>
      </c>
      <c r="T1246" s="6">
        <f t="shared" si="490"/>
        <v>4.641E-2</v>
      </c>
      <c r="U1246" s="10">
        <f t="shared" si="469"/>
        <v>95</v>
      </c>
      <c r="V1246" s="10">
        <v>252</v>
      </c>
      <c r="W1246" s="12">
        <f t="shared" si="481"/>
        <v>1.017249058</v>
      </c>
      <c r="X1246" s="5">
        <f t="shared" si="482"/>
        <v>19.861520800000001</v>
      </c>
      <c r="Y1246" s="11">
        <f t="shared" si="483"/>
        <v>0</v>
      </c>
      <c r="Z1246" s="2" t="s">
        <v>68</v>
      </c>
      <c r="AA1246" s="72">
        <f t="shared" si="491"/>
        <v>44484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2"/>
      <c r="CH1246" s="1"/>
      <c r="CI1246" s="1"/>
      <c r="CJ1246" s="1"/>
      <c r="CK1246" s="1"/>
      <c r="CL1246" s="1"/>
      <c r="CM1246" s="1"/>
    </row>
    <row r="1247" spans="1:91" x14ac:dyDescent="0.2">
      <c r="A1247" s="105">
        <f t="shared" si="484"/>
        <v>44260</v>
      </c>
      <c r="B1247" s="5">
        <f t="shared" si="473"/>
        <v>1172.08526325</v>
      </c>
      <c r="C1247" s="5">
        <f t="shared" si="485"/>
        <v>1000</v>
      </c>
      <c r="D1247" s="64">
        <f t="shared" si="486"/>
        <v>5574.49</v>
      </c>
      <c r="E1247" s="11">
        <f>IF(K1247=1,VLOOKUP(A1247,[1]Plan1!$AY$80:$BA$314,3),E1246)</f>
        <v>5622.43</v>
      </c>
      <c r="F1247" s="72">
        <f t="shared" si="487"/>
        <v>44245</v>
      </c>
      <c r="G1247" s="9">
        <f t="shared" si="474"/>
        <v>8.5998898553949488E-3</v>
      </c>
      <c r="H1247" s="72">
        <f t="shared" si="488"/>
        <v>44270</v>
      </c>
      <c r="I1247" s="72">
        <f t="shared" si="475"/>
        <v>44270</v>
      </c>
      <c r="J1247" s="1">
        <f t="shared" si="489"/>
        <v>18</v>
      </c>
      <c r="K1247" s="1">
        <f t="shared" si="471"/>
        <v>12</v>
      </c>
      <c r="L1247" s="5">
        <f t="shared" si="476"/>
        <v>1.00572507</v>
      </c>
      <c r="M1247" s="12">
        <f t="shared" si="472"/>
        <v>1.00249973</v>
      </c>
      <c r="N1247" s="12">
        <f t="shared" ref="N1247:N1310" si="492">IF(I1247&gt;I1246,N1246*M1247,N1246)</f>
        <v>1.1454455552649485</v>
      </c>
      <c r="O1247" s="5">
        <f t="shared" si="470"/>
        <v>1.15200331</v>
      </c>
      <c r="P1247" s="5">
        <f t="shared" si="477"/>
        <v>1152.0033100000001</v>
      </c>
      <c r="Q1247" s="10">
        <f t="shared" si="478"/>
        <v>0</v>
      </c>
      <c r="R1247" s="39">
        <f t="shared" si="479"/>
        <v>0</v>
      </c>
      <c r="S1247" s="5">
        <f t="shared" si="480"/>
        <v>0</v>
      </c>
      <c r="T1247" s="6">
        <f t="shared" si="490"/>
        <v>4.641E-2</v>
      </c>
      <c r="U1247" s="10">
        <f t="shared" si="469"/>
        <v>96</v>
      </c>
      <c r="V1247" s="10">
        <v>252</v>
      </c>
      <c r="W1247" s="12">
        <f t="shared" si="481"/>
        <v>1.0174322010000001</v>
      </c>
      <c r="X1247" s="5">
        <f t="shared" si="482"/>
        <v>20.081953250000002</v>
      </c>
      <c r="Y1247" s="11">
        <f t="shared" si="483"/>
        <v>0</v>
      </c>
      <c r="Z1247" s="2" t="s">
        <v>68</v>
      </c>
      <c r="AA1247" s="72">
        <f t="shared" si="491"/>
        <v>44484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2"/>
      <c r="CH1247" s="1"/>
      <c r="CI1247" s="1"/>
      <c r="CJ1247" s="1"/>
      <c r="CK1247" s="1"/>
      <c r="CL1247" s="1"/>
      <c r="CM1247" s="1"/>
    </row>
    <row r="1248" spans="1:91" x14ac:dyDescent="0.2">
      <c r="A1248" s="105">
        <f t="shared" si="484"/>
        <v>44261</v>
      </c>
      <c r="B1248" s="5">
        <f t="shared" si="473"/>
        <v>1172.8540975000001</v>
      </c>
      <c r="C1248" s="5">
        <f t="shared" si="485"/>
        <v>1000</v>
      </c>
      <c r="D1248" s="64">
        <f t="shared" si="486"/>
        <v>5574.49</v>
      </c>
      <c r="E1248" s="11">
        <f>IF(K1248=1,VLOOKUP(A1248,[1]Plan1!$AY$80:$BA$314,3),E1247)</f>
        <v>5622.43</v>
      </c>
      <c r="F1248" s="72">
        <f t="shared" si="487"/>
        <v>44245</v>
      </c>
      <c r="G1248" s="9">
        <f t="shared" si="474"/>
        <v>8.5998898553949488E-3</v>
      </c>
      <c r="H1248" s="72">
        <f t="shared" si="488"/>
        <v>44270</v>
      </c>
      <c r="I1248" s="72">
        <f t="shared" si="475"/>
        <v>44270</v>
      </c>
      <c r="J1248" s="1">
        <f t="shared" si="489"/>
        <v>18</v>
      </c>
      <c r="K1248" s="1">
        <f t="shared" si="471"/>
        <v>13</v>
      </c>
      <c r="L1248" s="5">
        <f t="shared" si="476"/>
        <v>1.0062036299999999</v>
      </c>
      <c r="M1248" s="12">
        <f t="shared" si="472"/>
        <v>1.00249973</v>
      </c>
      <c r="N1248" s="12">
        <f t="shared" si="492"/>
        <v>1.1454455552649485</v>
      </c>
      <c r="O1248" s="5">
        <f t="shared" si="470"/>
        <v>1.1525514699999999</v>
      </c>
      <c r="P1248" s="5">
        <f t="shared" si="477"/>
        <v>1152.5514700000001</v>
      </c>
      <c r="Q1248" s="10">
        <f t="shared" si="478"/>
        <v>0</v>
      </c>
      <c r="R1248" s="39">
        <f t="shared" si="479"/>
        <v>0</v>
      </c>
      <c r="S1248" s="5">
        <f t="shared" si="480"/>
        <v>0</v>
      </c>
      <c r="T1248" s="6">
        <f t="shared" si="490"/>
        <v>4.641E-2</v>
      </c>
      <c r="U1248" s="10">
        <f t="shared" si="469"/>
        <v>97</v>
      </c>
      <c r="V1248" s="10">
        <v>252</v>
      </c>
      <c r="W1248" s="12">
        <f t="shared" si="481"/>
        <v>1.017615376</v>
      </c>
      <c r="X1248" s="5">
        <f t="shared" si="482"/>
        <v>20.3026275</v>
      </c>
      <c r="Y1248" s="11">
        <f t="shared" si="483"/>
        <v>0</v>
      </c>
      <c r="Z1248" s="2" t="s">
        <v>68</v>
      </c>
      <c r="AA1248" s="72">
        <f t="shared" si="491"/>
        <v>44484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2"/>
      <c r="CH1248" s="1"/>
      <c r="CI1248" s="1"/>
      <c r="CJ1248" s="1"/>
      <c r="CK1248" s="1"/>
      <c r="CL1248" s="1"/>
      <c r="CM1248" s="1"/>
    </row>
    <row r="1249" spans="1:91" x14ac:dyDescent="0.2">
      <c r="A1249" s="105">
        <f t="shared" si="484"/>
        <v>44262</v>
      </c>
      <c r="B1249" s="5">
        <f t="shared" si="473"/>
        <v>1172.8540975000001</v>
      </c>
      <c r="C1249" s="5">
        <f t="shared" si="485"/>
        <v>1000</v>
      </c>
      <c r="D1249" s="64">
        <f t="shared" si="486"/>
        <v>5574.49</v>
      </c>
      <c r="E1249" s="11">
        <f>IF(K1249=1,VLOOKUP(A1249,[1]Plan1!$AY$80:$BA$314,3),E1248)</f>
        <v>5622.43</v>
      </c>
      <c r="F1249" s="72">
        <f t="shared" si="487"/>
        <v>44245</v>
      </c>
      <c r="G1249" s="9">
        <f t="shared" si="474"/>
        <v>8.5998898553949488E-3</v>
      </c>
      <c r="H1249" s="72">
        <f t="shared" si="488"/>
        <v>44270</v>
      </c>
      <c r="I1249" s="72">
        <f t="shared" si="475"/>
        <v>44270</v>
      </c>
      <c r="J1249" s="1">
        <f t="shared" si="489"/>
        <v>18</v>
      </c>
      <c r="K1249" s="1">
        <f t="shared" si="471"/>
        <v>13</v>
      </c>
      <c r="L1249" s="5">
        <f t="shared" si="476"/>
        <v>1.0062036299999999</v>
      </c>
      <c r="M1249" s="12">
        <f t="shared" si="472"/>
        <v>1.00249973</v>
      </c>
      <c r="N1249" s="12">
        <f t="shared" si="492"/>
        <v>1.1454455552649485</v>
      </c>
      <c r="O1249" s="5">
        <f t="shared" si="470"/>
        <v>1.1525514699999999</v>
      </c>
      <c r="P1249" s="5">
        <f t="shared" si="477"/>
        <v>1152.5514700000001</v>
      </c>
      <c r="Q1249" s="10">
        <f t="shared" si="478"/>
        <v>0</v>
      </c>
      <c r="R1249" s="39">
        <f t="shared" si="479"/>
        <v>0</v>
      </c>
      <c r="S1249" s="5">
        <f t="shared" si="480"/>
        <v>0</v>
      </c>
      <c r="T1249" s="6">
        <f t="shared" si="490"/>
        <v>4.641E-2</v>
      </c>
      <c r="U1249" s="10">
        <f t="shared" si="469"/>
        <v>97</v>
      </c>
      <c r="V1249" s="10">
        <v>252</v>
      </c>
      <c r="W1249" s="12">
        <f t="shared" si="481"/>
        <v>1.017615376</v>
      </c>
      <c r="X1249" s="5">
        <f t="shared" si="482"/>
        <v>20.3026275</v>
      </c>
      <c r="Y1249" s="11">
        <f t="shared" si="483"/>
        <v>0</v>
      </c>
      <c r="Z1249" s="2" t="s">
        <v>68</v>
      </c>
      <c r="AA1249" s="72">
        <f t="shared" si="491"/>
        <v>44484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2"/>
      <c r="CH1249" s="1"/>
      <c r="CI1249" s="1"/>
      <c r="CJ1249" s="1"/>
      <c r="CK1249" s="1"/>
      <c r="CL1249" s="1"/>
      <c r="CM1249" s="1"/>
    </row>
    <row r="1250" spans="1:91" x14ac:dyDescent="0.2">
      <c r="A1250" s="105">
        <f t="shared" si="484"/>
        <v>44263</v>
      </c>
      <c r="B1250" s="5">
        <f t="shared" si="473"/>
        <v>1172.8540975000001</v>
      </c>
      <c r="C1250" s="5">
        <f t="shared" si="485"/>
        <v>1000</v>
      </c>
      <c r="D1250" s="64">
        <f t="shared" si="486"/>
        <v>5574.49</v>
      </c>
      <c r="E1250" s="11">
        <f>IF(K1250=1,VLOOKUP(A1250,[1]Plan1!$AY$80:$BA$314,3),E1249)</f>
        <v>5622.43</v>
      </c>
      <c r="F1250" s="72">
        <f t="shared" si="487"/>
        <v>44245</v>
      </c>
      <c r="G1250" s="9">
        <f t="shared" si="474"/>
        <v>8.5998898553949488E-3</v>
      </c>
      <c r="H1250" s="72">
        <f t="shared" si="488"/>
        <v>44270</v>
      </c>
      <c r="I1250" s="72">
        <f t="shared" si="475"/>
        <v>44270</v>
      </c>
      <c r="J1250" s="1">
        <f t="shared" si="489"/>
        <v>18</v>
      </c>
      <c r="K1250" s="1">
        <f t="shared" si="471"/>
        <v>13</v>
      </c>
      <c r="L1250" s="5">
        <f t="shared" si="476"/>
        <v>1.0062036299999999</v>
      </c>
      <c r="M1250" s="12">
        <f t="shared" si="472"/>
        <v>1.00249973</v>
      </c>
      <c r="N1250" s="12">
        <f t="shared" si="492"/>
        <v>1.1454455552649485</v>
      </c>
      <c r="O1250" s="5">
        <f t="shared" si="470"/>
        <v>1.1525514699999999</v>
      </c>
      <c r="P1250" s="5">
        <f t="shared" si="477"/>
        <v>1152.5514700000001</v>
      </c>
      <c r="Q1250" s="10">
        <f t="shared" si="478"/>
        <v>0</v>
      </c>
      <c r="R1250" s="39">
        <f t="shared" si="479"/>
        <v>0</v>
      </c>
      <c r="S1250" s="5">
        <f t="shared" si="480"/>
        <v>0</v>
      </c>
      <c r="T1250" s="6">
        <f t="shared" si="490"/>
        <v>4.641E-2</v>
      </c>
      <c r="U1250" s="10">
        <f t="shared" si="469"/>
        <v>97</v>
      </c>
      <c r="V1250" s="10">
        <v>252</v>
      </c>
      <c r="W1250" s="12">
        <f t="shared" si="481"/>
        <v>1.017615376</v>
      </c>
      <c r="X1250" s="5">
        <f t="shared" si="482"/>
        <v>20.3026275</v>
      </c>
      <c r="Y1250" s="11">
        <f t="shared" si="483"/>
        <v>0</v>
      </c>
      <c r="Z1250" s="2" t="s">
        <v>68</v>
      </c>
      <c r="AA1250" s="72">
        <f t="shared" si="491"/>
        <v>44484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2"/>
      <c r="CH1250" s="1"/>
      <c r="CI1250" s="1"/>
      <c r="CJ1250" s="1"/>
      <c r="CK1250" s="1"/>
      <c r="CL1250" s="1"/>
      <c r="CM1250" s="1"/>
    </row>
    <row r="1251" spans="1:91" x14ac:dyDescent="0.2">
      <c r="A1251" s="105">
        <f t="shared" si="484"/>
        <v>44264</v>
      </c>
      <c r="B1251" s="5">
        <f t="shared" si="473"/>
        <v>1173.62345676</v>
      </c>
      <c r="C1251" s="5">
        <f t="shared" si="485"/>
        <v>1000</v>
      </c>
      <c r="D1251" s="64">
        <f t="shared" si="486"/>
        <v>5574.49</v>
      </c>
      <c r="E1251" s="11">
        <f>IF(K1251=1,VLOOKUP(A1251,[1]Plan1!$AY$80:$BA$314,3),E1250)</f>
        <v>5622.43</v>
      </c>
      <c r="F1251" s="72">
        <f t="shared" si="487"/>
        <v>44245</v>
      </c>
      <c r="G1251" s="9">
        <f t="shared" si="474"/>
        <v>8.5998898553949488E-3</v>
      </c>
      <c r="H1251" s="72">
        <f t="shared" si="488"/>
        <v>44270</v>
      </c>
      <c r="I1251" s="72">
        <f t="shared" si="475"/>
        <v>44270</v>
      </c>
      <c r="J1251" s="1">
        <f t="shared" si="489"/>
        <v>18</v>
      </c>
      <c r="K1251" s="1">
        <f t="shared" si="471"/>
        <v>14</v>
      </c>
      <c r="L1251" s="5">
        <f t="shared" si="476"/>
        <v>1.0066824299999999</v>
      </c>
      <c r="M1251" s="12">
        <f t="shared" si="472"/>
        <v>1.00249973</v>
      </c>
      <c r="N1251" s="12">
        <f t="shared" si="492"/>
        <v>1.1454455552649485</v>
      </c>
      <c r="O1251" s="5">
        <f t="shared" si="470"/>
        <v>1.1530999099999999</v>
      </c>
      <c r="P1251" s="5">
        <f t="shared" si="477"/>
        <v>1153.0999099999999</v>
      </c>
      <c r="Q1251" s="10">
        <f t="shared" si="478"/>
        <v>0</v>
      </c>
      <c r="R1251" s="39">
        <f t="shared" si="479"/>
        <v>0</v>
      </c>
      <c r="S1251" s="5">
        <f t="shared" si="480"/>
        <v>0</v>
      </c>
      <c r="T1251" s="6">
        <f t="shared" si="490"/>
        <v>4.641E-2</v>
      </c>
      <c r="U1251" s="10">
        <f t="shared" si="469"/>
        <v>98</v>
      </c>
      <c r="V1251" s="10">
        <v>252</v>
      </c>
      <c r="W1251" s="12">
        <f t="shared" si="481"/>
        <v>1.017798585</v>
      </c>
      <c r="X1251" s="5">
        <f t="shared" si="482"/>
        <v>20.523546759999999</v>
      </c>
      <c r="Y1251" s="11">
        <f t="shared" si="483"/>
        <v>0</v>
      </c>
      <c r="Z1251" s="2" t="s">
        <v>68</v>
      </c>
      <c r="AA1251" s="72">
        <f t="shared" si="491"/>
        <v>44484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2"/>
      <c r="CH1251" s="1"/>
      <c r="CI1251" s="1"/>
      <c r="CJ1251" s="1"/>
      <c r="CK1251" s="1"/>
      <c r="CL1251" s="1"/>
      <c r="CM1251" s="1"/>
    </row>
    <row r="1252" spans="1:91" x14ac:dyDescent="0.2">
      <c r="A1252" s="105">
        <f t="shared" si="484"/>
        <v>44265</v>
      </c>
      <c r="B1252" s="5">
        <f t="shared" si="473"/>
        <v>1174.3933083899999</v>
      </c>
      <c r="C1252" s="5">
        <f t="shared" si="485"/>
        <v>1000</v>
      </c>
      <c r="D1252" s="64">
        <f t="shared" si="486"/>
        <v>5574.49</v>
      </c>
      <c r="E1252" s="11">
        <f>IF(K1252=1,VLOOKUP(A1252,[1]Plan1!$AY$80:$BA$314,3),E1251)</f>
        <v>5622.43</v>
      </c>
      <c r="F1252" s="72">
        <f t="shared" si="487"/>
        <v>44245</v>
      </c>
      <c r="G1252" s="9">
        <f t="shared" si="474"/>
        <v>8.5998898553949488E-3</v>
      </c>
      <c r="H1252" s="72">
        <f t="shared" si="488"/>
        <v>44270</v>
      </c>
      <c r="I1252" s="72">
        <f t="shared" si="475"/>
        <v>44270</v>
      </c>
      <c r="J1252" s="1">
        <f t="shared" si="489"/>
        <v>18</v>
      </c>
      <c r="K1252" s="1">
        <f t="shared" si="471"/>
        <v>15</v>
      </c>
      <c r="L1252" s="5">
        <f t="shared" si="476"/>
        <v>1.0071614499999999</v>
      </c>
      <c r="M1252" s="12">
        <f t="shared" si="472"/>
        <v>1.00249973</v>
      </c>
      <c r="N1252" s="12">
        <f t="shared" si="492"/>
        <v>1.1454455552649485</v>
      </c>
      <c r="O1252" s="5">
        <f t="shared" si="470"/>
        <v>1.1536485999999999</v>
      </c>
      <c r="P1252" s="5">
        <f t="shared" si="477"/>
        <v>1153.6486</v>
      </c>
      <c r="Q1252" s="10">
        <f t="shared" si="478"/>
        <v>0</v>
      </c>
      <c r="R1252" s="39">
        <f t="shared" si="479"/>
        <v>0</v>
      </c>
      <c r="S1252" s="5">
        <f t="shared" si="480"/>
        <v>0</v>
      </c>
      <c r="T1252" s="6">
        <f t="shared" si="490"/>
        <v>4.641E-2</v>
      </c>
      <c r="U1252" s="10">
        <f t="shared" si="469"/>
        <v>99</v>
      </c>
      <c r="V1252" s="10">
        <v>252</v>
      </c>
      <c r="W1252" s="12">
        <f t="shared" si="481"/>
        <v>1.017981826</v>
      </c>
      <c r="X1252" s="5">
        <f t="shared" si="482"/>
        <v>20.74470839</v>
      </c>
      <c r="Y1252" s="11">
        <f t="shared" si="483"/>
        <v>0</v>
      </c>
      <c r="Z1252" s="2" t="s">
        <v>68</v>
      </c>
      <c r="AA1252" s="72">
        <f t="shared" si="491"/>
        <v>44484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2"/>
      <c r="CH1252" s="1"/>
      <c r="CI1252" s="1"/>
      <c r="CJ1252" s="1"/>
      <c r="CK1252" s="1"/>
      <c r="CL1252" s="1"/>
      <c r="CM1252" s="1"/>
    </row>
    <row r="1253" spans="1:91" x14ac:dyDescent="0.2">
      <c r="A1253" s="105">
        <f t="shared" si="484"/>
        <v>44266</v>
      </c>
      <c r="B1253" s="5">
        <f t="shared" si="473"/>
        <v>1175.1636752500001</v>
      </c>
      <c r="C1253" s="5">
        <f t="shared" si="485"/>
        <v>1000</v>
      </c>
      <c r="D1253" s="64">
        <f t="shared" si="486"/>
        <v>5574.49</v>
      </c>
      <c r="E1253" s="11">
        <f>IF(K1253=1,VLOOKUP(A1253,[1]Plan1!$AY$80:$BA$314,3),E1252)</f>
        <v>5622.43</v>
      </c>
      <c r="F1253" s="72">
        <f t="shared" si="487"/>
        <v>44245</v>
      </c>
      <c r="G1253" s="9">
        <f t="shared" si="474"/>
        <v>8.5998898553949488E-3</v>
      </c>
      <c r="H1253" s="72">
        <f t="shared" si="488"/>
        <v>44270</v>
      </c>
      <c r="I1253" s="72">
        <f t="shared" si="475"/>
        <v>44270</v>
      </c>
      <c r="J1253" s="1">
        <f t="shared" si="489"/>
        <v>18</v>
      </c>
      <c r="K1253" s="1">
        <f t="shared" si="471"/>
        <v>16</v>
      </c>
      <c r="L1253" s="5">
        <f t="shared" si="476"/>
        <v>1.0076407000000001</v>
      </c>
      <c r="M1253" s="12">
        <f t="shared" si="472"/>
        <v>1.00249973</v>
      </c>
      <c r="N1253" s="12">
        <f t="shared" si="492"/>
        <v>1.1454455552649485</v>
      </c>
      <c r="O1253" s="5">
        <f t="shared" si="470"/>
        <v>1.1541975600000001</v>
      </c>
      <c r="P1253" s="5">
        <f t="shared" si="477"/>
        <v>1154.1975600000001</v>
      </c>
      <c r="Q1253" s="10">
        <f t="shared" si="478"/>
        <v>0</v>
      </c>
      <c r="R1253" s="39">
        <f t="shared" si="479"/>
        <v>0</v>
      </c>
      <c r="S1253" s="5">
        <f t="shared" si="480"/>
        <v>0</v>
      </c>
      <c r="T1253" s="6">
        <f t="shared" si="490"/>
        <v>4.641E-2</v>
      </c>
      <c r="U1253" s="10">
        <f t="shared" ref="U1253:U1316" si="493">IF(Q1252&gt;0,1,IF(K1253=K1252,U1252,U1252+1))</f>
        <v>100</v>
      </c>
      <c r="V1253" s="10">
        <v>252</v>
      </c>
      <c r="W1253" s="12">
        <f t="shared" si="481"/>
        <v>1.0181651009999999</v>
      </c>
      <c r="X1253" s="5">
        <f t="shared" si="482"/>
        <v>20.966115250000001</v>
      </c>
      <c r="Y1253" s="11">
        <f t="shared" si="483"/>
        <v>0</v>
      </c>
      <c r="Z1253" s="2" t="s">
        <v>68</v>
      </c>
      <c r="AA1253" s="72">
        <f t="shared" si="491"/>
        <v>44484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2"/>
      <c r="CH1253" s="1"/>
      <c r="CI1253" s="1"/>
      <c r="CJ1253" s="1"/>
      <c r="CK1253" s="1"/>
      <c r="CL1253" s="1"/>
      <c r="CM1253" s="1"/>
    </row>
    <row r="1254" spans="1:91" x14ac:dyDescent="0.2">
      <c r="A1254" s="105">
        <f t="shared" si="484"/>
        <v>44267</v>
      </c>
      <c r="B1254" s="5">
        <f t="shared" si="473"/>
        <v>1175.9345348699999</v>
      </c>
      <c r="C1254" s="5">
        <f t="shared" si="485"/>
        <v>1000</v>
      </c>
      <c r="D1254" s="64">
        <f t="shared" si="486"/>
        <v>5574.49</v>
      </c>
      <c r="E1254" s="11">
        <f>IF(K1254=1,VLOOKUP(A1254,[1]Plan1!$AY$80:$BA$314,3),E1253)</f>
        <v>5622.43</v>
      </c>
      <c r="F1254" s="72">
        <f t="shared" si="487"/>
        <v>44245</v>
      </c>
      <c r="G1254" s="9">
        <f t="shared" si="474"/>
        <v>8.5998898553949488E-3</v>
      </c>
      <c r="H1254" s="72">
        <f t="shared" si="488"/>
        <v>44270</v>
      </c>
      <c r="I1254" s="72">
        <f t="shared" si="475"/>
        <v>44270</v>
      </c>
      <c r="J1254" s="1">
        <f t="shared" si="489"/>
        <v>18</v>
      </c>
      <c r="K1254" s="1">
        <f t="shared" si="471"/>
        <v>17</v>
      </c>
      <c r="L1254" s="5">
        <f t="shared" si="476"/>
        <v>1.0081201799999999</v>
      </c>
      <c r="M1254" s="12">
        <f t="shared" si="472"/>
        <v>1.00249973</v>
      </c>
      <c r="N1254" s="12">
        <f t="shared" si="492"/>
        <v>1.1454455552649485</v>
      </c>
      <c r="O1254" s="5">
        <f t="shared" si="470"/>
        <v>1.15474677</v>
      </c>
      <c r="P1254" s="5">
        <f t="shared" si="477"/>
        <v>1154.74677</v>
      </c>
      <c r="Q1254" s="10">
        <f t="shared" si="478"/>
        <v>0</v>
      </c>
      <c r="R1254" s="39">
        <f t="shared" si="479"/>
        <v>0</v>
      </c>
      <c r="S1254" s="5">
        <f t="shared" si="480"/>
        <v>0</v>
      </c>
      <c r="T1254" s="6">
        <f t="shared" si="490"/>
        <v>4.641E-2</v>
      </c>
      <c r="U1254" s="10">
        <f t="shared" si="493"/>
        <v>101</v>
      </c>
      <c r="V1254" s="10">
        <v>252</v>
      </c>
      <c r="W1254" s="12">
        <f t="shared" si="481"/>
        <v>1.018348408</v>
      </c>
      <c r="X1254" s="5">
        <f t="shared" si="482"/>
        <v>21.187764869999999</v>
      </c>
      <c r="Y1254" s="11">
        <f t="shared" si="483"/>
        <v>0</v>
      </c>
      <c r="Z1254" s="2" t="s">
        <v>68</v>
      </c>
      <c r="AA1254" s="72">
        <f t="shared" si="491"/>
        <v>44484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2"/>
      <c r="CH1254" s="1"/>
      <c r="CI1254" s="1"/>
      <c r="CJ1254" s="1"/>
      <c r="CK1254" s="1"/>
      <c r="CL1254" s="1"/>
      <c r="CM1254" s="1"/>
    </row>
    <row r="1255" spans="1:91" x14ac:dyDescent="0.2">
      <c r="A1255" s="105">
        <f t="shared" si="484"/>
        <v>44268</v>
      </c>
      <c r="B1255" s="5">
        <f t="shared" si="473"/>
        <v>1176.7058999399999</v>
      </c>
      <c r="C1255" s="5">
        <f t="shared" si="485"/>
        <v>1000</v>
      </c>
      <c r="D1255" s="64">
        <f t="shared" si="486"/>
        <v>5574.49</v>
      </c>
      <c r="E1255" s="11">
        <f>IF(K1255=1,VLOOKUP(A1255,[1]Plan1!$AY$80:$BA$314,3),E1254)</f>
        <v>5622.43</v>
      </c>
      <c r="F1255" s="72">
        <f t="shared" si="487"/>
        <v>44245</v>
      </c>
      <c r="G1255" s="9">
        <f t="shared" si="474"/>
        <v>8.5998898553949488E-3</v>
      </c>
      <c r="H1255" s="72">
        <f t="shared" si="488"/>
        <v>44270</v>
      </c>
      <c r="I1255" s="72">
        <f t="shared" si="475"/>
        <v>44270</v>
      </c>
      <c r="J1255" s="1">
        <f t="shared" si="489"/>
        <v>18</v>
      </c>
      <c r="K1255" s="1">
        <f t="shared" si="471"/>
        <v>18</v>
      </c>
      <c r="L1255" s="5">
        <f t="shared" si="476"/>
        <v>1.00859988</v>
      </c>
      <c r="M1255" s="12">
        <f t="shared" si="472"/>
        <v>1.00249973</v>
      </c>
      <c r="N1255" s="12">
        <f t="shared" si="492"/>
        <v>1.1454455552649485</v>
      </c>
      <c r="O1255" s="5">
        <f t="shared" si="470"/>
        <v>1.15529624</v>
      </c>
      <c r="P1255" s="5">
        <f t="shared" si="477"/>
        <v>1155.2962399999999</v>
      </c>
      <c r="Q1255" s="10">
        <f t="shared" si="478"/>
        <v>0</v>
      </c>
      <c r="R1255" s="39">
        <f t="shared" si="479"/>
        <v>0</v>
      </c>
      <c r="S1255" s="5">
        <f t="shared" si="480"/>
        <v>0</v>
      </c>
      <c r="T1255" s="6">
        <f t="shared" si="490"/>
        <v>4.641E-2</v>
      </c>
      <c r="U1255" s="10">
        <f t="shared" si="493"/>
        <v>102</v>
      </c>
      <c r="V1255" s="10">
        <v>252</v>
      </c>
      <c r="W1255" s="12">
        <f t="shared" si="481"/>
        <v>1.0185317490000001</v>
      </c>
      <c r="X1255" s="5">
        <f t="shared" si="482"/>
        <v>21.409659940000001</v>
      </c>
      <c r="Y1255" s="11">
        <f t="shared" si="483"/>
        <v>0</v>
      </c>
      <c r="Z1255" s="2" t="s">
        <v>68</v>
      </c>
      <c r="AA1255" s="72">
        <f t="shared" si="491"/>
        <v>44484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2"/>
      <c r="CH1255" s="1"/>
      <c r="CI1255" s="1"/>
      <c r="CJ1255" s="1"/>
      <c r="CK1255" s="1"/>
      <c r="CL1255" s="1"/>
      <c r="CM1255" s="1"/>
    </row>
    <row r="1256" spans="1:91" x14ac:dyDescent="0.2">
      <c r="A1256" s="105">
        <f t="shared" si="484"/>
        <v>44269</v>
      </c>
      <c r="B1256" s="5">
        <f t="shared" si="473"/>
        <v>1176.7058999399999</v>
      </c>
      <c r="C1256" s="5">
        <f t="shared" si="485"/>
        <v>1000</v>
      </c>
      <c r="D1256" s="64">
        <f t="shared" si="486"/>
        <v>5574.49</v>
      </c>
      <c r="E1256" s="11">
        <f>IF(K1256=1,VLOOKUP(A1256,[1]Plan1!$AY$80:$BA$314,3),E1255)</f>
        <v>5622.43</v>
      </c>
      <c r="F1256" s="72">
        <f t="shared" si="487"/>
        <v>44245</v>
      </c>
      <c r="G1256" s="9">
        <f t="shared" si="474"/>
        <v>8.5998898553949488E-3</v>
      </c>
      <c r="H1256" s="72">
        <f t="shared" si="488"/>
        <v>44270</v>
      </c>
      <c r="I1256" s="72">
        <f t="shared" si="475"/>
        <v>44270</v>
      </c>
      <c r="J1256" s="1">
        <f t="shared" si="489"/>
        <v>18</v>
      </c>
      <c r="K1256" s="1">
        <f t="shared" si="471"/>
        <v>18</v>
      </c>
      <c r="L1256" s="5">
        <f t="shared" si="476"/>
        <v>1.00859988</v>
      </c>
      <c r="M1256" s="12">
        <f t="shared" si="472"/>
        <v>1.00249973</v>
      </c>
      <c r="N1256" s="12">
        <f t="shared" si="492"/>
        <v>1.1454455552649485</v>
      </c>
      <c r="O1256" s="5">
        <f t="shared" si="470"/>
        <v>1.15529624</v>
      </c>
      <c r="P1256" s="5">
        <f t="shared" si="477"/>
        <v>1155.2962399999999</v>
      </c>
      <c r="Q1256" s="10">
        <f t="shared" si="478"/>
        <v>0</v>
      </c>
      <c r="R1256" s="39">
        <f t="shared" si="479"/>
        <v>0</v>
      </c>
      <c r="S1256" s="5">
        <f t="shared" si="480"/>
        <v>0</v>
      </c>
      <c r="T1256" s="6">
        <f t="shared" si="490"/>
        <v>4.641E-2</v>
      </c>
      <c r="U1256" s="10">
        <f t="shared" si="493"/>
        <v>102</v>
      </c>
      <c r="V1256" s="10">
        <v>252</v>
      </c>
      <c r="W1256" s="12">
        <f t="shared" si="481"/>
        <v>1.0185317490000001</v>
      </c>
      <c r="X1256" s="5">
        <f t="shared" si="482"/>
        <v>21.409659940000001</v>
      </c>
      <c r="Y1256" s="11">
        <f t="shared" si="483"/>
        <v>0</v>
      </c>
      <c r="Z1256" s="2" t="s">
        <v>68</v>
      </c>
      <c r="AA1256" s="72">
        <f t="shared" si="491"/>
        <v>44484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2"/>
      <c r="CH1256" s="1"/>
      <c r="CI1256" s="1"/>
      <c r="CJ1256" s="1"/>
      <c r="CK1256" s="1"/>
      <c r="CL1256" s="1"/>
      <c r="CM1256" s="1"/>
    </row>
    <row r="1257" spans="1:91" x14ac:dyDescent="0.2">
      <c r="A1257" s="105">
        <f t="shared" si="484"/>
        <v>44270</v>
      </c>
      <c r="B1257" s="5">
        <f t="shared" si="473"/>
        <v>1176.7058999399999</v>
      </c>
      <c r="C1257" s="5">
        <f t="shared" si="485"/>
        <v>1000</v>
      </c>
      <c r="D1257" s="64">
        <f t="shared" si="486"/>
        <v>5574.49</v>
      </c>
      <c r="E1257" s="11">
        <f>IF(K1257=1,VLOOKUP(A1257,[1]Plan1!$AY$80:$BA$314,3),E1256)</f>
        <v>5622.43</v>
      </c>
      <c r="F1257" s="72">
        <f t="shared" si="487"/>
        <v>44245</v>
      </c>
      <c r="G1257" s="9">
        <f t="shared" si="474"/>
        <v>8.5998898553949488E-3</v>
      </c>
      <c r="H1257" s="72">
        <f t="shared" si="488"/>
        <v>44301</v>
      </c>
      <c r="I1257" s="72">
        <f t="shared" si="475"/>
        <v>44270</v>
      </c>
      <c r="J1257" s="1">
        <f t="shared" si="489"/>
        <v>18</v>
      </c>
      <c r="K1257" s="1">
        <f t="shared" si="471"/>
        <v>18</v>
      </c>
      <c r="L1257" s="5">
        <f t="shared" si="476"/>
        <v>1.00859988</v>
      </c>
      <c r="M1257" s="12">
        <f t="shared" si="472"/>
        <v>1.00249973</v>
      </c>
      <c r="N1257" s="12">
        <f t="shared" si="492"/>
        <v>1.1454455552649485</v>
      </c>
      <c r="O1257" s="5">
        <f t="shared" ref="O1257:O1320" si="494">TRUNC(TRUNC((L1257*N1257),15),8)</f>
        <v>1.15529624</v>
      </c>
      <c r="P1257" s="5">
        <f t="shared" si="477"/>
        <v>1155.2962399999999</v>
      </c>
      <c r="Q1257" s="10">
        <f t="shared" si="478"/>
        <v>0</v>
      </c>
      <c r="R1257" s="39">
        <f t="shared" si="479"/>
        <v>0</v>
      </c>
      <c r="S1257" s="5">
        <f t="shared" si="480"/>
        <v>0</v>
      </c>
      <c r="T1257" s="6">
        <f t="shared" si="490"/>
        <v>4.641E-2</v>
      </c>
      <c r="U1257" s="10">
        <f t="shared" si="493"/>
        <v>102</v>
      </c>
      <c r="V1257" s="10">
        <v>252</v>
      </c>
      <c r="W1257" s="12">
        <f t="shared" si="481"/>
        <v>1.0185317490000001</v>
      </c>
      <c r="X1257" s="5">
        <f t="shared" si="482"/>
        <v>21.409659940000001</v>
      </c>
      <c r="Y1257" s="11">
        <f t="shared" si="483"/>
        <v>0</v>
      </c>
      <c r="Z1257" s="2" t="s">
        <v>68</v>
      </c>
      <c r="AA1257" s="72">
        <f t="shared" si="491"/>
        <v>44484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2"/>
      <c r="CH1257" s="1"/>
      <c r="CI1257" s="1"/>
      <c r="CJ1257" s="1"/>
      <c r="CK1257" s="1"/>
      <c r="CL1257" s="1"/>
      <c r="CM1257" s="1"/>
    </row>
    <row r="1258" spans="1:91" x14ac:dyDescent="0.2">
      <c r="A1258" s="105">
        <f t="shared" si="484"/>
        <v>44271</v>
      </c>
      <c r="B1258" s="5">
        <f t="shared" si="473"/>
        <v>1177.4130799300001</v>
      </c>
      <c r="C1258" s="5">
        <f t="shared" si="485"/>
        <v>1000</v>
      </c>
      <c r="D1258" s="64">
        <f t="shared" si="486"/>
        <v>5622.43</v>
      </c>
      <c r="E1258" s="11">
        <f>IF(K1258=1,VLOOKUP(A1258,[1]Plan1!$AY$80:$BA$314,3),E1257)</f>
        <v>5674.72</v>
      </c>
      <c r="F1258" s="72">
        <f t="shared" si="487"/>
        <v>44271</v>
      </c>
      <c r="G1258" s="9">
        <f t="shared" si="474"/>
        <v>9.3002491805145304E-3</v>
      </c>
      <c r="H1258" s="72">
        <f t="shared" si="488"/>
        <v>44301</v>
      </c>
      <c r="I1258" s="72">
        <f t="shared" si="475"/>
        <v>44301</v>
      </c>
      <c r="J1258" s="1">
        <f t="shared" si="489"/>
        <v>22</v>
      </c>
      <c r="K1258" s="1">
        <f t="shared" ref="K1258:K1321" si="495">(J1258-(NETWORKDAYS(A1258,I1258,AD$118:AD$502)-1))</f>
        <v>1</v>
      </c>
      <c r="L1258" s="5">
        <f t="shared" si="476"/>
        <v>1.0004208699999999</v>
      </c>
      <c r="M1258" s="12">
        <f t="shared" ref="M1258:M1321" si="496">IF(I1258&gt;I1257,L1257,M1257)</f>
        <v>1.00859988</v>
      </c>
      <c r="N1258" s="12">
        <f t="shared" si="492"/>
        <v>1.1552962495867605</v>
      </c>
      <c r="O1258" s="5">
        <f t="shared" si="494"/>
        <v>1.1557824699999999</v>
      </c>
      <c r="P1258" s="5">
        <f t="shared" si="477"/>
        <v>1155.7824700000001</v>
      </c>
      <c r="Q1258" s="10">
        <f t="shared" si="478"/>
        <v>0</v>
      </c>
      <c r="R1258" s="39">
        <f t="shared" si="479"/>
        <v>0</v>
      </c>
      <c r="S1258" s="5">
        <f t="shared" si="480"/>
        <v>0</v>
      </c>
      <c r="T1258" s="6">
        <f t="shared" si="490"/>
        <v>4.641E-2</v>
      </c>
      <c r="U1258" s="10">
        <f t="shared" si="493"/>
        <v>103</v>
      </c>
      <c r="V1258" s="10">
        <v>252</v>
      </c>
      <c r="W1258" s="12">
        <f t="shared" si="481"/>
        <v>1.0187151219999999</v>
      </c>
      <c r="X1258" s="5">
        <f t="shared" si="482"/>
        <v>21.630609929999999</v>
      </c>
      <c r="Y1258" s="11">
        <f t="shared" si="483"/>
        <v>0</v>
      </c>
      <c r="Z1258" s="2" t="s">
        <v>68</v>
      </c>
      <c r="AA1258" s="72">
        <f t="shared" si="491"/>
        <v>44484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2"/>
      <c r="CH1258" s="1"/>
      <c r="CI1258" s="1"/>
      <c r="CJ1258" s="1"/>
      <c r="CK1258" s="1"/>
      <c r="CL1258" s="1"/>
      <c r="CM1258" s="1"/>
    </row>
    <row r="1259" spans="1:91" x14ac:dyDescent="0.2">
      <c r="A1259" s="105">
        <f t="shared" si="484"/>
        <v>44272</v>
      </c>
      <c r="B1259" s="5">
        <f t="shared" si="473"/>
        <v>1178.12069152</v>
      </c>
      <c r="C1259" s="5">
        <f t="shared" si="485"/>
        <v>1000</v>
      </c>
      <c r="D1259" s="64">
        <f t="shared" si="486"/>
        <v>5622.43</v>
      </c>
      <c r="E1259" s="11">
        <f>IF(K1259=1,VLOOKUP(A1259,[1]Plan1!$AY$80:$BA$314,3),E1258)</f>
        <v>5674.72</v>
      </c>
      <c r="F1259" s="72">
        <f t="shared" si="487"/>
        <v>44271</v>
      </c>
      <c r="G1259" s="9">
        <f t="shared" si="474"/>
        <v>9.3002491805145304E-3</v>
      </c>
      <c r="H1259" s="72">
        <f t="shared" si="488"/>
        <v>44301</v>
      </c>
      <c r="I1259" s="72">
        <f t="shared" si="475"/>
        <v>44301</v>
      </c>
      <c r="J1259" s="1">
        <f t="shared" si="489"/>
        <v>22</v>
      </c>
      <c r="K1259" s="1">
        <f t="shared" si="495"/>
        <v>2</v>
      </c>
      <c r="L1259" s="5">
        <f t="shared" si="476"/>
        <v>1.0008419200000001</v>
      </c>
      <c r="M1259" s="12">
        <f t="shared" si="496"/>
        <v>1.00859988</v>
      </c>
      <c r="N1259" s="12">
        <f t="shared" si="492"/>
        <v>1.1552962495867605</v>
      </c>
      <c r="O1259" s="5">
        <f t="shared" si="494"/>
        <v>1.1562689100000001</v>
      </c>
      <c r="P1259" s="5">
        <f t="shared" si="477"/>
        <v>1156.26891</v>
      </c>
      <c r="Q1259" s="10">
        <f t="shared" si="478"/>
        <v>0</v>
      </c>
      <c r="R1259" s="39">
        <f t="shared" si="479"/>
        <v>0</v>
      </c>
      <c r="S1259" s="5">
        <f t="shared" si="480"/>
        <v>0</v>
      </c>
      <c r="T1259" s="6">
        <f t="shared" si="490"/>
        <v>4.641E-2</v>
      </c>
      <c r="U1259" s="10">
        <f t="shared" si="493"/>
        <v>104</v>
      </c>
      <c r="V1259" s="10">
        <v>252</v>
      </c>
      <c r="W1259" s="12">
        <f t="shared" si="481"/>
        <v>1.0188985290000001</v>
      </c>
      <c r="X1259" s="5">
        <f t="shared" si="482"/>
        <v>21.851781519999999</v>
      </c>
      <c r="Y1259" s="11">
        <f t="shared" si="483"/>
        <v>0</v>
      </c>
      <c r="Z1259" s="2" t="s">
        <v>68</v>
      </c>
      <c r="AA1259" s="72">
        <f t="shared" si="491"/>
        <v>44484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2"/>
      <c r="CH1259" s="1"/>
      <c r="CI1259" s="1"/>
      <c r="CJ1259" s="1"/>
      <c r="CK1259" s="1"/>
      <c r="CL1259" s="1"/>
      <c r="CM1259" s="1"/>
    </row>
    <row r="1260" spans="1:91" x14ac:dyDescent="0.2">
      <c r="A1260" s="105">
        <f t="shared" si="484"/>
        <v>44273</v>
      </c>
      <c r="B1260" s="5">
        <f t="shared" si="473"/>
        <v>1178.8287325700001</v>
      </c>
      <c r="C1260" s="5">
        <f t="shared" si="485"/>
        <v>1000</v>
      </c>
      <c r="D1260" s="64">
        <f t="shared" si="486"/>
        <v>5622.43</v>
      </c>
      <c r="E1260" s="11">
        <f>IF(K1260=1,VLOOKUP(A1260,[1]Plan1!$AY$80:$BA$314,3),E1259)</f>
        <v>5674.72</v>
      </c>
      <c r="F1260" s="72">
        <f t="shared" si="487"/>
        <v>44271</v>
      </c>
      <c r="G1260" s="9">
        <f t="shared" si="474"/>
        <v>9.3002491805145304E-3</v>
      </c>
      <c r="H1260" s="72">
        <f t="shared" si="488"/>
        <v>44301</v>
      </c>
      <c r="I1260" s="72">
        <f t="shared" si="475"/>
        <v>44301</v>
      </c>
      <c r="J1260" s="1">
        <f t="shared" si="489"/>
        <v>22</v>
      </c>
      <c r="K1260" s="1">
        <f t="shared" si="495"/>
        <v>3</v>
      </c>
      <c r="L1260" s="5">
        <f t="shared" si="476"/>
        <v>1.00126315</v>
      </c>
      <c r="M1260" s="12">
        <f t="shared" si="496"/>
        <v>1.00859988</v>
      </c>
      <c r="N1260" s="12">
        <f t="shared" si="492"/>
        <v>1.1552962495867605</v>
      </c>
      <c r="O1260" s="5">
        <f t="shared" si="494"/>
        <v>1.1567555599999999</v>
      </c>
      <c r="P1260" s="5">
        <f t="shared" si="477"/>
        <v>1156.7555600000001</v>
      </c>
      <c r="Q1260" s="10">
        <f t="shared" si="478"/>
        <v>0</v>
      </c>
      <c r="R1260" s="39">
        <f t="shared" si="479"/>
        <v>0</v>
      </c>
      <c r="S1260" s="5">
        <f t="shared" si="480"/>
        <v>0</v>
      </c>
      <c r="T1260" s="6">
        <f t="shared" si="490"/>
        <v>4.641E-2</v>
      </c>
      <c r="U1260" s="10">
        <f t="shared" si="493"/>
        <v>105</v>
      </c>
      <c r="V1260" s="10">
        <v>252</v>
      </c>
      <c r="W1260" s="12">
        <f t="shared" si="481"/>
        <v>1.0190819680000001</v>
      </c>
      <c r="X1260" s="5">
        <f t="shared" si="482"/>
        <v>22.073172570000001</v>
      </c>
      <c r="Y1260" s="11">
        <f t="shared" si="483"/>
        <v>0</v>
      </c>
      <c r="Z1260" s="2" t="s">
        <v>68</v>
      </c>
      <c r="AA1260" s="72">
        <f t="shared" si="491"/>
        <v>44484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2"/>
      <c r="CH1260" s="1"/>
      <c r="CI1260" s="1"/>
      <c r="CJ1260" s="1"/>
      <c r="CK1260" s="1"/>
      <c r="CL1260" s="1"/>
      <c r="CM1260" s="1"/>
    </row>
    <row r="1261" spans="1:91" x14ac:dyDescent="0.2">
      <c r="A1261" s="105">
        <f t="shared" si="484"/>
        <v>44274</v>
      </c>
      <c r="B1261" s="5">
        <f t="shared" si="473"/>
        <v>1179.5371851700002</v>
      </c>
      <c r="C1261" s="5">
        <f t="shared" si="485"/>
        <v>1000</v>
      </c>
      <c r="D1261" s="64">
        <f t="shared" si="486"/>
        <v>5622.43</v>
      </c>
      <c r="E1261" s="11">
        <f>IF(K1261=1,VLOOKUP(A1261,[1]Plan1!$AY$80:$BA$314,3),E1260)</f>
        <v>5674.72</v>
      </c>
      <c r="F1261" s="72">
        <f t="shared" si="487"/>
        <v>44271</v>
      </c>
      <c r="G1261" s="9">
        <f t="shared" si="474"/>
        <v>9.3002491805145304E-3</v>
      </c>
      <c r="H1261" s="72">
        <f t="shared" si="488"/>
        <v>44301</v>
      </c>
      <c r="I1261" s="72">
        <f t="shared" si="475"/>
        <v>44301</v>
      </c>
      <c r="J1261" s="1">
        <f t="shared" si="489"/>
        <v>22</v>
      </c>
      <c r="K1261" s="1">
        <f t="shared" si="495"/>
        <v>4</v>
      </c>
      <c r="L1261" s="5">
        <f t="shared" si="476"/>
        <v>1.00168455</v>
      </c>
      <c r="M1261" s="12">
        <f t="shared" si="496"/>
        <v>1.00859988</v>
      </c>
      <c r="N1261" s="12">
        <f t="shared" si="492"/>
        <v>1.1552962495867605</v>
      </c>
      <c r="O1261" s="5">
        <f t="shared" si="494"/>
        <v>1.1572423999999999</v>
      </c>
      <c r="P1261" s="5">
        <f t="shared" si="477"/>
        <v>1157.2424000000001</v>
      </c>
      <c r="Q1261" s="10">
        <f t="shared" si="478"/>
        <v>0</v>
      </c>
      <c r="R1261" s="39">
        <f t="shared" si="479"/>
        <v>0</v>
      </c>
      <c r="S1261" s="5">
        <f t="shared" si="480"/>
        <v>0</v>
      </c>
      <c r="T1261" s="6">
        <f t="shared" si="490"/>
        <v>4.641E-2</v>
      </c>
      <c r="U1261" s="10">
        <f t="shared" si="493"/>
        <v>106</v>
      </c>
      <c r="V1261" s="10">
        <v>252</v>
      </c>
      <c r="W1261" s="12">
        <f t="shared" si="481"/>
        <v>1.0192654409999999</v>
      </c>
      <c r="X1261" s="5">
        <f t="shared" si="482"/>
        <v>22.294785170000001</v>
      </c>
      <c r="Y1261" s="11">
        <f t="shared" si="483"/>
        <v>0</v>
      </c>
      <c r="Z1261" s="2" t="s">
        <v>68</v>
      </c>
      <c r="AA1261" s="72">
        <f t="shared" si="491"/>
        <v>44484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2"/>
      <c r="CH1261" s="1"/>
      <c r="CI1261" s="1"/>
      <c r="CJ1261" s="1"/>
      <c r="CK1261" s="1"/>
      <c r="CL1261" s="1"/>
      <c r="CM1261" s="1"/>
    </row>
    <row r="1262" spans="1:91" x14ac:dyDescent="0.2">
      <c r="A1262" s="105">
        <f t="shared" si="484"/>
        <v>44275</v>
      </c>
      <c r="B1262" s="5">
        <f t="shared" si="473"/>
        <v>1180.2460675500001</v>
      </c>
      <c r="C1262" s="5">
        <f t="shared" si="485"/>
        <v>1000</v>
      </c>
      <c r="D1262" s="64">
        <f t="shared" si="486"/>
        <v>5622.43</v>
      </c>
      <c r="E1262" s="11">
        <f>IF(K1262=1,VLOOKUP(A1262,[1]Plan1!$AY$80:$BA$314,3),E1261)</f>
        <v>5674.72</v>
      </c>
      <c r="F1262" s="72">
        <f t="shared" si="487"/>
        <v>44271</v>
      </c>
      <c r="G1262" s="9">
        <f t="shared" si="474"/>
        <v>9.3002491805145304E-3</v>
      </c>
      <c r="H1262" s="72">
        <f t="shared" si="488"/>
        <v>44301</v>
      </c>
      <c r="I1262" s="72">
        <f t="shared" si="475"/>
        <v>44301</v>
      </c>
      <c r="J1262" s="1">
        <f t="shared" si="489"/>
        <v>22</v>
      </c>
      <c r="K1262" s="1">
        <f t="shared" si="495"/>
        <v>5</v>
      </c>
      <c r="L1262" s="5">
        <f t="shared" si="476"/>
        <v>1.00210613</v>
      </c>
      <c r="M1262" s="12">
        <f t="shared" si="496"/>
        <v>1.00859988</v>
      </c>
      <c r="N1262" s="12">
        <f t="shared" si="492"/>
        <v>1.1552962495867605</v>
      </c>
      <c r="O1262" s="5">
        <f t="shared" si="494"/>
        <v>1.1577294499999999</v>
      </c>
      <c r="P1262" s="5">
        <f t="shared" si="477"/>
        <v>1157.72945</v>
      </c>
      <c r="Q1262" s="10">
        <f t="shared" si="478"/>
        <v>0</v>
      </c>
      <c r="R1262" s="39">
        <f t="shared" si="479"/>
        <v>0</v>
      </c>
      <c r="S1262" s="5">
        <f t="shared" si="480"/>
        <v>0</v>
      </c>
      <c r="T1262" s="6">
        <f t="shared" si="490"/>
        <v>4.641E-2</v>
      </c>
      <c r="U1262" s="10">
        <f t="shared" si="493"/>
        <v>107</v>
      </c>
      <c r="V1262" s="10">
        <v>252</v>
      </c>
      <c r="W1262" s="12">
        <f t="shared" si="481"/>
        <v>1.019448946</v>
      </c>
      <c r="X1262" s="5">
        <f t="shared" si="482"/>
        <v>22.516617549999999</v>
      </c>
      <c r="Y1262" s="11">
        <f t="shared" si="483"/>
        <v>0</v>
      </c>
      <c r="Z1262" s="2" t="s">
        <v>68</v>
      </c>
      <c r="AA1262" s="72">
        <f t="shared" si="491"/>
        <v>44484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2"/>
      <c r="CH1262" s="1"/>
      <c r="CI1262" s="1"/>
      <c r="CJ1262" s="1"/>
      <c r="CK1262" s="1"/>
      <c r="CL1262" s="1"/>
      <c r="CM1262" s="1"/>
    </row>
    <row r="1263" spans="1:91" x14ac:dyDescent="0.2">
      <c r="A1263" s="105">
        <f t="shared" si="484"/>
        <v>44276</v>
      </c>
      <c r="B1263" s="5">
        <f t="shared" si="473"/>
        <v>1180.2460675500001</v>
      </c>
      <c r="C1263" s="5">
        <f t="shared" si="485"/>
        <v>1000</v>
      </c>
      <c r="D1263" s="64">
        <f t="shared" si="486"/>
        <v>5622.43</v>
      </c>
      <c r="E1263" s="11">
        <f>IF(K1263=1,VLOOKUP(A1263,[1]Plan1!$AY$80:$BA$314,3),E1262)</f>
        <v>5674.72</v>
      </c>
      <c r="F1263" s="72">
        <f t="shared" si="487"/>
        <v>44271</v>
      </c>
      <c r="G1263" s="9">
        <f t="shared" si="474"/>
        <v>9.3002491805145304E-3</v>
      </c>
      <c r="H1263" s="72">
        <f t="shared" si="488"/>
        <v>44301</v>
      </c>
      <c r="I1263" s="72">
        <f t="shared" si="475"/>
        <v>44301</v>
      </c>
      <c r="J1263" s="1">
        <f t="shared" si="489"/>
        <v>22</v>
      </c>
      <c r="K1263" s="1">
        <f t="shared" si="495"/>
        <v>5</v>
      </c>
      <c r="L1263" s="5">
        <f t="shared" si="476"/>
        <v>1.00210613</v>
      </c>
      <c r="M1263" s="12">
        <f t="shared" si="496"/>
        <v>1.00859988</v>
      </c>
      <c r="N1263" s="12">
        <f t="shared" si="492"/>
        <v>1.1552962495867605</v>
      </c>
      <c r="O1263" s="5">
        <f t="shared" si="494"/>
        <v>1.1577294499999999</v>
      </c>
      <c r="P1263" s="5">
        <f t="shared" si="477"/>
        <v>1157.72945</v>
      </c>
      <c r="Q1263" s="10">
        <f t="shared" si="478"/>
        <v>0</v>
      </c>
      <c r="R1263" s="39">
        <f t="shared" si="479"/>
        <v>0</v>
      </c>
      <c r="S1263" s="5">
        <f t="shared" si="480"/>
        <v>0</v>
      </c>
      <c r="T1263" s="6">
        <f t="shared" si="490"/>
        <v>4.641E-2</v>
      </c>
      <c r="U1263" s="10">
        <f t="shared" si="493"/>
        <v>107</v>
      </c>
      <c r="V1263" s="10">
        <v>252</v>
      </c>
      <c r="W1263" s="12">
        <f t="shared" si="481"/>
        <v>1.019448946</v>
      </c>
      <c r="X1263" s="5">
        <f t="shared" si="482"/>
        <v>22.516617549999999</v>
      </c>
      <c r="Y1263" s="11">
        <f t="shared" si="483"/>
        <v>0</v>
      </c>
      <c r="Z1263" s="2" t="s">
        <v>68</v>
      </c>
      <c r="AA1263" s="72">
        <f t="shared" si="491"/>
        <v>44484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2"/>
      <c r="CH1263" s="1"/>
      <c r="CI1263" s="1"/>
      <c r="CJ1263" s="1"/>
      <c r="CK1263" s="1"/>
      <c r="CL1263" s="1"/>
      <c r="CM1263" s="1"/>
    </row>
    <row r="1264" spans="1:91" x14ac:dyDescent="0.2">
      <c r="A1264" s="105">
        <f t="shared" si="484"/>
        <v>44277</v>
      </c>
      <c r="B1264" s="5">
        <f t="shared" si="473"/>
        <v>1180.2460675500001</v>
      </c>
      <c r="C1264" s="5">
        <f t="shared" si="485"/>
        <v>1000</v>
      </c>
      <c r="D1264" s="64">
        <f t="shared" si="486"/>
        <v>5622.43</v>
      </c>
      <c r="E1264" s="11">
        <f>IF(K1264=1,VLOOKUP(A1264,[1]Plan1!$AY$80:$BA$314,3),E1263)</f>
        <v>5674.72</v>
      </c>
      <c r="F1264" s="72">
        <f t="shared" si="487"/>
        <v>44271</v>
      </c>
      <c r="G1264" s="9">
        <f t="shared" si="474"/>
        <v>9.3002491805145304E-3</v>
      </c>
      <c r="H1264" s="72">
        <f t="shared" si="488"/>
        <v>44301</v>
      </c>
      <c r="I1264" s="72">
        <f t="shared" si="475"/>
        <v>44301</v>
      </c>
      <c r="J1264" s="1">
        <f t="shared" si="489"/>
        <v>22</v>
      </c>
      <c r="K1264" s="1">
        <f t="shared" si="495"/>
        <v>5</v>
      </c>
      <c r="L1264" s="5">
        <f t="shared" si="476"/>
        <v>1.00210613</v>
      </c>
      <c r="M1264" s="12">
        <f t="shared" si="496"/>
        <v>1.00859988</v>
      </c>
      <c r="N1264" s="12">
        <f t="shared" si="492"/>
        <v>1.1552962495867605</v>
      </c>
      <c r="O1264" s="5">
        <f t="shared" si="494"/>
        <v>1.1577294499999999</v>
      </c>
      <c r="P1264" s="5">
        <f t="shared" si="477"/>
        <v>1157.72945</v>
      </c>
      <c r="Q1264" s="10">
        <f t="shared" si="478"/>
        <v>0</v>
      </c>
      <c r="R1264" s="39">
        <f t="shared" si="479"/>
        <v>0</v>
      </c>
      <c r="S1264" s="5">
        <f t="shared" si="480"/>
        <v>0</v>
      </c>
      <c r="T1264" s="6">
        <f t="shared" si="490"/>
        <v>4.641E-2</v>
      </c>
      <c r="U1264" s="10">
        <f t="shared" si="493"/>
        <v>107</v>
      </c>
      <c r="V1264" s="10">
        <v>252</v>
      </c>
      <c r="W1264" s="12">
        <f t="shared" si="481"/>
        <v>1.019448946</v>
      </c>
      <c r="X1264" s="5">
        <f t="shared" si="482"/>
        <v>22.516617549999999</v>
      </c>
      <c r="Y1264" s="11">
        <f t="shared" si="483"/>
        <v>0</v>
      </c>
      <c r="Z1264" s="2" t="s">
        <v>68</v>
      </c>
      <c r="AA1264" s="72">
        <f t="shared" si="491"/>
        <v>44484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2"/>
      <c r="CH1264" s="1"/>
      <c r="CI1264" s="1"/>
      <c r="CJ1264" s="1"/>
      <c r="CK1264" s="1"/>
      <c r="CL1264" s="1"/>
      <c r="CM1264" s="1"/>
    </row>
    <row r="1265" spans="1:91" x14ac:dyDescent="0.2">
      <c r="A1265" s="105">
        <f t="shared" si="484"/>
        <v>44278</v>
      </c>
      <c r="B1265" s="5">
        <f t="shared" si="473"/>
        <v>1180.95538218</v>
      </c>
      <c r="C1265" s="5">
        <f t="shared" si="485"/>
        <v>1000</v>
      </c>
      <c r="D1265" s="64">
        <f t="shared" si="486"/>
        <v>5622.43</v>
      </c>
      <c r="E1265" s="11">
        <f>IF(K1265=1,VLOOKUP(A1265,[1]Plan1!$AY$80:$BA$314,3),E1264)</f>
        <v>5674.72</v>
      </c>
      <c r="F1265" s="72">
        <f t="shared" si="487"/>
        <v>44271</v>
      </c>
      <c r="G1265" s="9">
        <f t="shared" si="474"/>
        <v>9.3002491805145304E-3</v>
      </c>
      <c r="H1265" s="72">
        <f t="shared" si="488"/>
        <v>44301</v>
      </c>
      <c r="I1265" s="72">
        <f t="shared" si="475"/>
        <v>44301</v>
      </c>
      <c r="J1265" s="1">
        <f t="shared" si="489"/>
        <v>22</v>
      </c>
      <c r="K1265" s="1">
        <f t="shared" si="495"/>
        <v>6</v>
      </c>
      <c r="L1265" s="5">
        <f t="shared" si="476"/>
        <v>1.0025278900000001</v>
      </c>
      <c r="M1265" s="12">
        <f t="shared" si="496"/>
        <v>1.00859988</v>
      </c>
      <c r="N1265" s="12">
        <f t="shared" si="492"/>
        <v>1.1552962495867605</v>
      </c>
      <c r="O1265" s="5">
        <f t="shared" si="494"/>
        <v>1.15821671</v>
      </c>
      <c r="P1265" s="5">
        <f t="shared" si="477"/>
        <v>1158.2167099999999</v>
      </c>
      <c r="Q1265" s="10">
        <f t="shared" si="478"/>
        <v>0</v>
      </c>
      <c r="R1265" s="39">
        <f t="shared" si="479"/>
        <v>0</v>
      </c>
      <c r="S1265" s="5">
        <f t="shared" si="480"/>
        <v>0</v>
      </c>
      <c r="T1265" s="6">
        <f t="shared" si="490"/>
        <v>4.641E-2</v>
      </c>
      <c r="U1265" s="10">
        <f t="shared" si="493"/>
        <v>108</v>
      </c>
      <c r="V1265" s="10">
        <v>252</v>
      </c>
      <c r="W1265" s="12">
        <f t="shared" si="481"/>
        <v>1.019632485</v>
      </c>
      <c r="X1265" s="5">
        <f t="shared" si="482"/>
        <v>22.738672179999998</v>
      </c>
      <c r="Y1265" s="11">
        <f t="shared" si="483"/>
        <v>0</v>
      </c>
      <c r="Z1265" s="2" t="s">
        <v>68</v>
      </c>
      <c r="AA1265" s="72">
        <f t="shared" si="491"/>
        <v>44484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2"/>
      <c r="CH1265" s="1"/>
      <c r="CI1265" s="1"/>
      <c r="CJ1265" s="1"/>
      <c r="CK1265" s="1"/>
      <c r="CL1265" s="1"/>
      <c r="CM1265" s="1"/>
    </row>
    <row r="1266" spans="1:91" x14ac:dyDescent="0.2">
      <c r="A1266" s="105">
        <f t="shared" si="484"/>
        <v>44279</v>
      </c>
      <c r="B1266" s="5">
        <f t="shared" si="473"/>
        <v>1181.6651178699999</v>
      </c>
      <c r="C1266" s="5">
        <f t="shared" si="485"/>
        <v>1000</v>
      </c>
      <c r="D1266" s="64">
        <f t="shared" si="486"/>
        <v>5622.43</v>
      </c>
      <c r="E1266" s="11">
        <f>IF(K1266=1,VLOOKUP(A1266,[1]Plan1!$AY$80:$BA$314,3),E1265)</f>
        <v>5674.72</v>
      </c>
      <c r="F1266" s="72">
        <f t="shared" si="487"/>
        <v>44271</v>
      </c>
      <c r="G1266" s="9">
        <f t="shared" si="474"/>
        <v>9.3002491805145304E-3</v>
      </c>
      <c r="H1266" s="72">
        <f t="shared" si="488"/>
        <v>44301</v>
      </c>
      <c r="I1266" s="72">
        <f t="shared" si="475"/>
        <v>44301</v>
      </c>
      <c r="J1266" s="1">
        <f t="shared" si="489"/>
        <v>22</v>
      </c>
      <c r="K1266" s="1">
        <f t="shared" si="495"/>
        <v>7</v>
      </c>
      <c r="L1266" s="5">
        <f t="shared" si="476"/>
        <v>1.0029498299999999</v>
      </c>
      <c r="M1266" s="12">
        <f t="shared" si="496"/>
        <v>1.00859988</v>
      </c>
      <c r="N1266" s="12">
        <f t="shared" si="492"/>
        <v>1.1552962495867605</v>
      </c>
      <c r="O1266" s="5">
        <f t="shared" si="494"/>
        <v>1.15870417</v>
      </c>
      <c r="P1266" s="5">
        <f t="shared" si="477"/>
        <v>1158.70417</v>
      </c>
      <c r="Q1266" s="10">
        <f t="shared" si="478"/>
        <v>0</v>
      </c>
      <c r="R1266" s="39">
        <f t="shared" si="479"/>
        <v>0</v>
      </c>
      <c r="S1266" s="5">
        <f t="shared" si="480"/>
        <v>0</v>
      </c>
      <c r="T1266" s="6">
        <f t="shared" si="490"/>
        <v>4.641E-2</v>
      </c>
      <c r="U1266" s="10">
        <f t="shared" si="493"/>
        <v>109</v>
      </c>
      <c r="V1266" s="10">
        <v>252</v>
      </c>
      <c r="W1266" s="12">
        <f t="shared" si="481"/>
        <v>1.0198160570000001</v>
      </c>
      <c r="X1266" s="5">
        <f t="shared" si="482"/>
        <v>22.960947869999998</v>
      </c>
      <c r="Y1266" s="11">
        <f t="shared" si="483"/>
        <v>0</v>
      </c>
      <c r="Z1266" s="2" t="s">
        <v>68</v>
      </c>
      <c r="AA1266" s="72">
        <f t="shared" si="491"/>
        <v>44484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2"/>
      <c r="CH1266" s="1"/>
      <c r="CI1266" s="1"/>
      <c r="CJ1266" s="1"/>
      <c r="CK1266" s="1"/>
      <c r="CL1266" s="1"/>
      <c r="CM1266" s="1"/>
    </row>
    <row r="1267" spans="1:91" x14ac:dyDescent="0.2">
      <c r="A1267" s="105">
        <f t="shared" si="484"/>
        <v>44280</v>
      </c>
      <c r="B1267" s="5">
        <f t="shared" si="473"/>
        <v>1182.3752940299998</v>
      </c>
      <c r="C1267" s="5">
        <f t="shared" si="485"/>
        <v>1000</v>
      </c>
      <c r="D1267" s="64">
        <f t="shared" si="486"/>
        <v>5622.43</v>
      </c>
      <c r="E1267" s="11">
        <f>IF(K1267=1,VLOOKUP(A1267,[1]Plan1!$AY$80:$BA$314,3),E1266)</f>
        <v>5674.72</v>
      </c>
      <c r="F1267" s="72">
        <f t="shared" si="487"/>
        <v>44271</v>
      </c>
      <c r="G1267" s="9">
        <f t="shared" si="474"/>
        <v>9.3002491805145304E-3</v>
      </c>
      <c r="H1267" s="72">
        <f t="shared" si="488"/>
        <v>44301</v>
      </c>
      <c r="I1267" s="72">
        <f t="shared" si="475"/>
        <v>44301</v>
      </c>
      <c r="J1267" s="1">
        <f t="shared" si="489"/>
        <v>22</v>
      </c>
      <c r="K1267" s="1">
        <f t="shared" si="495"/>
        <v>8</v>
      </c>
      <c r="L1267" s="5">
        <f t="shared" si="476"/>
        <v>1.00337195</v>
      </c>
      <c r="M1267" s="12">
        <f t="shared" si="496"/>
        <v>1.00859988</v>
      </c>
      <c r="N1267" s="12">
        <f t="shared" si="492"/>
        <v>1.1552962495867605</v>
      </c>
      <c r="O1267" s="5">
        <f t="shared" si="494"/>
        <v>1.15919185</v>
      </c>
      <c r="P1267" s="5">
        <f t="shared" si="477"/>
        <v>1159.1918499999999</v>
      </c>
      <c r="Q1267" s="10">
        <f t="shared" si="478"/>
        <v>0</v>
      </c>
      <c r="R1267" s="39">
        <f t="shared" si="479"/>
        <v>0</v>
      </c>
      <c r="S1267" s="5">
        <f t="shared" si="480"/>
        <v>0</v>
      </c>
      <c r="T1267" s="6">
        <f t="shared" si="490"/>
        <v>4.641E-2</v>
      </c>
      <c r="U1267" s="10">
        <f t="shared" si="493"/>
        <v>110</v>
      </c>
      <c r="V1267" s="10">
        <v>252</v>
      </c>
      <c r="W1267" s="12">
        <f t="shared" si="481"/>
        <v>1.0199996609999999</v>
      </c>
      <c r="X1267" s="5">
        <f t="shared" si="482"/>
        <v>23.18344403</v>
      </c>
      <c r="Y1267" s="11">
        <f t="shared" si="483"/>
        <v>0</v>
      </c>
      <c r="Z1267" s="2" t="s">
        <v>68</v>
      </c>
      <c r="AA1267" s="72">
        <f t="shared" si="491"/>
        <v>44484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2"/>
      <c r="CH1267" s="1"/>
      <c r="CI1267" s="1"/>
      <c r="CJ1267" s="1"/>
      <c r="CK1267" s="1"/>
      <c r="CL1267" s="1"/>
      <c r="CM1267" s="1"/>
    </row>
    <row r="1268" spans="1:91" x14ac:dyDescent="0.2">
      <c r="A1268" s="105">
        <f t="shared" si="484"/>
        <v>44281</v>
      </c>
      <c r="B1268" s="5">
        <f t="shared" si="473"/>
        <v>1183.0858825300002</v>
      </c>
      <c r="C1268" s="5">
        <f t="shared" si="485"/>
        <v>1000</v>
      </c>
      <c r="D1268" s="64">
        <f t="shared" si="486"/>
        <v>5622.43</v>
      </c>
      <c r="E1268" s="11">
        <f>IF(K1268=1,VLOOKUP(A1268,[1]Plan1!$AY$80:$BA$314,3),E1267)</f>
        <v>5674.72</v>
      </c>
      <c r="F1268" s="72">
        <f t="shared" si="487"/>
        <v>44271</v>
      </c>
      <c r="G1268" s="9">
        <f t="shared" si="474"/>
        <v>9.3002491805145304E-3</v>
      </c>
      <c r="H1268" s="72">
        <f t="shared" si="488"/>
        <v>44301</v>
      </c>
      <c r="I1268" s="72">
        <f t="shared" si="475"/>
        <v>44301</v>
      </c>
      <c r="J1268" s="1">
        <f t="shared" si="489"/>
        <v>22</v>
      </c>
      <c r="K1268" s="1">
        <f t="shared" si="495"/>
        <v>9</v>
      </c>
      <c r="L1268" s="5">
        <f t="shared" si="476"/>
        <v>1.0037942399999999</v>
      </c>
      <c r="M1268" s="12">
        <f t="shared" si="496"/>
        <v>1.00859988</v>
      </c>
      <c r="N1268" s="12">
        <f t="shared" si="492"/>
        <v>1.1552962495867605</v>
      </c>
      <c r="O1268" s="5">
        <f t="shared" si="494"/>
        <v>1.15967972</v>
      </c>
      <c r="P1268" s="5">
        <f t="shared" si="477"/>
        <v>1159.6797200000001</v>
      </c>
      <c r="Q1268" s="10">
        <f t="shared" si="478"/>
        <v>0</v>
      </c>
      <c r="R1268" s="39">
        <f t="shared" si="479"/>
        <v>0</v>
      </c>
      <c r="S1268" s="5">
        <f t="shared" si="480"/>
        <v>0</v>
      </c>
      <c r="T1268" s="6">
        <f t="shared" si="490"/>
        <v>4.641E-2</v>
      </c>
      <c r="U1268" s="10">
        <f t="shared" si="493"/>
        <v>111</v>
      </c>
      <c r="V1268" s="10">
        <v>252</v>
      </c>
      <c r="W1268" s="12">
        <f t="shared" si="481"/>
        <v>1.0201832989999999</v>
      </c>
      <c r="X1268" s="5">
        <f t="shared" si="482"/>
        <v>23.40616253</v>
      </c>
      <c r="Y1268" s="11">
        <f t="shared" si="483"/>
        <v>0</v>
      </c>
      <c r="Z1268" s="2" t="s">
        <v>68</v>
      </c>
      <c r="AA1268" s="72">
        <f t="shared" si="491"/>
        <v>44484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2"/>
      <c r="CH1268" s="1"/>
      <c r="CI1268" s="1"/>
      <c r="CJ1268" s="1"/>
      <c r="CK1268" s="1"/>
      <c r="CL1268" s="1"/>
      <c r="CM1268" s="1"/>
    </row>
    <row r="1269" spans="1:91" x14ac:dyDescent="0.2">
      <c r="A1269" s="105">
        <f t="shared" si="484"/>
        <v>44282</v>
      </c>
      <c r="B1269" s="5">
        <f t="shared" si="473"/>
        <v>1183.79689257</v>
      </c>
      <c r="C1269" s="5">
        <f t="shared" si="485"/>
        <v>1000</v>
      </c>
      <c r="D1269" s="64">
        <f t="shared" si="486"/>
        <v>5622.43</v>
      </c>
      <c r="E1269" s="11">
        <f>IF(K1269=1,VLOOKUP(A1269,[1]Plan1!$AY$80:$BA$314,3),E1268)</f>
        <v>5674.72</v>
      </c>
      <c r="F1269" s="72">
        <f t="shared" si="487"/>
        <v>44271</v>
      </c>
      <c r="G1269" s="9">
        <f t="shared" si="474"/>
        <v>9.3002491805145304E-3</v>
      </c>
      <c r="H1269" s="72">
        <f t="shared" si="488"/>
        <v>44301</v>
      </c>
      <c r="I1269" s="72">
        <f t="shared" si="475"/>
        <v>44301</v>
      </c>
      <c r="J1269" s="1">
        <f t="shared" si="489"/>
        <v>22</v>
      </c>
      <c r="K1269" s="1">
        <f t="shared" si="495"/>
        <v>10</v>
      </c>
      <c r="L1269" s="5">
        <f t="shared" si="476"/>
        <v>1.0042167099999999</v>
      </c>
      <c r="M1269" s="12">
        <f t="shared" si="496"/>
        <v>1.00859988</v>
      </c>
      <c r="N1269" s="12">
        <f t="shared" si="492"/>
        <v>1.1552962495867605</v>
      </c>
      <c r="O1269" s="5">
        <f t="shared" si="494"/>
        <v>1.16016779</v>
      </c>
      <c r="P1269" s="5">
        <f t="shared" si="477"/>
        <v>1160.16779</v>
      </c>
      <c r="Q1269" s="10">
        <f t="shared" si="478"/>
        <v>0</v>
      </c>
      <c r="R1269" s="39">
        <f t="shared" si="479"/>
        <v>0</v>
      </c>
      <c r="S1269" s="5">
        <f t="shared" si="480"/>
        <v>0</v>
      </c>
      <c r="T1269" s="6">
        <f t="shared" si="490"/>
        <v>4.641E-2</v>
      </c>
      <c r="U1269" s="10">
        <f t="shared" si="493"/>
        <v>112</v>
      </c>
      <c r="V1269" s="10">
        <v>252</v>
      </c>
      <c r="W1269" s="12">
        <f t="shared" si="481"/>
        <v>1.02036697</v>
      </c>
      <c r="X1269" s="5">
        <f t="shared" si="482"/>
        <v>23.629102570000001</v>
      </c>
      <c r="Y1269" s="11">
        <f t="shared" si="483"/>
        <v>0</v>
      </c>
      <c r="Z1269" s="2" t="s">
        <v>68</v>
      </c>
      <c r="AA1269" s="72">
        <f t="shared" si="491"/>
        <v>44484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2"/>
      <c r="CH1269" s="1"/>
      <c r="CI1269" s="1"/>
      <c r="CJ1269" s="1"/>
      <c r="CK1269" s="1"/>
      <c r="CL1269" s="1"/>
      <c r="CM1269" s="1"/>
    </row>
    <row r="1270" spans="1:91" x14ac:dyDescent="0.2">
      <c r="A1270" s="105">
        <f t="shared" si="484"/>
        <v>44283</v>
      </c>
      <c r="B1270" s="5">
        <f t="shared" si="473"/>
        <v>1183.79689257</v>
      </c>
      <c r="C1270" s="5">
        <f t="shared" si="485"/>
        <v>1000</v>
      </c>
      <c r="D1270" s="64">
        <f t="shared" si="486"/>
        <v>5622.43</v>
      </c>
      <c r="E1270" s="11">
        <f>IF(K1270=1,VLOOKUP(A1270,[1]Plan1!$AY$80:$BA$314,3),E1269)</f>
        <v>5674.72</v>
      </c>
      <c r="F1270" s="72">
        <f t="shared" si="487"/>
        <v>44271</v>
      </c>
      <c r="G1270" s="9">
        <f t="shared" si="474"/>
        <v>9.3002491805145304E-3</v>
      </c>
      <c r="H1270" s="72">
        <f t="shared" si="488"/>
        <v>44301</v>
      </c>
      <c r="I1270" s="72">
        <f t="shared" si="475"/>
        <v>44301</v>
      </c>
      <c r="J1270" s="1">
        <f t="shared" si="489"/>
        <v>22</v>
      </c>
      <c r="K1270" s="1">
        <f t="shared" si="495"/>
        <v>10</v>
      </c>
      <c r="L1270" s="5">
        <f t="shared" si="476"/>
        <v>1.0042167099999999</v>
      </c>
      <c r="M1270" s="12">
        <f t="shared" si="496"/>
        <v>1.00859988</v>
      </c>
      <c r="N1270" s="12">
        <f t="shared" si="492"/>
        <v>1.1552962495867605</v>
      </c>
      <c r="O1270" s="5">
        <f t="shared" si="494"/>
        <v>1.16016779</v>
      </c>
      <c r="P1270" s="5">
        <f t="shared" si="477"/>
        <v>1160.16779</v>
      </c>
      <c r="Q1270" s="10">
        <f t="shared" si="478"/>
        <v>0</v>
      </c>
      <c r="R1270" s="39">
        <f t="shared" si="479"/>
        <v>0</v>
      </c>
      <c r="S1270" s="5">
        <f t="shared" si="480"/>
        <v>0</v>
      </c>
      <c r="T1270" s="6">
        <f t="shared" si="490"/>
        <v>4.641E-2</v>
      </c>
      <c r="U1270" s="10">
        <f t="shared" si="493"/>
        <v>112</v>
      </c>
      <c r="V1270" s="10">
        <v>252</v>
      </c>
      <c r="W1270" s="12">
        <f t="shared" si="481"/>
        <v>1.02036697</v>
      </c>
      <c r="X1270" s="5">
        <f t="shared" si="482"/>
        <v>23.629102570000001</v>
      </c>
      <c r="Y1270" s="11">
        <f t="shared" si="483"/>
        <v>0</v>
      </c>
      <c r="Z1270" s="2" t="s">
        <v>68</v>
      </c>
      <c r="AA1270" s="72">
        <f t="shared" si="491"/>
        <v>44484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2"/>
      <c r="CH1270" s="1"/>
      <c r="CI1270" s="1"/>
      <c r="CJ1270" s="1"/>
      <c r="CK1270" s="1"/>
      <c r="CL1270" s="1"/>
      <c r="CM1270" s="1"/>
    </row>
    <row r="1271" spans="1:91" x14ac:dyDescent="0.2">
      <c r="A1271" s="105">
        <f t="shared" si="484"/>
        <v>44284</v>
      </c>
      <c r="B1271" s="5">
        <f t="shared" si="473"/>
        <v>1183.79689257</v>
      </c>
      <c r="C1271" s="5">
        <f t="shared" si="485"/>
        <v>1000</v>
      </c>
      <c r="D1271" s="64">
        <f t="shared" si="486"/>
        <v>5622.43</v>
      </c>
      <c r="E1271" s="11">
        <f>IF(K1271=1,VLOOKUP(A1271,[1]Plan1!$AY$80:$BA$314,3),E1270)</f>
        <v>5674.72</v>
      </c>
      <c r="F1271" s="72">
        <f t="shared" si="487"/>
        <v>44271</v>
      </c>
      <c r="G1271" s="9">
        <f t="shared" si="474"/>
        <v>9.3002491805145304E-3</v>
      </c>
      <c r="H1271" s="72">
        <f t="shared" si="488"/>
        <v>44301</v>
      </c>
      <c r="I1271" s="72">
        <f t="shared" si="475"/>
        <v>44301</v>
      </c>
      <c r="J1271" s="1">
        <f t="shared" si="489"/>
        <v>22</v>
      </c>
      <c r="K1271" s="1">
        <f t="shared" si="495"/>
        <v>10</v>
      </c>
      <c r="L1271" s="5">
        <f t="shared" si="476"/>
        <v>1.0042167099999999</v>
      </c>
      <c r="M1271" s="12">
        <f t="shared" si="496"/>
        <v>1.00859988</v>
      </c>
      <c r="N1271" s="12">
        <f t="shared" si="492"/>
        <v>1.1552962495867605</v>
      </c>
      <c r="O1271" s="5">
        <f t="shared" si="494"/>
        <v>1.16016779</v>
      </c>
      <c r="P1271" s="5">
        <f t="shared" si="477"/>
        <v>1160.16779</v>
      </c>
      <c r="Q1271" s="10">
        <f t="shared" si="478"/>
        <v>0</v>
      </c>
      <c r="R1271" s="39">
        <f t="shared" si="479"/>
        <v>0</v>
      </c>
      <c r="S1271" s="5">
        <f t="shared" si="480"/>
        <v>0</v>
      </c>
      <c r="T1271" s="6">
        <f t="shared" si="490"/>
        <v>4.641E-2</v>
      </c>
      <c r="U1271" s="10">
        <f t="shared" si="493"/>
        <v>112</v>
      </c>
      <c r="V1271" s="10">
        <v>252</v>
      </c>
      <c r="W1271" s="12">
        <f t="shared" si="481"/>
        <v>1.02036697</v>
      </c>
      <c r="X1271" s="5">
        <f t="shared" si="482"/>
        <v>23.629102570000001</v>
      </c>
      <c r="Y1271" s="11">
        <f t="shared" si="483"/>
        <v>0</v>
      </c>
      <c r="Z1271" s="2" t="s">
        <v>68</v>
      </c>
      <c r="AA1271" s="72">
        <f t="shared" si="491"/>
        <v>44484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2"/>
      <c r="CH1271" s="1"/>
      <c r="CI1271" s="1"/>
      <c r="CJ1271" s="1"/>
      <c r="CK1271" s="1"/>
      <c r="CL1271" s="1"/>
      <c r="CM1271" s="1"/>
    </row>
    <row r="1272" spans="1:91" x14ac:dyDescent="0.2">
      <c r="A1272" s="105">
        <f t="shared" si="484"/>
        <v>44285</v>
      </c>
      <c r="B1272" s="5">
        <f t="shared" si="473"/>
        <v>1184.50834472</v>
      </c>
      <c r="C1272" s="5">
        <f t="shared" si="485"/>
        <v>1000</v>
      </c>
      <c r="D1272" s="64">
        <f t="shared" si="486"/>
        <v>5622.43</v>
      </c>
      <c r="E1272" s="11">
        <f>IF(K1272=1,VLOOKUP(A1272,[1]Plan1!$AY$80:$BA$314,3),E1271)</f>
        <v>5674.72</v>
      </c>
      <c r="F1272" s="72">
        <f t="shared" si="487"/>
        <v>44271</v>
      </c>
      <c r="G1272" s="9">
        <f t="shared" si="474"/>
        <v>9.3002491805145304E-3</v>
      </c>
      <c r="H1272" s="72">
        <f t="shared" si="488"/>
        <v>44301</v>
      </c>
      <c r="I1272" s="72">
        <f t="shared" si="475"/>
        <v>44301</v>
      </c>
      <c r="J1272" s="1">
        <f t="shared" si="489"/>
        <v>22</v>
      </c>
      <c r="K1272" s="1">
        <f t="shared" si="495"/>
        <v>11</v>
      </c>
      <c r="L1272" s="5">
        <f t="shared" si="476"/>
        <v>1.0046393600000001</v>
      </c>
      <c r="M1272" s="12">
        <f t="shared" si="496"/>
        <v>1.00859988</v>
      </c>
      <c r="N1272" s="12">
        <f t="shared" si="492"/>
        <v>1.1552962495867605</v>
      </c>
      <c r="O1272" s="5">
        <f t="shared" si="494"/>
        <v>1.1606560800000001</v>
      </c>
      <c r="P1272" s="5">
        <f t="shared" si="477"/>
        <v>1160.65608</v>
      </c>
      <c r="Q1272" s="10">
        <f t="shared" si="478"/>
        <v>0</v>
      </c>
      <c r="R1272" s="39">
        <f t="shared" si="479"/>
        <v>0</v>
      </c>
      <c r="S1272" s="5">
        <f t="shared" si="480"/>
        <v>0</v>
      </c>
      <c r="T1272" s="6">
        <f t="shared" si="490"/>
        <v>4.641E-2</v>
      </c>
      <c r="U1272" s="10">
        <f t="shared" si="493"/>
        <v>113</v>
      </c>
      <c r="V1272" s="10">
        <v>252</v>
      </c>
      <c r="W1272" s="12">
        <f t="shared" si="481"/>
        <v>1.0205506740000001</v>
      </c>
      <c r="X1272" s="5">
        <f t="shared" si="482"/>
        <v>23.852264720000001</v>
      </c>
      <c r="Y1272" s="11">
        <f t="shared" si="483"/>
        <v>0</v>
      </c>
      <c r="Z1272" s="2" t="s">
        <v>68</v>
      </c>
      <c r="AA1272" s="72">
        <f t="shared" si="491"/>
        <v>44484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2"/>
      <c r="CH1272" s="1"/>
      <c r="CI1272" s="1"/>
      <c r="CJ1272" s="1"/>
      <c r="CK1272" s="1"/>
      <c r="CL1272" s="1"/>
      <c r="CM1272" s="1"/>
    </row>
    <row r="1273" spans="1:91" x14ac:dyDescent="0.2">
      <c r="A1273" s="105">
        <f t="shared" si="484"/>
        <v>44286</v>
      </c>
      <c r="B1273" s="5">
        <f t="shared" si="473"/>
        <v>1185.22020853</v>
      </c>
      <c r="C1273" s="5">
        <f t="shared" si="485"/>
        <v>1000</v>
      </c>
      <c r="D1273" s="64">
        <f t="shared" si="486"/>
        <v>5622.43</v>
      </c>
      <c r="E1273" s="11">
        <f>IF(K1273=1,VLOOKUP(A1273,[1]Plan1!$AY$80:$BA$314,3),E1272)</f>
        <v>5674.72</v>
      </c>
      <c r="F1273" s="72">
        <f t="shared" si="487"/>
        <v>44271</v>
      </c>
      <c r="G1273" s="9">
        <f t="shared" si="474"/>
        <v>9.3002491805145304E-3</v>
      </c>
      <c r="H1273" s="72">
        <f t="shared" si="488"/>
        <v>44301</v>
      </c>
      <c r="I1273" s="72">
        <f t="shared" si="475"/>
        <v>44301</v>
      </c>
      <c r="J1273" s="1">
        <f t="shared" si="489"/>
        <v>22</v>
      </c>
      <c r="K1273" s="1">
        <f t="shared" si="495"/>
        <v>12</v>
      </c>
      <c r="L1273" s="5">
        <f t="shared" si="476"/>
        <v>1.0050621799999999</v>
      </c>
      <c r="M1273" s="12">
        <f t="shared" si="496"/>
        <v>1.00859988</v>
      </c>
      <c r="N1273" s="12">
        <f t="shared" si="492"/>
        <v>1.1552962495867605</v>
      </c>
      <c r="O1273" s="5">
        <f t="shared" si="494"/>
        <v>1.1611445600000001</v>
      </c>
      <c r="P1273" s="5">
        <f t="shared" si="477"/>
        <v>1161.14456</v>
      </c>
      <c r="Q1273" s="10">
        <f t="shared" si="478"/>
        <v>0</v>
      </c>
      <c r="R1273" s="39">
        <f t="shared" si="479"/>
        <v>0</v>
      </c>
      <c r="S1273" s="5">
        <f t="shared" si="480"/>
        <v>0</v>
      </c>
      <c r="T1273" s="6">
        <f t="shared" si="490"/>
        <v>4.641E-2</v>
      </c>
      <c r="U1273" s="10">
        <f t="shared" si="493"/>
        <v>114</v>
      </c>
      <c r="V1273" s="10">
        <v>252</v>
      </c>
      <c r="W1273" s="12">
        <f t="shared" si="481"/>
        <v>1.0207344110000001</v>
      </c>
      <c r="X1273" s="5">
        <f t="shared" si="482"/>
        <v>24.075648529999999</v>
      </c>
      <c r="Y1273" s="11">
        <f t="shared" si="483"/>
        <v>0</v>
      </c>
      <c r="Z1273" s="2" t="s">
        <v>68</v>
      </c>
      <c r="AA1273" s="72">
        <f t="shared" si="491"/>
        <v>44484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2"/>
      <c r="CH1273" s="1"/>
      <c r="CI1273" s="1"/>
      <c r="CJ1273" s="1"/>
      <c r="CK1273" s="1"/>
      <c r="CL1273" s="1"/>
      <c r="CM1273" s="1"/>
    </row>
    <row r="1274" spans="1:91" x14ac:dyDescent="0.2">
      <c r="A1274" s="105">
        <f t="shared" si="484"/>
        <v>44287</v>
      </c>
      <c r="B1274" s="5">
        <f t="shared" si="473"/>
        <v>1185.93251478</v>
      </c>
      <c r="C1274" s="5">
        <f t="shared" si="485"/>
        <v>1000</v>
      </c>
      <c r="D1274" s="64">
        <f t="shared" si="486"/>
        <v>5622.43</v>
      </c>
      <c r="E1274" s="11">
        <f>IF(K1274=1,VLOOKUP(A1274,[1]Plan1!$AY$80:$BA$314,3),E1273)</f>
        <v>5674.72</v>
      </c>
      <c r="F1274" s="72">
        <f t="shared" si="487"/>
        <v>44271</v>
      </c>
      <c r="G1274" s="9">
        <f t="shared" si="474"/>
        <v>9.3002491805145304E-3</v>
      </c>
      <c r="H1274" s="72">
        <f t="shared" si="488"/>
        <v>44301</v>
      </c>
      <c r="I1274" s="72">
        <f t="shared" si="475"/>
        <v>44301</v>
      </c>
      <c r="J1274" s="1">
        <f t="shared" si="489"/>
        <v>22</v>
      </c>
      <c r="K1274" s="1">
        <f t="shared" si="495"/>
        <v>13</v>
      </c>
      <c r="L1274" s="5">
        <f t="shared" si="476"/>
        <v>1.0054851899999999</v>
      </c>
      <c r="M1274" s="12">
        <f t="shared" si="496"/>
        <v>1.00859988</v>
      </c>
      <c r="N1274" s="12">
        <f t="shared" si="492"/>
        <v>1.1552962495867605</v>
      </c>
      <c r="O1274" s="5">
        <f t="shared" si="494"/>
        <v>1.1616332599999999</v>
      </c>
      <c r="P1274" s="5">
        <f t="shared" si="477"/>
        <v>1161.6332600000001</v>
      </c>
      <c r="Q1274" s="10">
        <f t="shared" si="478"/>
        <v>0</v>
      </c>
      <c r="R1274" s="39">
        <f t="shared" si="479"/>
        <v>0</v>
      </c>
      <c r="S1274" s="5">
        <f t="shared" si="480"/>
        <v>0</v>
      </c>
      <c r="T1274" s="6">
        <f t="shared" si="490"/>
        <v>4.641E-2</v>
      </c>
      <c r="U1274" s="10">
        <f t="shared" si="493"/>
        <v>115</v>
      </c>
      <c r="V1274" s="10">
        <v>252</v>
      </c>
      <c r="W1274" s="12">
        <f t="shared" si="481"/>
        <v>1.0209181810000001</v>
      </c>
      <c r="X1274" s="5">
        <f t="shared" si="482"/>
        <v>24.299254779999998</v>
      </c>
      <c r="Y1274" s="11">
        <f t="shared" si="483"/>
        <v>0</v>
      </c>
      <c r="Z1274" s="2" t="s">
        <v>68</v>
      </c>
      <c r="AA1274" s="72">
        <f t="shared" si="491"/>
        <v>44484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2"/>
      <c r="CH1274" s="1"/>
      <c r="CI1274" s="1"/>
      <c r="CJ1274" s="1"/>
      <c r="CK1274" s="1"/>
      <c r="CL1274" s="1"/>
      <c r="CM1274" s="1"/>
    </row>
    <row r="1275" spans="1:91" x14ac:dyDescent="0.2">
      <c r="A1275" s="105">
        <f t="shared" si="484"/>
        <v>44288</v>
      </c>
      <c r="B1275" s="5">
        <f t="shared" si="473"/>
        <v>1186.6452432199999</v>
      </c>
      <c r="C1275" s="5">
        <f t="shared" si="485"/>
        <v>1000</v>
      </c>
      <c r="D1275" s="64">
        <f t="shared" si="486"/>
        <v>5622.43</v>
      </c>
      <c r="E1275" s="11">
        <f>IF(K1275=1,VLOOKUP(A1275,[1]Plan1!$AY$80:$BA$314,3),E1274)</f>
        <v>5674.72</v>
      </c>
      <c r="F1275" s="72">
        <f t="shared" si="487"/>
        <v>44271</v>
      </c>
      <c r="G1275" s="9">
        <f t="shared" si="474"/>
        <v>9.3002491805145304E-3</v>
      </c>
      <c r="H1275" s="72">
        <f t="shared" si="488"/>
        <v>44301</v>
      </c>
      <c r="I1275" s="72">
        <f t="shared" si="475"/>
        <v>44301</v>
      </c>
      <c r="J1275" s="1">
        <f t="shared" si="489"/>
        <v>22</v>
      </c>
      <c r="K1275" s="1">
        <f t="shared" si="495"/>
        <v>14</v>
      </c>
      <c r="L1275" s="5">
        <f t="shared" si="476"/>
        <v>1.00590837</v>
      </c>
      <c r="M1275" s="12">
        <f t="shared" si="496"/>
        <v>1.00859988</v>
      </c>
      <c r="N1275" s="12">
        <f t="shared" si="492"/>
        <v>1.1552962495867605</v>
      </c>
      <c r="O1275" s="5">
        <f t="shared" si="494"/>
        <v>1.16212216</v>
      </c>
      <c r="P1275" s="5">
        <f t="shared" si="477"/>
        <v>1162.1221599999999</v>
      </c>
      <c r="Q1275" s="10">
        <f t="shared" si="478"/>
        <v>0</v>
      </c>
      <c r="R1275" s="39">
        <f t="shared" si="479"/>
        <v>0</v>
      </c>
      <c r="S1275" s="5">
        <f t="shared" si="480"/>
        <v>0</v>
      </c>
      <c r="T1275" s="6">
        <f t="shared" si="490"/>
        <v>4.641E-2</v>
      </c>
      <c r="U1275" s="10">
        <f t="shared" si="493"/>
        <v>116</v>
      </c>
      <c r="V1275" s="10">
        <v>252</v>
      </c>
      <c r="W1275" s="12">
        <f t="shared" si="481"/>
        <v>1.021101984</v>
      </c>
      <c r="X1275" s="5">
        <f t="shared" si="482"/>
        <v>24.52308322</v>
      </c>
      <c r="Y1275" s="11">
        <f t="shared" si="483"/>
        <v>0</v>
      </c>
      <c r="Z1275" s="2" t="s">
        <v>68</v>
      </c>
      <c r="AA1275" s="72">
        <f t="shared" si="491"/>
        <v>44484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2"/>
      <c r="CH1275" s="1"/>
      <c r="CI1275" s="1"/>
      <c r="CJ1275" s="1"/>
      <c r="CK1275" s="1"/>
      <c r="CL1275" s="1"/>
      <c r="CM1275" s="1"/>
    </row>
    <row r="1276" spans="1:91" x14ac:dyDescent="0.2">
      <c r="A1276" s="105">
        <f t="shared" si="484"/>
        <v>44289</v>
      </c>
      <c r="B1276" s="5">
        <f t="shared" si="473"/>
        <v>1186.6452432199999</v>
      </c>
      <c r="C1276" s="5">
        <f t="shared" si="485"/>
        <v>1000</v>
      </c>
      <c r="D1276" s="64">
        <f t="shared" si="486"/>
        <v>5622.43</v>
      </c>
      <c r="E1276" s="11">
        <f>IF(K1276=1,VLOOKUP(A1276,[1]Plan1!$AY$80:$BA$314,3),E1275)</f>
        <v>5674.72</v>
      </c>
      <c r="F1276" s="72">
        <f t="shared" si="487"/>
        <v>44271</v>
      </c>
      <c r="G1276" s="9">
        <f t="shared" si="474"/>
        <v>9.3002491805145304E-3</v>
      </c>
      <c r="H1276" s="72">
        <f t="shared" si="488"/>
        <v>44301</v>
      </c>
      <c r="I1276" s="72">
        <f t="shared" si="475"/>
        <v>44301</v>
      </c>
      <c r="J1276" s="1">
        <f t="shared" si="489"/>
        <v>22</v>
      </c>
      <c r="K1276" s="1">
        <f t="shared" si="495"/>
        <v>14</v>
      </c>
      <c r="L1276" s="5">
        <f t="shared" si="476"/>
        <v>1.00590837</v>
      </c>
      <c r="M1276" s="12">
        <f t="shared" si="496"/>
        <v>1.00859988</v>
      </c>
      <c r="N1276" s="12">
        <f t="shared" si="492"/>
        <v>1.1552962495867605</v>
      </c>
      <c r="O1276" s="5">
        <f t="shared" si="494"/>
        <v>1.16212216</v>
      </c>
      <c r="P1276" s="5">
        <f t="shared" si="477"/>
        <v>1162.1221599999999</v>
      </c>
      <c r="Q1276" s="10">
        <f t="shared" si="478"/>
        <v>0</v>
      </c>
      <c r="R1276" s="39">
        <f t="shared" si="479"/>
        <v>0</v>
      </c>
      <c r="S1276" s="5">
        <f t="shared" si="480"/>
        <v>0</v>
      </c>
      <c r="T1276" s="6">
        <f t="shared" si="490"/>
        <v>4.641E-2</v>
      </c>
      <c r="U1276" s="10">
        <f t="shared" si="493"/>
        <v>116</v>
      </c>
      <c r="V1276" s="10">
        <v>252</v>
      </c>
      <c r="W1276" s="12">
        <f t="shared" si="481"/>
        <v>1.021101984</v>
      </c>
      <c r="X1276" s="5">
        <f t="shared" si="482"/>
        <v>24.52308322</v>
      </c>
      <c r="Y1276" s="11">
        <f t="shared" si="483"/>
        <v>0</v>
      </c>
      <c r="Z1276" s="2" t="s">
        <v>68</v>
      </c>
      <c r="AA1276" s="72">
        <f t="shared" si="491"/>
        <v>44484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2"/>
      <c r="CH1276" s="1"/>
      <c r="CI1276" s="1"/>
      <c r="CJ1276" s="1"/>
      <c r="CK1276" s="1"/>
      <c r="CL1276" s="1"/>
      <c r="CM1276" s="1"/>
    </row>
    <row r="1277" spans="1:91" x14ac:dyDescent="0.2">
      <c r="A1277" s="105">
        <f t="shared" si="484"/>
        <v>44290</v>
      </c>
      <c r="B1277" s="5">
        <f t="shared" si="473"/>
        <v>1186.6452432199999</v>
      </c>
      <c r="C1277" s="5">
        <f t="shared" si="485"/>
        <v>1000</v>
      </c>
      <c r="D1277" s="64">
        <f t="shared" si="486"/>
        <v>5622.43</v>
      </c>
      <c r="E1277" s="11">
        <f>IF(K1277=1,VLOOKUP(A1277,[1]Plan1!$AY$80:$BA$314,3),E1276)</f>
        <v>5674.72</v>
      </c>
      <c r="F1277" s="72">
        <f t="shared" si="487"/>
        <v>44271</v>
      </c>
      <c r="G1277" s="9">
        <f t="shared" si="474"/>
        <v>9.3002491805145304E-3</v>
      </c>
      <c r="H1277" s="72">
        <f t="shared" si="488"/>
        <v>44301</v>
      </c>
      <c r="I1277" s="72">
        <f t="shared" si="475"/>
        <v>44301</v>
      </c>
      <c r="J1277" s="1">
        <f t="shared" si="489"/>
        <v>22</v>
      </c>
      <c r="K1277" s="1">
        <f t="shared" si="495"/>
        <v>14</v>
      </c>
      <c r="L1277" s="5">
        <f t="shared" si="476"/>
        <v>1.00590837</v>
      </c>
      <c r="M1277" s="12">
        <f t="shared" si="496"/>
        <v>1.00859988</v>
      </c>
      <c r="N1277" s="12">
        <f t="shared" si="492"/>
        <v>1.1552962495867605</v>
      </c>
      <c r="O1277" s="5">
        <f t="shared" si="494"/>
        <v>1.16212216</v>
      </c>
      <c r="P1277" s="5">
        <f t="shared" si="477"/>
        <v>1162.1221599999999</v>
      </c>
      <c r="Q1277" s="10">
        <f t="shared" si="478"/>
        <v>0</v>
      </c>
      <c r="R1277" s="39">
        <f t="shared" si="479"/>
        <v>0</v>
      </c>
      <c r="S1277" s="5">
        <f t="shared" si="480"/>
        <v>0</v>
      </c>
      <c r="T1277" s="6">
        <f t="shared" si="490"/>
        <v>4.641E-2</v>
      </c>
      <c r="U1277" s="10">
        <f t="shared" si="493"/>
        <v>116</v>
      </c>
      <c r="V1277" s="10">
        <v>252</v>
      </c>
      <c r="W1277" s="12">
        <f t="shared" si="481"/>
        <v>1.021101984</v>
      </c>
      <c r="X1277" s="5">
        <f t="shared" si="482"/>
        <v>24.52308322</v>
      </c>
      <c r="Y1277" s="11">
        <f t="shared" si="483"/>
        <v>0</v>
      </c>
      <c r="Z1277" s="2" t="s">
        <v>68</v>
      </c>
      <c r="AA1277" s="72">
        <f t="shared" si="491"/>
        <v>44484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2"/>
      <c r="CH1277" s="1"/>
      <c r="CI1277" s="1"/>
      <c r="CJ1277" s="1"/>
      <c r="CK1277" s="1"/>
      <c r="CL1277" s="1"/>
      <c r="CM1277" s="1"/>
    </row>
    <row r="1278" spans="1:91" x14ac:dyDescent="0.2">
      <c r="A1278" s="105">
        <f t="shared" si="484"/>
        <v>44291</v>
      </c>
      <c r="B1278" s="5">
        <f t="shared" si="473"/>
        <v>1186.6452432199999</v>
      </c>
      <c r="C1278" s="5">
        <f t="shared" si="485"/>
        <v>1000</v>
      </c>
      <c r="D1278" s="64">
        <f t="shared" si="486"/>
        <v>5622.43</v>
      </c>
      <c r="E1278" s="11">
        <f>IF(K1278=1,VLOOKUP(A1278,[1]Plan1!$AY$80:$BA$314,3),E1277)</f>
        <v>5674.72</v>
      </c>
      <c r="F1278" s="72">
        <f t="shared" si="487"/>
        <v>44271</v>
      </c>
      <c r="G1278" s="9">
        <f t="shared" si="474"/>
        <v>9.3002491805145304E-3</v>
      </c>
      <c r="H1278" s="72">
        <f t="shared" si="488"/>
        <v>44301</v>
      </c>
      <c r="I1278" s="72">
        <f t="shared" si="475"/>
        <v>44301</v>
      </c>
      <c r="J1278" s="1">
        <f t="shared" si="489"/>
        <v>22</v>
      </c>
      <c r="K1278" s="1">
        <f t="shared" si="495"/>
        <v>14</v>
      </c>
      <c r="L1278" s="5">
        <f t="shared" si="476"/>
        <v>1.00590837</v>
      </c>
      <c r="M1278" s="12">
        <f t="shared" si="496"/>
        <v>1.00859988</v>
      </c>
      <c r="N1278" s="12">
        <f t="shared" si="492"/>
        <v>1.1552962495867605</v>
      </c>
      <c r="O1278" s="5">
        <f t="shared" si="494"/>
        <v>1.16212216</v>
      </c>
      <c r="P1278" s="5">
        <f t="shared" si="477"/>
        <v>1162.1221599999999</v>
      </c>
      <c r="Q1278" s="10">
        <f t="shared" si="478"/>
        <v>0</v>
      </c>
      <c r="R1278" s="39">
        <f t="shared" si="479"/>
        <v>0</v>
      </c>
      <c r="S1278" s="5">
        <f t="shared" si="480"/>
        <v>0</v>
      </c>
      <c r="T1278" s="6">
        <f t="shared" si="490"/>
        <v>4.641E-2</v>
      </c>
      <c r="U1278" s="10">
        <f t="shared" si="493"/>
        <v>116</v>
      </c>
      <c r="V1278" s="10">
        <v>252</v>
      </c>
      <c r="W1278" s="12">
        <f t="shared" si="481"/>
        <v>1.021101984</v>
      </c>
      <c r="X1278" s="5">
        <f t="shared" si="482"/>
        <v>24.52308322</v>
      </c>
      <c r="Y1278" s="11">
        <f t="shared" si="483"/>
        <v>0</v>
      </c>
      <c r="Z1278" s="2" t="s">
        <v>68</v>
      </c>
      <c r="AA1278" s="72">
        <f t="shared" si="491"/>
        <v>44484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2"/>
      <c r="CH1278" s="1"/>
      <c r="CI1278" s="1"/>
      <c r="CJ1278" s="1"/>
      <c r="CK1278" s="1"/>
      <c r="CL1278" s="1"/>
      <c r="CM1278" s="1"/>
    </row>
    <row r="1279" spans="1:91" x14ac:dyDescent="0.2">
      <c r="A1279" s="105">
        <f t="shared" si="484"/>
        <v>44292</v>
      </c>
      <c r="B1279" s="5">
        <f t="shared" si="473"/>
        <v>1187.35840422</v>
      </c>
      <c r="C1279" s="5">
        <f t="shared" si="485"/>
        <v>1000</v>
      </c>
      <c r="D1279" s="64">
        <f t="shared" si="486"/>
        <v>5622.43</v>
      </c>
      <c r="E1279" s="11">
        <f>IF(K1279=1,VLOOKUP(A1279,[1]Plan1!$AY$80:$BA$314,3),E1278)</f>
        <v>5674.72</v>
      </c>
      <c r="F1279" s="72">
        <f t="shared" si="487"/>
        <v>44271</v>
      </c>
      <c r="G1279" s="9">
        <f t="shared" si="474"/>
        <v>9.3002491805145304E-3</v>
      </c>
      <c r="H1279" s="72">
        <f t="shared" si="488"/>
        <v>44301</v>
      </c>
      <c r="I1279" s="72">
        <f t="shared" si="475"/>
        <v>44301</v>
      </c>
      <c r="J1279" s="1">
        <f t="shared" si="489"/>
        <v>22</v>
      </c>
      <c r="K1279" s="1">
        <f t="shared" si="495"/>
        <v>15</v>
      </c>
      <c r="L1279" s="5">
        <f t="shared" si="476"/>
        <v>1.0063317300000001</v>
      </c>
      <c r="M1279" s="12">
        <f t="shared" si="496"/>
        <v>1.00859988</v>
      </c>
      <c r="N1279" s="12">
        <f t="shared" si="492"/>
        <v>1.1552962495867605</v>
      </c>
      <c r="O1279" s="5">
        <f t="shared" si="494"/>
        <v>1.16261127</v>
      </c>
      <c r="P1279" s="5">
        <f t="shared" si="477"/>
        <v>1162.6112700000001</v>
      </c>
      <c r="Q1279" s="10">
        <f t="shared" si="478"/>
        <v>0</v>
      </c>
      <c r="R1279" s="39">
        <f t="shared" si="479"/>
        <v>0</v>
      </c>
      <c r="S1279" s="5">
        <f t="shared" si="480"/>
        <v>0</v>
      </c>
      <c r="T1279" s="6">
        <f t="shared" si="490"/>
        <v>4.641E-2</v>
      </c>
      <c r="U1279" s="10">
        <f t="shared" si="493"/>
        <v>117</v>
      </c>
      <c r="V1279" s="10">
        <v>252</v>
      </c>
      <c r="W1279" s="12">
        <f t="shared" si="481"/>
        <v>1.0212858199999999</v>
      </c>
      <c r="X1279" s="5">
        <f t="shared" si="482"/>
        <v>24.74713422</v>
      </c>
      <c r="Y1279" s="11">
        <f t="shared" si="483"/>
        <v>0</v>
      </c>
      <c r="Z1279" s="2" t="s">
        <v>68</v>
      </c>
      <c r="AA1279" s="72">
        <f t="shared" si="491"/>
        <v>44484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2"/>
      <c r="CH1279" s="1"/>
      <c r="CI1279" s="1"/>
      <c r="CJ1279" s="1"/>
      <c r="CK1279" s="1"/>
      <c r="CL1279" s="1"/>
      <c r="CM1279" s="1"/>
    </row>
    <row r="1280" spans="1:91" x14ac:dyDescent="0.2">
      <c r="A1280" s="105">
        <f t="shared" si="484"/>
        <v>44293</v>
      </c>
      <c r="B1280" s="5">
        <f t="shared" si="473"/>
        <v>1188.0719877199999</v>
      </c>
      <c r="C1280" s="5">
        <f t="shared" si="485"/>
        <v>1000</v>
      </c>
      <c r="D1280" s="64">
        <f t="shared" si="486"/>
        <v>5622.43</v>
      </c>
      <c r="E1280" s="11">
        <f>IF(K1280=1,VLOOKUP(A1280,[1]Plan1!$AY$80:$BA$314,3),E1279)</f>
        <v>5674.72</v>
      </c>
      <c r="F1280" s="72">
        <f t="shared" si="487"/>
        <v>44271</v>
      </c>
      <c r="G1280" s="9">
        <f t="shared" si="474"/>
        <v>9.3002491805145304E-3</v>
      </c>
      <c r="H1280" s="72">
        <f t="shared" si="488"/>
        <v>44301</v>
      </c>
      <c r="I1280" s="72">
        <f t="shared" si="475"/>
        <v>44301</v>
      </c>
      <c r="J1280" s="1">
        <f t="shared" si="489"/>
        <v>22</v>
      </c>
      <c r="K1280" s="1">
        <f t="shared" si="495"/>
        <v>16</v>
      </c>
      <c r="L1280" s="5">
        <f t="shared" si="476"/>
        <v>1.00675527</v>
      </c>
      <c r="M1280" s="12">
        <f t="shared" si="496"/>
        <v>1.00859988</v>
      </c>
      <c r="N1280" s="12">
        <f t="shared" si="492"/>
        <v>1.1552962495867605</v>
      </c>
      <c r="O1280" s="5">
        <f t="shared" si="494"/>
        <v>1.1631005800000001</v>
      </c>
      <c r="P1280" s="5">
        <f t="shared" si="477"/>
        <v>1163.10058</v>
      </c>
      <c r="Q1280" s="10">
        <f t="shared" si="478"/>
        <v>0</v>
      </c>
      <c r="R1280" s="39">
        <f t="shared" si="479"/>
        <v>0</v>
      </c>
      <c r="S1280" s="5">
        <f t="shared" si="480"/>
        <v>0</v>
      </c>
      <c r="T1280" s="6">
        <f t="shared" si="490"/>
        <v>4.641E-2</v>
      </c>
      <c r="U1280" s="10">
        <f t="shared" si="493"/>
        <v>118</v>
      </c>
      <c r="V1280" s="10">
        <v>252</v>
      </c>
      <c r="W1280" s="12">
        <f t="shared" si="481"/>
        <v>1.0214696889999999</v>
      </c>
      <c r="X1280" s="5">
        <f t="shared" si="482"/>
        <v>24.971407719999998</v>
      </c>
      <c r="Y1280" s="11">
        <f t="shared" si="483"/>
        <v>0</v>
      </c>
      <c r="Z1280" s="2" t="s">
        <v>68</v>
      </c>
      <c r="AA1280" s="72">
        <f t="shared" si="491"/>
        <v>44484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2"/>
      <c r="CH1280" s="1"/>
      <c r="CI1280" s="1"/>
      <c r="CJ1280" s="1"/>
      <c r="CK1280" s="1"/>
      <c r="CL1280" s="1"/>
      <c r="CM1280" s="1"/>
    </row>
    <row r="1281" spans="1:91" x14ac:dyDescent="0.2">
      <c r="A1281" s="105">
        <f t="shared" si="484"/>
        <v>44294</v>
      </c>
      <c r="B1281" s="5">
        <f t="shared" si="473"/>
        <v>1188.78599506</v>
      </c>
      <c r="C1281" s="5">
        <f t="shared" si="485"/>
        <v>1000</v>
      </c>
      <c r="D1281" s="64">
        <f t="shared" si="486"/>
        <v>5622.43</v>
      </c>
      <c r="E1281" s="11">
        <f>IF(K1281=1,VLOOKUP(A1281,[1]Plan1!$AY$80:$BA$314,3),E1280)</f>
        <v>5674.72</v>
      </c>
      <c r="F1281" s="72">
        <f t="shared" si="487"/>
        <v>44271</v>
      </c>
      <c r="G1281" s="9">
        <f t="shared" si="474"/>
        <v>9.3002491805145304E-3</v>
      </c>
      <c r="H1281" s="72">
        <f t="shared" si="488"/>
        <v>44301</v>
      </c>
      <c r="I1281" s="72">
        <f t="shared" si="475"/>
        <v>44301</v>
      </c>
      <c r="J1281" s="1">
        <f t="shared" si="489"/>
        <v>22</v>
      </c>
      <c r="K1281" s="1">
        <f t="shared" si="495"/>
        <v>17</v>
      </c>
      <c r="L1281" s="5">
        <f t="shared" si="476"/>
        <v>1.0071789799999999</v>
      </c>
      <c r="M1281" s="12">
        <f t="shared" si="496"/>
        <v>1.00859988</v>
      </c>
      <c r="N1281" s="12">
        <f t="shared" si="492"/>
        <v>1.1552962495867605</v>
      </c>
      <c r="O1281" s="5">
        <f t="shared" si="494"/>
        <v>1.16359009</v>
      </c>
      <c r="P1281" s="5">
        <f t="shared" si="477"/>
        <v>1163.5900899999999</v>
      </c>
      <c r="Q1281" s="10">
        <f t="shared" si="478"/>
        <v>0</v>
      </c>
      <c r="R1281" s="39">
        <f t="shared" si="479"/>
        <v>0</v>
      </c>
      <c r="S1281" s="5">
        <f t="shared" si="480"/>
        <v>0</v>
      </c>
      <c r="T1281" s="6">
        <f t="shared" si="490"/>
        <v>4.641E-2</v>
      </c>
      <c r="U1281" s="10">
        <f t="shared" si="493"/>
        <v>119</v>
      </c>
      <c r="V1281" s="10">
        <v>252</v>
      </c>
      <c r="W1281" s="12">
        <f t="shared" si="481"/>
        <v>1.0216535920000001</v>
      </c>
      <c r="X1281" s="5">
        <f t="shared" si="482"/>
        <v>25.195905060000001</v>
      </c>
      <c r="Y1281" s="11">
        <f t="shared" si="483"/>
        <v>0</v>
      </c>
      <c r="Z1281" s="2" t="s">
        <v>68</v>
      </c>
      <c r="AA1281" s="72">
        <f t="shared" si="491"/>
        <v>44484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2"/>
      <c r="CH1281" s="1"/>
      <c r="CI1281" s="1"/>
      <c r="CJ1281" s="1"/>
      <c r="CK1281" s="1"/>
      <c r="CL1281" s="1"/>
      <c r="CM1281" s="1"/>
    </row>
    <row r="1282" spans="1:91" x14ac:dyDescent="0.2">
      <c r="A1282" s="105">
        <f t="shared" si="484"/>
        <v>44295</v>
      </c>
      <c r="B1282" s="5">
        <f t="shared" si="473"/>
        <v>1189.5004444899998</v>
      </c>
      <c r="C1282" s="5">
        <f t="shared" si="485"/>
        <v>1000</v>
      </c>
      <c r="D1282" s="64">
        <f t="shared" si="486"/>
        <v>5622.43</v>
      </c>
      <c r="E1282" s="11">
        <f>IF(K1282=1,VLOOKUP(A1282,[1]Plan1!$AY$80:$BA$314,3),E1281)</f>
        <v>5674.72</v>
      </c>
      <c r="F1282" s="72">
        <f t="shared" si="487"/>
        <v>44271</v>
      </c>
      <c r="G1282" s="9">
        <f t="shared" si="474"/>
        <v>9.3002491805145304E-3</v>
      </c>
      <c r="H1282" s="72">
        <f t="shared" si="488"/>
        <v>44301</v>
      </c>
      <c r="I1282" s="72">
        <f t="shared" si="475"/>
        <v>44301</v>
      </c>
      <c r="J1282" s="1">
        <f t="shared" si="489"/>
        <v>22</v>
      </c>
      <c r="K1282" s="1">
        <f t="shared" si="495"/>
        <v>18</v>
      </c>
      <c r="L1282" s="5">
        <f t="shared" si="476"/>
        <v>1.0076028800000001</v>
      </c>
      <c r="M1282" s="12">
        <f t="shared" si="496"/>
        <v>1.00859988</v>
      </c>
      <c r="N1282" s="12">
        <f t="shared" si="492"/>
        <v>1.1552962495867605</v>
      </c>
      <c r="O1282" s="5">
        <f t="shared" si="494"/>
        <v>1.16407982</v>
      </c>
      <c r="P1282" s="5">
        <f t="shared" si="477"/>
        <v>1164.0798199999999</v>
      </c>
      <c r="Q1282" s="10">
        <f t="shared" si="478"/>
        <v>0</v>
      </c>
      <c r="R1282" s="39">
        <f t="shared" si="479"/>
        <v>0</v>
      </c>
      <c r="S1282" s="5">
        <f t="shared" si="480"/>
        <v>0</v>
      </c>
      <c r="T1282" s="6">
        <f t="shared" si="490"/>
        <v>4.641E-2</v>
      </c>
      <c r="U1282" s="10">
        <f t="shared" si="493"/>
        <v>120</v>
      </c>
      <c r="V1282" s="10">
        <v>252</v>
      </c>
      <c r="W1282" s="12">
        <f t="shared" si="481"/>
        <v>1.021837527</v>
      </c>
      <c r="X1282" s="5">
        <f t="shared" si="482"/>
        <v>25.420624490000002</v>
      </c>
      <c r="Y1282" s="11">
        <f t="shared" si="483"/>
        <v>0</v>
      </c>
      <c r="Z1282" s="2" t="s">
        <v>68</v>
      </c>
      <c r="AA1282" s="72">
        <f t="shared" si="491"/>
        <v>44484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2"/>
      <c r="CH1282" s="1"/>
      <c r="CI1282" s="1"/>
      <c r="CJ1282" s="1"/>
      <c r="CK1282" s="1"/>
      <c r="CL1282" s="1"/>
      <c r="CM1282" s="1"/>
    </row>
    <row r="1283" spans="1:91" x14ac:dyDescent="0.2">
      <c r="A1283" s="105">
        <f t="shared" si="484"/>
        <v>44296</v>
      </c>
      <c r="B1283" s="5">
        <f t="shared" si="473"/>
        <v>1190.2153180900002</v>
      </c>
      <c r="C1283" s="5">
        <f t="shared" si="485"/>
        <v>1000</v>
      </c>
      <c r="D1283" s="64">
        <f t="shared" si="486"/>
        <v>5622.43</v>
      </c>
      <c r="E1283" s="11">
        <f>IF(K1283=1,VLOOKUP(A1283,[1]Plan1!$AY$80:$BA$314,3),E1282)</f>
        <v>5674.72</v>
      </c>
      <c r="F1283" s="72">
        <f t="shared" si="487"/>
        <v>44271</v>
      </c>
      <c r="G1283" s="9">
        <f t="shared" si="474"/>
        <v>9.3002491805145304E-3</v>
      </c>
      <c r="H1283" s="72">
        <f t="shared" si="488"/>
        <v>44301</v>
      </c>
      <c r="I1283" s="72">
        <f t="shared" si="475"/>
        <v>44301</v>
      </c>
      <c r="J1283" s="1">
        <f t="shared" si="489"/>
        <v>22</v>
      </c>
      <c r="K1283" s="1">
        <f t="shared" si="495"/>
        <v>19</v>
      </c>
      <c r="L1283" s="5">
        <f t="shared" si="476"/>
        <v>1.0080269500000001</v>
      </c>
      <c r="M1283" s="12">
        <f t="shared" si="496"/>
        <v>1.00859988</v>
      </c>
      <c r="N1283" s="12">
        <f t="shared" si="492"/>
        <v>1.1552962495867605</v>
      </c>
      <c r="O1283" s="5">
        <f t="shared" si="494"/>
        <v>1.1645697500000001</v>
      </c>
      <c r="P1283" s="5">
        <f t="shared" si="477"/>
        <v>1164.5697500000001</v>
      </c>
      <c r="Q1283" s="10">
        <f t="shared" si="478"/>
        <v>0</v>
      </c>
      <c r="R1283" s="39">
        <f t="shared" si="479"/>
        <v>0</v>
      </c>
      <c r="S1283" s="5">
        <f t="shared" si="480"/>
        <v>0</v>
      </c>
      <c r="T1283" s="6">
        <f t="shared" si="490"/>
        <v>4.641E-2</v>
      </c>
      <c r="U1283" s="10">
        <f t="shared" si="493"/>
        <v>121</v>
      </c>
      <c r="V1283" s="10">
        <v>252</v>
      </c>
      <c r="W1283" s="12">
        <f t="shared" si="481"/>
        <v>1.022021496</v>
      </c>
      <c r="X1283" s="5">
        <f t="shared" si="482"/>
        <v>25.645568090000001</v>
      </c>
      <c r="Y1283" s="11">
        <f t="shared" si="483"/>
        <v>0</v>
      </c>
      <c r="Z1283" s="2" t="s">
        <v>68</v>
      </c>
      <c r="AA1283" s="72">
        <f t="shared" si="491"/>
        <v>44484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2"/>
      <c r="CH1283" s="1"/>
      <c r="CI1283" s="1"/>
      <c r="CJ1283" s="1"/>
      <c r="CK1283" s="1"/>
      <c r="CL1283" s="1"/>
      <c r="CM1283" s="1"/>
    </row>
    <row r="1284" spans="1:91" x14ac:dyDescent="0.2">
      <c r="A1284" s="105">
        <f t="shared" si="484"/>
        <v>44297</v>
      </c>
      <c r="B1284" s="5">
        <f t="shared" si="473"/>
        <v>1190.2153180900002</v>
      </c>
      <c r="C1284" s="5">
        <f t="shared" si="485"/>
        <v>1000</v>
      </c>
      <c r="D1284" s="64">
        <f t="shared" si="486"/>
        <v>5622.43</v>
      </c>
      <c r="E1284" s="11">
        <f>IF(K1284=1,VLOOKUP(A1284,[1]Plan1!$AY$80:$BA$314,3),E1283)</f>
        <v>5674.72</v>
      </c>
      <c r="F1284" s="72">
        <f t="shared" si="487"/>
        <v>44271</v>
      </c>
      <c r="G1284" s="9">
        <f t="shared" si="474"/>
        <v>9.3002491805145304E-3</v>
      </c>
      <c r="H1284" s="72">
        <f t="shared" si="488"/>
        <v>44301</v>
      </c>
      <c r="I1284" s="72">
        <f t="shared" si="475"/>
        <v>44301</v>
      </c>
      <c r="J1284" s="1">
        <f t="shared" si="489"/>
        <v>22</v>
      </c>
      <c r="K1284" s="1">
        <f t="shared" si="495"/>
        <v>19</v>
      </c>
      <c r="L1284" s="5">
        <f t="shared" si="476"/>
        <v>1.0080269500000001</v>
      </c>
      <c r="M1284" s="12">
        <f t="shared" si="496"/>
        <v>1.00859988</v>
      </c>
      <c r="N1284" s="12">
        <f t="shared" si="492"/>
        <v>1.1552962495867605</v>
      </c>
      <c r="O1284" s="5">
        <f t="shared" si="494"/>
        <v>1.1645697500000001</v>
      </c>
      <c r="P1284" s="5">
        <f t="shared" si="477"/>
        <v>1164.5697500000001</v>
      </c>
      <c r="Q1284" s="10">
        <f t="shared" si="478"/>
        <v>0</v>
      </c>
      <c r="R1284" s="39">
        <f t="shared" si="479"/>
        <v>0</v>
      </c>
      <c r="S1284" s="5">
        <f t="shared" si="480"/>
        <v>0</v>
      </c>
      <c r="T1284" s="6">
        <f t="shared" si="490"/>
        <v>4.641E-2</v>
      </c>
      <c r="U1284" s="10">
        <f t="shared" si="493"/>
        <v>121</v>
      </c>
      <c r="V1284" s="10">
        <v>252</v>
      </c>
      <c r="W1284" s="12">
        <f t="shared" si="481"/>
        <v>1.022021496</v>
      </c>
      <c r="X1284" s="5">
        <f t="shared" si="482"/>
        <v>25.645568090000001</v>
      </c>
      <c r="Y1284" s="11">
        <f t="shared" si="483"/>
        <v>0</v>
      </c>
      <c r="Z1284" s="2" t="s">
        <v>68</v>
      </c>
      <c r="AA1284" s="72">
        <f t="shared" si="491"/>
        <v>44484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2"/>
      <c r="CH1284" s="1"/>
      <c r="CI1284" s="1"/>
      <c r="CJ1284" s="1"/>
      <c r="CK1284" s="1"/>
      <c r="CL1284" s="1"/>
      <c r="CM1284" s="1"/>
    </row>
    <row r="1285" spans="1:91" x14ac:dyDescent="0.2">
      <c r="A1285" s="105">
        <f t="shared" si="484"/>
        <v>44298</v>
      </c>
      <c r="B1285" s="5">
        <f t="shared" si="473"/>
        <v>1190.2153180900002</v>
      </c>
      <c r="C1285" s="5">
        <f t="shared" si="485"/>
        <v>1000</v>
      </c>
      <c r="D1285" s="64">
        <f t="shared" si="486"/>
        <v>5622.43</v>
      </c>
      <c r="E1285" s="11">
        <f>IF(K1285=1,VLOOKUP(A1285,[1]Plan1!$AY$80:$BA$314,3),E1284)</f>
        <v>5674.72</v>
      </c>
      <c r="F1285" s="72">
        <f t="shared" si="487"/>
        <v>44271</v>
      </c>
      <c r="G1285" s="9">
        <f t="shared" si="474"/>
        <v>9.3002491805145304E-3</v>
      </c>
      <c r="H1285" s="72">
        <f t="shared" si="488"/>
        <v>44301</v>
      </c>
      <c r="I1285" s="72">
        <f t="shared" si="475"/>
        <v>44301</v>
      </c>
      <c r="J1285" s="1">
        <f t="shared" si="489"/>
        <v>22</v>
      </c>
      <c r="K1285" s="1">
        <f t="shared" si="495"/>
        <v>19</v>
      </c>
      <c r="L1285" s="5">
        <f t="shared" si="476"/>
        <v>1.0080269500000001</v>
      </c>
      <c r="M1285" s="12">
        <f t="shared" si="496"/>
        <v>1.00859988</v>
      </c>
      <c r="N1285" s="12">
        <f t="shared" si="492"/>
        <v>1.1552962495867605</v>
      </c>
      <c r="O1285" s="5">
        <f t="shared" si="494"/>
        <v>1.1645697500000001</v>
      </c>
      <c r="P1285" s="5">
        <f t="shared" si="477"/>
        <v>1164.5697500000001</v>
      </c>
      <c r="Q1285" s="10">
        <f t="shared" si="478"/>
        <v>0</v>
      </c>
      <c r="R1285" s="39">
        <f t="shared" si="479"/>
        <v>0</v>
      </c>
      <c r="S1285" s="5">
        <f t="shared" si="480"/>
        <v>0</v>
      </c>
      <c r="T1285" s="6">
        <f t="shared" si="490"/>
        <v>4.641E-2</v>
      </c>
      <c r="U1285" s="10">
        <f t="shared" si="493"/>
        <v>121</v>
      </c>
      <c r="V1285" s="10">
        <v>252</v>
      </c>
      <c r="W1285" s="12">
        <f t="shared" si="481"/>
        <v>1.022021496</v>
      </c>
      <c r="X1285" s="5">
        <f t="shared" si="482"/>
        <v>25.645568090000001</v>
      </c>
      <c r="Y1285" s="11">
        <f t="shared" si="483"/>
        <v>0</v>
      </c>
      <c r="Z1285" s="2" t="s">
        <v>68</v>
      </c>
      <c r="AA1285" s="72">
        <f t="shared" si="491"/>
        <v>44484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2"/>
      <c r="CH1285" s="1"/>
      <c r="CI1285" s="1"/>
      <c r="CJ1285" s="1"/>
      <c r="CK1285" s="1"/>
      <c r="CL1285" s="1"/>
      <c r="CM1285" s="1"/>
    </row>
    <row r="1286" spans="1:91" x14ac:dyDescent="0.2">
      <c r="A1286" s="105">
        <f t="shared" si="484"/>
        <v>44299</v>
      </c>
      <c r="B1286" s="5">
        <f t="shared" si="473"/>
        <v>1190.93061483</v>
      </c>
      <c r="C1286" s="5">
        <f t="shared" si="485"/>
        <v>1000</v>
      </c>
      <c r="D1286" s="64">
        <f t="shared" si="486"/>
        <v>5622.43</v>
      </c>
      <c r="E1286" s="11">
        <f>IF(K1286=1,VLOOKUP(A1286,[1]Plan1!$AY$80:$BA$314,3),E1285)</f>
        <v>5674.72</v>
      </c>
      <c r="F1286" s="72">
        <f t="shared" si="487"/>
        <v>44271</v>
      </c>
      <c r="G1286" s="9">
        <f t="shared" si="474"/>
        <v>9.3002491805145304E-3</v>
      </c>
      <c r="H1286" s="72">
        <f t="shared" si="488"/>
        <v>44301</v>
      </c>
      <c r="I1286" s="72">
        <f t="shared" si="475"/>
        <v>44301</v>
      </c>
      <c r="J1286" s="1">
        <f t="shared" si="489"/>
        <v>22</v>
      </c>
      <c r="K1286" s="1">
        <f t="shared" si="495"/>
        <v>20</v>
      </c>
      <c r="L1286" s="5">
        <f t="shared" si="476"/>
        <v>1.0084512000000001</v>
      </c>
      <c r="M1286" s="12">
        <f t="shared" si="496"/>
        <v>1.00859988</v>
      </c>
      <c r="N1286" s="12">
        <f t="shared" si="492"/>
        <v>1.1552962495867605</v>
      </c>
      <c r="O1286" s="5">
        <f t="shared" si="494"/>
        <v>1.16505988</v>
      </c>
      <c r="P1286" s="5">
        <f t="shared" si="477"/>
        <v>1165.05988</v>
      </c>
      <c r="Q1286" s="10">
        <f t="shared" si="478"/>
        <v>0</v>
      </c>
      <c r="R1286" s="39">
        <f t="shared" si="479"/>
        <v>0</v>
      </c>
      <c r="S1286" s="5">
        <f t="shared" si="480"/>
        <v>0</v>
      </c>
      <c r="T1286" s="6">
        <f t="shared" si="490"/>
        <v>4.641E-2</v>
      </c>
      <c r="U1286" s="10">
        <f t="shared" si="493"/>
        <v>122</v>
      </c>
      <c r="V1286" s="10">
        <v>252</v>
      </c>
      <c r="W1286" s="12">
        <f t="shared" si="481"/>
        <v>1.0222054979999999</v>
      </c>
      <c r="X1286" s="5">
        <f t="shared" si="482"/>
        <v>25.87073483</v>
      </c>
      <c r="Y1286" s="11">
        <f t="shared" si="483"/>
        <v>0</v>
      </c>
      <c r="Z1286" s="2" t="s">
        <v>68</v>
      </c>
      <c r="AA1286" s="72">
        <f t="shared" si="491"/>
        <v>44484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2"/>
      <c r="CH1286" s="1"/>
      <c r="CI1286" s="1"/>
      <c r="CJ1286" s="1"/>
      <c r="CK1286" s="1"/>
      <c r="CL1286" s="1"/>
      <c r="CM1286" s="1"/>
    </row>
    <row r="1287" spans="1:91" x14ac:dyDescent="0.2">
      <c r="A1287" s="105">
        <f t="shared" si="484"/>
        <v>44300</v>
      </c>
      <c r="B1287" s="5">
        <f t="shared" si="473"/>
        <v>1191.64636556</v>
      </c>
      <c r="C1287" s="5">
        <f t="shared" si="485"/>
        <v>1000</v>
      </c>
      <c r="D1287" s="64">
        <f t="shared" si="486"/>
        <v>5622.43</v>
      </c>
      <c r="E1287" s="11">
        <f>IF(K1287=1,VLOOKUP(A1287,[1]Plan1!$AY$80:$BA$314,3),E1286)</f>
        <v>5674.72</v>
      </c>
      <c r="F1287" s="72">
        <f t="shared" si="487"/>
        <v>44271</v>
      </c>
      <c r="G1287" s="9">
        <f t="shared" si="474"/>
        <v>9.3002491805145304E-3</v>
      </c>
      <c r="H1287" s="72">
        <f t="shared" si="488"/>
        <v>44301</v>
      </c>
      <c r="I1287" s="72">
        <f t="shared" si="475"/>
        <v>44301</v>
      </c>
      <c r="J1287" s="1">
        <f t="shared" si="489"/>
        <v>22</v>
      </c>
      <c r="K1287" s="1">
        <f t="shared" si="495"/>
        <v>21</v>
      </c>
      <c r="L1287" s="5">
        <f t="shared" si="476"/>
        <v>1.0088756400000001</v>
      </c>
      <c r="M1287" s="12">
        <f t="shared" si="496"/>
        <v>1.00859988</v>
      </c>
      <c r="N1287" s="12">
        <f t="shared" si="492"/>
        <v>1.1552962495867605</v>
      </c>
      <c r="O1287" s="5">
        <f t="shared" si="494"/>
        <v>1.16555024</v>
      </c>
      <c r="P1287" s="5">
        <f t="shared" si="477"/>
        <v>1165.55024</v>
      </c>
      <c r="Q1287" s="10">
        <f t="shared" si="478"/>
        <v>0</v>
      </c>
      <c r="R1287" s="39">
        <f t="shared" si="479"/>
        <v>0</v>
      </c>
      <c r="S1287" s="5">
        <f t="shared" si="480"/>
        <v>0</v>
      </c>
      <c r="T1287" s="6">
        <f t="shared" si="490"/>
        <v>4.641E-2</v>
      </c>
      <c r="U1287" s="10">
        <f t="shared" si="493"/>
        <v>123</v>
      </c>
      <c r="V1287" s="10">
        <v>252</v>
      </c>
      <c r="W1287" s="12">
        <f t="shared" si="481"/>
        <v>1.0223895329999999</v>
      </c>
      <c r="X1287" s="5">
        <f t="shared" si="482"/>
        <v>26.096125560000001</v>
      </c>
      <c r="Y1287" s="11">
        <f t="shared" si="483"/>
        <v>0</v>
      </c>
      <c r="Z1287" s="2" t="s">
        <v>68</v>
      </c>
      <c r="AA1287" s="72">
        <f t="shared" si="491"/>
        <v>44484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2"/>
      <c r="CH1287" s="1"/>
      <c r="CI1287" s="1"/>
      <c r="CJ1287" s="1"/>
      <c r="CK1287" s="1"/>
      <c r="CL1287" s="1"/>
      <c r="CM1287" s="1"/>
    </row>
    <row r="1288" spans="1:91" x14ac:dyDescent="0.2">
      <c r="A1288" s="105">
        <f t="shared" si="484"/>
        <v>44301</v>
      </c>
      <c r="B1288" s="5">
        <f t="shared" si="473"/>
        <v>1192.3625193100002</v>
      </c>
      <c r="C1288" s="5">
        <f t="shared" si="485"/>
        <v>1000</v>
      </c>
      <c r="D1288" s="64">
        <f t="shared" si="486"/>
        <v>5622.43</v>
      </c>
      <c r="E1288" s="11">
        <f>IF(K1288=1,VLOOKUP(A1288,[1]Plan1!$AY$80:$BA$314,3),E1287)</f>
        <v>5674.72</v>
      </c>
      <c r="F1288" s="72">
        <f t="shared" si="487"/>
        <v>44271</v>
      </c>
      <c r="G1288" s="9">
        <f t="shared" si="474"/>
        <v>9.3002491805145304E-3</v>
      </c>
      <c r="H1288" s="72">
        <f t="shared" si="488"/>
        <v>44333</v>
      </c>
      <c r="I1288" s="72">
        <f t="shared" si="475"/>
        <v>44301</v>
      </c>
      <c r="J1288" s="1">
        <f t="shared" si="489"/>
        <v>22</v>
      </c>
      <c r="K1288" s="1">
        <f t="shared" si="495"/>
        <v>22</v>
      </c>
      <c r="L1288" s="5">
        <f t="shared" si="476"/>
        <v>1.00930024</v>
      </c>
      <c r="M1288" s="12">
        <f t="shared" si="496"/>
        <v>1.00859988</v>
      </c>
      <c r="N1288" s="12">
        <f t="shared" si="492"/>
        <v>1.1552962495867605</v>
      </c>
      <c r="O1288" s="5">
        <f t="shared" si="494"/>
        <v>1.1660407800000001</v>
      </c>
      <c r="P1288" s="5">
        <f t="shared" si="477"/>
        <v>1166.04078</v>
      </c>
      <c r="Q1288" s="10">
        <f t="shared" si="478"/>
        <v>0</v>
      </c>
      <c r="R1288" s="39">
        <f t="shared" si="479"/>
        <v>0</v>
      </c>
      <c r="S1288" s="5">
        <f t="shared" si="480"/>
        <v>0</v>
      </c>
      <c r="T1288" s="6">
        <f t="shared" si="490"/>
        <v>4.641E-2</v>
      </c>
      <c r="U1288" s="10">
        <f t="shared" si="493"/>
        <v>124</v>
      </c>
      <c r="V1288" s="10">
        <v>252</v>
      </c>
      <c r="W1288" s="12">
        <f t="shared" si="481"/>
        <v>1.0225736009999999</v>
      </c>
      <c r="X1288" s="5">
        <f t="shared" si="482"/>
        <v>26.321739310000002</v>
      </c>
      <c r="Y1288" s="11">
        <f t="shared" si="483"/>
        <v>0</v>
      </c>
      <c r="Z1288" s="2" t="s">
        <v>68</v>
      </c>
      <c r="AA1288" s="72">
        <f t="shared" si="491"/>
        <v>44484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2"/>
      <c r="CH1288" s="1"/>
      <c r="CI1288" s="1"/>
      <c r="CJ1288" s="1"/>
      <c r="CK1288" s="1"/>
      <c r="CL1288" s="1"/>
      <c r="CM1288" s="1"/>
    </row>
    <row r="1289" spans="1:91" x14ac:dyDescent="0.2">
      <c r="A1289" s="105">
        <f t="shared" si="484"/>
        <v>44302</v>
      </c>
      <c r="B1289" s="5">
        <f t="shared" si="473"/>
        <v>1192.7529494999999</v>
      </c>
      <c r="C1289" s="5">
        <f t="shared" si="485"/>
        <v>1000</v>
      </c>
      <c r="D1289" s="64">
        <f t="shared" si="486"/>
        <v>5674.72</v>
      </c>
      <c r="E1289" s="11">
        <f>IF(K1289=1,VLOOKUP(A1289,[1]Plan1!$AY$80:$BA$314,3),E1288)</f>
        <v>5692.31</v>
      </c>
      <c r="F1289" s="72">
        <f t="shared" si="487"/>
        <v>44302</v>
      </c>
      <c r="G1289" s="9">
        <f t="shared" si="474"/>
        <v>3.0997124087179806E-3</v>
      </c>
      <c r="H1289" s="72">
        <f t="shared" si="488"/>
        <v>44333</v>
      </c>
      <c r="I1289" s="72">
        <f t="shared" si="475"/>
        <v>44333</v>
      </c>
      <c r="J1289" s="1">
        <f t="shared" si="489"/>
        <v>21</v>
      </c>
      <c r="K1289" s="1">
        <f t="shared" si="495"/>
        <v>1</v>
      </c>
      <c r="L1289" s="5">
        <f t="shared" si="476"/>
        <v>1.00014738</v>
      </c>
      <c r="M1289" s="12">
        <f t="shared" si="496"/>
        <v>1.00930024</v>
      </c>
      <c r="N1289" s="12">
        <f t="shared" si="492"/>
        <v>1.1660407819790173</v>
      </c>
      <c r="O1289" s="5">
        <f t="shared" si="494"/>
        <v>1.16621263</v>
      </c>
      <c r="P1289" s="5">
        <f t="shared" si="477"/>
        <v>1166.21263</v>
      </c>
      <c r="Q1289" s="10">
        <f t="shared" si="478"/>
        <v>0</v>
      </c>
      <c r="R1289" s="39">
        <f t="shared" si="479"/>
        <v>0</v>
      </c>
      <c r="S1289" s="5">
        <f t="shared" si="480"/>
        <v>0</v>
      </c>
      <c r="T1289" s="6">
        <f t="shared" si="490"/>
        <v>4.641E-2</v>
      </c>
      <c r="U1289" s="10">
        <f t="shared" si="493"/>
        <v>125</v>
      </c>
      <c r="V1289" s="10">
        <v>252</v>
      </c>
      <c r="W1289" s="12">
        <f t="shared" si="481"/>
        <v>1.022757702</v>
      </c>
      <c r="X1289" s="5">
        <f t="shared" si="482"/>
        <v>26.540319499999999</v>
      </c>
      <c r="Y1289" s="11">
        <f t="shared" si="483"/>
        <v>0</v>
      </c>
      <c r="Z1289" s="2" t="s">
        <v>68</v>
      </c>
      <c r="AA1289" s="72">
        <f t="shared" si="491"/>
        <v>44484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2"/>
      <c r="CH1289" s="1"/>
      <c r="CI1289" s="1"/>
      <c r="CJ1289" s="1"/>
      <c r="CK1289" s="1"/>
      <c r="CL1289" s="1"/>
      <c r="CM1289" s="1"/>
    </row>
    <row r="1290" spans="1:91" x14ac:dyDescent="0.2">
      <c r="A1290" s="105">
        <f t="shared" si="484"/>
        <v>44303</v>
      </c>
      <c r="B1290" s="5">
        <f t="shared" ref="B1290:B1353" si="497">(P1290+X1290)</f>
        <v>1193.14351214</v>
      </c>
      <c r="C1290" s="5">
        <f t="shared" si="485"/>
        <v>1000</v>
      </c>
      <c r="D1290" s="64">
        <f t="shared" si="486"/>
        <v>5674.72</v>
      </c>
      <c r="E1290" s="11">
        <f>IF(K1290=1,VLOOKUP(A1290,[1]Plan1!$AY$80:$BA$314,3),E1289)</f>
        <v>5692.31</v>
      </c>
      <c r="F1290" s="72">
        <f t="shared" si="487"/>
        <v>44302</v>
      </c>
      <c r="G1290" s="9">
        <f t="shared" ref="G1290:G1353" si="498">(E1290/D1290)-1</f>
        <v>3.0997124087179806E-3</v>
      </c>
      <c r="H1290" s="72">
        <f t="shared" si="488"/>
        <v>44333</v>
      </c>
      <c r="I1290" s="72">
        <f t="shared" ref="I1290:I1353" si="499">IF(A1290&gt;I1289,H1290,I1289)</f>
        <v>44333</v>
      </c>
      <c r="J1290" s="1">
        <f t="shared" si="489"/>
        <v>21</v>
      </c>
      <c r="K1290" s="1">
        <f t="shared" si="495"/>
        <v>2</v>
      </c>
      <c r="L1290" s="5">
        <f t="shared" ref="L1290:L1353" si="500">TRUNC((E1290/D1290)^TRUNC((K1290/J1290),9),8)</f>
        <v>1.0002947900000001</v>
      </c>
      <c r="M1290" s="12">
        <f t="shared" si="496"/>
        <v>1.00930024</v>
      </c>
      <c r="N1290" s="12">
        <f t="shared" si="492"/>
        <v>1.1660407819790173</v>
      </c>
      <c r="O1290" s="5">
        <f t="shared" si="494"/>
        <v>1.1663845100000001</v>
      </c>
      <c r="P1290" s="5">
        <f t="shared" ref="P1290:P1353" si="501">TRUNC(C1290*O1290,8)</f>
        <v>1166.3845100000001</v>
      </c>
      <c r="Q1290" s="10">
        <f t="shared" ref="Q1290:Q1353" si="502">IF(VLOOKUP(A1290,AD$10:AK$114,8)=VLOOKUP(A1289,AD$10:AK$114,8),0,VLOOKUP(A1290,AD$10:AK$114,8))</f>
        <v>0</v>
      </c>
      <c r="R1290" s="39">
        <f t="shared" ref="R1290:R1353" si="503">IF(Q1290&gt;0,VLOOKUP($A1290,$AD$10:$AI$114,6),0)</f>
        <v>0</v>
      </c>
      <c r="S1290" s="5">
        <f t="shared" ref="S1290:S1353" si="504">IF(R1290&gt;0,TRUNC(R1290*P1290,8),0)</f>
        <v>0</v>
      </c>
      <c r="T1290" s="6">
        <f t="shared" si="490"/>
        <v>4.641E-2</v>
      </c>
      <c r="U1290" s="10">
        <f t="shared" si="493"/>
        <v>126</v>
      </c>
      <c r="V1290" s="10">
        <v>252</v>
      </c>
      <c r="W1290" s="12">
        <f t="shared" ref="W1290:W1353" si="505">ROUND((1+T1290)^TRUNC((U1290/V1290),9),9)</f>
        <v>1.022941836</v>
      </c>
      <c r="X1290" s="5">
        <f t="shared" ref="X1290:X1353" si="506">TRUNC((P1290*(W1290-1)),8)</f>
        <v>26.75900214</v>
      </c>
      <c r="Y1290" s="11">
        <f t="shared" ref="Y1290:Y1353" si="507">IF(Q1290&gt;0,S1290+X1290,0)</f>
        <v>0</v>
      </c>
      <c r="Z1290" s="2" t="s">
        <v>68</v>
      </c>
      <c r="AA1290" s="72">
        <f t="shared" si="491"/>
        <v>44484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2"/>
      <c r="CH1290" s="1"/>
      <c r="CI1290" s="1"/>
      <c r="CJ1290" s="1"/>
      <c r="CK1290" s="1"/>
      <c r="CL1290" s="1"/>
      <c r="CM1290" s="1"/>
    </row>
    <row r="1291" spans="1:91" x14ac:dyDescent="0.2">
      <c r="A1291" s="105">
        <f t="shared" ref="A1291:A1354" si="508">(A1290+1)</f>
        <v>44304</v>
      </c>
      <c r="B1291" s="5">
        <f t="shared" si="497"/>
        <v>1193.14351214</v>
      </c>
      <c r="C1291" s="5">
        <f t="shared" ref="C1291:C1354" si="509">TRUNC(IF(Q1290&gt;0,VLOOKUP(A1290,$AD$12:$AE$114,2),C1290),8)</f>
        <v>1000</v>
      </c>
      <c r="D1291" s="64">
        <f t="shared" ref="D1291:D1354" si="510">IF(E1291=E1290,D1290,E1290)</f>
        <v>5674.72</v>
      </c>
      <c r="E1291" s="11">
        <f>IF(K1291=1,VLOOKUP(A1291,[1]Plan1!$AY$80:$BA$314,3),E1290)</f>
        <v>5692.31</v>
      </c>
      <c r="F1291" s="72">
        <f t="shared" ref="F1291:F1354" si="511">IF(D1291=D1290,F1290,A1291)</f>
        <v>44302</v>
      </c>
      <c r="G1291" s="9">
        <f t="shared" si="498"/>
        <v>3.0997124087179806E-3</v>
      </c>
      <c r="H1291" s="72">
        <f t="shared" ref="H1291:H1354" si="512">IF(DAY(A1291)=15,VLOOKUP(A1291,AH$118:AM$450,4),H1290)</f>
        <v>44333</v>
      </c>
      <c r="I1291" s="72">
        <f t="shared" si="499"/>
        <v>44333</v>
      </c>
      <c r="J1291" s="1">
        <f t="shared" ref="J1291:J1354" si="513">IF(I1291=I1290,J1290,NETWORKDAYS(I1290,I1291,$AD$118:$AD$502)-1)</f>
        <v>21</v>
      </c>
      <c r="K1291" s="1">
        <f t="shared" si="495"/>
        <v>2</v>
      </c>
      <c r="L1291" s="5">
        <f t="shared" si="500"/>
        <v>1.0002947900000001</v>
      </c>
      <c r="M1291" s="12">
        <f t="shared" si="496"/>
        <v>1.00930024</v>
      </c>
      <c r="N1291" s="12">
        <f t="shared" si="492"/>
        <v>1.1660407819790173</v>
      </c>
      <c r="O1291" s="5">
        <f t="shared" si="494"/>
        <v>1.1663845100000001</v>
      </c>
      <c r="P1291" s="5">
        <f t="shared" si="501"/>
        <v>1166.3845100000001</v>
      </c>
      <c r="Q1291" s="10">
        <f t="shared" si="502"/>
        <v>0</v>
      </c>
      <c r="R1291" s="39">
        <f t="shared" si="503"/>
        <v>0</v>
      </c>
      <c r="S1291" s="5">
        <f t="shared" si="504"/>
        <v>0</v>
      </c>
      <c r="T1291" s="6">
        <f t="shared" ref="T1291:T1354" si="514">(T1290)</f>
        <v>4.641E-2</v>
      </c>
      <c r="U1291" s="10">
        <f t="shared" si="493"/>
        <v>126</v>
      </c>
      <c r="V1291" s="10">
        <v>252</v>
      </c>
      <c r="W1291" s="12">
        <f t="shared" si="505"/>
        <v>1.022941836</v>
      </c>
      <c r="X1291" s="5">
        <f t="shared" si="506"/>
        <v>26.75900214</v>
      </c>
      <c r="Y1291" s="11">
        <f t="shared" si="507"/>
        <v>0</v>
      </c>
      <c r="Z1291" s="2" t="s">
        <v>68</v>
      </c>
      <c r="AA1291" s="72">
        <f t="shared" ref="AA1291:AA1354" si="515">IF(Q1290&gt;0,VLOOKUP(A1290,$AD$10:$AL$114,9),AA1290)</f>
        <v>44484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2"/>
      <c r="CH1291" s="1"/>
      <c r="CI1291" s="1"/>
      <c r="CJ1291" s="1"/>
      <c r="CK1291" s="1"/>
      <c r="CL1291" s="1"/>
      <c r="CM1291" s="1"/>
    </row>
    <row r="1292" spans="1:91" x14ac:dyDescent="0.2">
      <c r="A1292" s="105">
        <f t="shared" si="508"/>
        <v>44305</v>
      </c>
      <c r="B1292" s="5">
        <f t="shared" si="497"/>
        <v>1193.14351214</v>
      </c>
      <c r="C1292" s="5">
        <f t="shared" si="509"/>
        <v>1000</v>
      </c>
      <c r="D1292" s="64">
        <f t="shared" si="510"/>
        <v>5674.72</v>
      </c>
      <c r="E1292" s="11">
        <f>IF(K1292=1,VLOOKUP(A1292,[1]Plan1!$AY$80:$BA$314,3),E1291)</f>
        <v>5692.31</v>
      </c>
      <c r="F1292" s="72">
        <f t="shared" si="511"/>
        <v>44302</v>
      </c>
      <c r="G1292" s="9">
        <f t="shared" si="498"/>
        <v>3.0997124087179806E-3</v>
      </c>
      <c r="H1292" s="72">
        <f t="shared" si="512"/>
        <v>44333</v>
      </c>
      <c r="I1292" s="72">
        <f t="shared" si="499"/>
        <v>44333</v>
      </c>
      <c r="J1292" s="1">
        <f t="shared" si="513"/>
        <v>21</v>
      </c>
      <c r="K1292" s="1">
        <f t="shared" si="495"/>
        <v>2</v>
      </c>
      <c r="L1292" s="5">
        <f t="shared" si="500"/>
        <v>1.0002947900000001</v>
      </c>
      <c r="M1292" s="12">
        <f t="shared" si="496"/>
        <v>1.00930024</v>
      </c>
      <c r="N1292" s="12">
        <f t="shared" si="492"/>
        <v>1.1660407819790173</v>
      </c>
      <c r="O1292" s="5">
        <f t="shared" si="494"/>
        <v>1.1663845100000001</v>
      </c>
      <c r="P1292" s="5">
        <f t="shared" si="501"/>
        <v>1166.3845100000001</v>
      </c>
      <c r="Q1292" s="10">
        <f t="shared" si="502"/>
        <v>0</v>
      </c>
      <c r="R1292" s="39">
        <f t="shared" si="503"/>
        <v>0</v>
      </c>
      <c r="S1292" s="5">
        <f t="shared" si="504"/>
        <v>0</v>
      </c>
      <c r="T1292" s="6">
        <f t="shared" si="514"/>
        <v>4.641E-2</v>
      </c>
      <c r="U1292" s="10">
        <f t="shared" si="493"/>
        <v>126</v>
      </c>
      <c r="V1292" s="10">
        <v>252</v>
      </c>
      <c r="W1292" s="12">
        <f t="shared" si="505"/>
        <v>1.022941836</v>
      </c>
      <c r="X1292" s="5">
        <f t="shared" si="506"/>
        <v>26.75900214</v>
      </c>
      <c r="Y1292" s="11">
        <f t="shared" si="507"/>
        <v>0</v>
      </c>
      <c r="Z1292" s="2" t="s">
        <v>68</v>
      </c>
      <c r="AA1292" s="72">
        <f t="shared" si="515"/>
        <v>44484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2"/>
      <c r="CH1292" s="1"/>
      <c r="CI1292" s="1"/>
      <c r="CJ1292" s="1"/>
      <c r="CK1292" s="1"/>
      <c r="CL1292" s="1"/>
      <c r="CM1292" s="1"/>
    </row>
    <row r="1293" spans="1:91" x14ac:dyDescent="0.2">
      <c r="A1293" s="105">
        <f t="shared" si="508"/>
        <v>44306</v>
      </c>
      <c r="B1293" s="5">
        <f t="shared" si="497"/>
        <v>1193.5342072599999</v>
      </c>
      <c r="C1293" s="5">
        <f t="shared" si="509"/>
        <v>1000</v>
      </c>
      <c r="D1293" s="64">
        <f t="shared" si="510"/>
        <v>5674.72</v>
      </c>
      <c r="E1293" s="11">
        <f>IF(K1293=1,VLOOKUP(A1293,[1]Plan1!$AY$80:$BA$314,3),E1292)</f>
        <v>5692.31</v>
      </c>
      <c r="F1293" s="72">
        <f t="shared" si="511"/>
        <v>44302</v>
      </c>
      <c r="G1293" s="9">
        <f t="shared" si="498"/>
        <v>3.0997124087179806E-3</v>
      </c>
      <c r="H1293" s="72">
        <f t="shared" si="512"/>
        <v>44333</v>
      </c>
      <c r="I1293" s="72">
        <f t="shared" si="499"/>
        <v>44333</v>
      </c>
      <c r="J1293" s="1">
        <f t="shared" si="513"/>
        <v>21</v>
      </c>
      <c r="K1293" s="1">
        <f t="shared" si="495"/>
        <v>3</v>
      </c>
      <c r="L1293" s="5">
        <f t="shared" si="500"/>
        <v>1.00044222</v>
      </c>
      <c r="M1293" s="12">
        <f t="shared" si="496"/>
        <v>1.00930024</v>
      </c>
      <c r="N1293" s="12">
        <f t="shared" si="492"/>
        <v>1.1660407819790173</v>
      </c>
      <c r="O1293" s="5">
        <f t="shared" si="494"/>
        <v>1.16655642</v>
      </c>
      <c r="P1293" s="5">
        <f t="shared" si="501"/>
        <v>1166.5564199999999</v>
      </c>
      <c r="Q1293" s="10">
        <f t="shared" si="502"/>
        <v>0</v>
      </c>
      <c r="R1293" s="39">
        <f t="shared" si="503"/>
        <v>0</v>
      </c>
      <c r="S1293" s="5">
        <f t="shared" si="504"/>
        <v>0</v>
      </c>
      <c r="T1293" s="6">
        <f t="shared" si="514"/>
        <v>4.641E-2</v>
      </c>
      <c r="U1293" s="10">
        <f t="shared" si="493"/>
        <v>127</v>
      </c>
      <c r="V1293" s="10">
        <v>252</v>
      </c>
      <c r="W1293" s="12">
        <f t="shared" si="505"/>
        <v>1.023126003</v>
      </c>
      <c r="X1293" s="5">
        <f t="shared" si="506"/>
        <v>26.977787259999999</v>
      </c>
      <c r="Y1293" s="11">
        <f t="shared" si="507"/>
        <v>0</v>
      </c>
      <c r="Z1293" s="2" t="s">
        <v>68</v>
      </c>
      <c r="AA1293" s="72">
        <f t="shared" si="515"/>
        <v>44484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2"/>
      <c r="CH1293" s="1"/>
      <c r="CI1293" s="1"/>
      <c r="CJ1293" s="1"/>
      <c r="CK1293" s="1"/>
      <c r="CL1293" s="1"/>
      <c r="CM1293" s="1"/>
    </row>
    <row r="1294" spans="1:91" x14ac:dyDescent="0.2">
      <c r="A1294" s="105">
        <f t="shared" si="508"/>
        <v>44307</v>
      </c>
      <c r="B1294" s="5">
        <f t="shared" si="497"/>
        <v>1193.92504631</v>
      </c>
      <c r="C1294" s="5">
        <f t="shared" si="509"/>
        <v>1000</v>
      </c>
      <c r="D1294" s="64">
        <f t="shared" si="510"/>
        <v>5674.72</v>
      </c>
      <c r="E1294" s="11">
        <f>IF(K1294=1,VLOOKUP(A1294,[1]Plan1!$AY$80:$BA$314,3),E1293)</f>
        <v>5692.31</v>
      </c>
      <c r="F1294" s="72">
        <f t="shared" si="511"/>
        <v>44302</v>
      </c>
      <c r="G1294" s="9">
        <f t="shared" si="498"/>
        <v>3.0997124087179806E-3</v>
      </c>
      <c r="H1294" s="72">
        <f t="shared" si="512"/>
        <v>44333</v>
      </c>
      <c r="I1294" s="72">
        <f t="shared" si="499"/>
        <v>44333</v>
      </c>
      <c r="J1294" s="1">
        <f t="shared" si="513"/>
        <v>21</v>
      </c>
      <c r="K1294" s="1">
        <f t="shared" si="495"/>
        <v>4</v>
      </c>
      <c r="L1294" s="5">
        <f t="shared" si="500"/>
        <v>1.00058968</v>
      </c>
      <c r="M1294" s="12">
        <f t="shared" si="496"/>
        <v>1.00930024</v>
      </c>
      <c r="N1294" s="12">
        <f t="shared" si="492"/>
        <v>1.1660407819790173</v>
      </c>
      <c r="O1294" s="5">
        <f t="shared" si="494"/>
        <v>1.16672837</v>
      </c>
      <c r="P1294" s="5">
        <f t="shared" si="501"/>
        <v>1166.72837</v>
      </c>
      <c r="Q1294" s="10">
        <f t="shared" si="502"/>
        <v>0</v>
      </c>
      <c r="R1294" s="39">
        <f t="shared" si="503"/>
        <v>0</v>
      </c>
      <c r="S1294" s="5">
        <f t="shared" si="504"/>
        <v>0</v>
      </c>
      <c r="T1294" s="6">
        <f t="shared" si="514"/>
        <v>4.641E-2</v>
      </c>
      <c r="U1294" s="10">
        <f t="shared" si="493"/>
        <v>128</v>
      </c>
      <c r="V1294" s="10">
        <v>252</v>
      </c>
      <c r="W1294" s="12">
        <f t="shared" si="505"/>
        <v>1.0233102039999999</v>
      </c>
      <c r="X1294" s="5">
        <f t="shared" si="506"/>
        <v>27.196676310000001</v>
      </c>
      <c r="Y1294" s="11">
        <f t="shared" si="507"/>
        <v>0</v>
      </c>
      <c r="Z1294" s="2" t="s">
        <v>68</v>
      </c>
      <c r="AA1294" s="72">
        <f t="shared" si="515"/>
        <v>44484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2"/>
      <c r="CH1294" s="1"/>
      <c r="CI1294" s="1"/>
      <c r="CJ1294" s="1"/>
      <c r="CK1294" s="1"/>
      <c r="CL1294" s="1"/>
      <c r="CM1294" s="1"/>
    </row>
    <row r="1295" spans="1:91" x14ac:dyDescent="0.2">
      <c r="A1295" s="105">
        <f t="shared" si="508"/>
        <v>44308</v>
      </c>
      <c r="B1295" s="5">
        <f t="shared" si="497"/>
        <v>1193.92504631</v>
      </c>
      <c r="C1295" s="5">
        <f t="shared" si="509"/>
        <v>1000</v>
      </c>
      <c r="D1295" s="64">
        <f t="shared" si="510"/>
        <v>5674.72</v>
      </c>
      <c r="E1295" s="11">
        <f>IF(K1295=1,VLOOKUP(A1295,[1]Plan1!$AY$80:$BA$314,3),E1294)</f>
        <v>5692.31</v>
      </c>
      <c r="F1295" s="72">
        <f t="shared" si="511"/>
        <v>44302</v>
      </c>
      <c r="G1295" s="9">
        <f t="shared" si="498"/>
        <v>3.0997124087179806E-3</v>
      </c>
      <c r="H1295" s="72">
        <f t="shared" si="512"/>
        <v>44333</v>
      </c>
      <c r="I1295" s="72">
        <f t="shared" si="499"/>
        <v>44333</v>
      </c>
      <c r="J1295" s="1">
        <f t="shared" si="513"/>
        <v>21</v>
      </c>
      <c r="K1295" s="1">
        <f t="shared" si="495"/>
        <v>4</v>
      </c>
      <c r="L1295" s="5">
        <f t="shared" si="500"/>
        <v>1.00058968</v>
      </c>
      <c r="M1295" s="12">
        <f t="shared" si="496"/>
        <v>1.00930024</v>
      </c>
      <c r="N1295" s="12">
        <f t="shared" si="492"/>
        <v>1.1660407819790173</v>
      </c>
      <c r="O1295" s="5">
        <f t="shared" si="494"/>
        <v>1.16672837</v>
      </c>
      <c r="P1295" s="5">
        <f t="shared" si="501"/>
        <v>1166.72837</v>
      </c>
      <c r="Q1295" s="10">
        <f t="shared" si="502"/>
        <v>0</v>
      </c>
      <c r="R1295" s="39">
        <f t="shared" si="503"/>
        <v>0</v>
      </c>
      <c r="S1295" s="5">
        <f t="shared" si="504"/>
        <v>0</v>
      </c>
      <c r="T1295" s="6">
        <f t="shared" si="514"/>
        <v>4.641E-2</v>
      </c>
      <c r="U1295" s="10">
        <f t="shared" si="493"/>
        <v>128</v>
      </c>
      <c r="V1295" s="10">
        <v>252</v>
      </c>
      <c r="W1295" s="12">
        <f t="shared" si="505"/>
        <v>1.0233102039999999</v>
      </c>
      <c r="X1295" s="5">
        <f t="shared" si="506"/>
        <v>27.196676310000001</v>
      </c>
      <c r="Y1295" s="11">
        <f t="shared" si="507"/>
        <v>0</v>
      </c>
      <c r="Z1295" s="2" t="s">
        <v>68</v>
      </c>
      <c r="AA1295" s="72">
        <f t="shared" si="515"/>
        <v>44484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2"/>
      <c r="CH1295" s="1"/>
      <c r="CI1295" s="1"/>
      <c r="CJ1295" s="1"/>
      <c r="CK1295" s="1"/>
      <c r="CL1295" s="1"/>
      <c r="CM1295" s="1"/>
    </row>
    <row r="1296" spans="1:91" x14ac:dyDescent="0.2">
      <c r="A1296" s="105">
        <f t="shared" si="508"/>
        <v>44309</v>
      </c>
      <c r="B1296" s="5">
        <f t="shared" si="497"/>
        <v>1194.3159872199999</v>
      </c>
      <c r="C1296" s="5">
        <f t="shared" si="509"/>
        <v>1000</v>
      </c>
      <c r="D1296" s="64">
        <f t="shared" si="510"/>
        <v>5674.72</v>
      </c>
      <c r="E1296" s="11">
        <f>IF(K1296=1,VLOOKUP(A1296,[1]Plan1!$AY$80:$BA$314,3),E1295)</f>
        <v>5692.31</v>
      </c>
      <c r="F1296" s="72">
        <f t="shared" si="511"/>
        <v>44302</v>
      </c>
      <c r="G1296" s="9">
        <f t="shared" si="498"/>
        <v>3.0997124087179806E-3</v>
      </c>
      <c r="H1296" s="72">
        <f t="shared" si="512"/>
        <v>44333</v>
      </c>
      <c r="I1296" s="72">
        <f t="shared" si="499"/>
        <v>44333</v>
      </c>
      <c r="J1296" s="1">
        <f t="shared" si="513"/>
        <v>21</v>
      </c>
      <c r="K1296" s="1">
        <f t="shared" si="495"/>
        <v>5</v>
      </c>
      <c r="L1296" s="5">
        <f t="shared" si="500"/>
        <v>1.00073715</v>
      </c>
      <c r="M1296" s="12">
        <f t="shared" si="496"/>
        <v>1.00930024</v>
      </c>
      <c r="N1296" s="12">
        <f t="shared" si="492"/>
        <v>1.1660407819790173</v>
      </c>
      <c r="O1296" s="5">
        <f t="shared" si="494"/>
        <v>1.1669003200000001</v>
      </c>
      <c r="P1296" s="5">
        <f t="shared" si="501"/>
        <v>1166.90032</v>
      </c>
      <c r="Q1296" s="10">
        <f t="shared" si="502"/>
        <v>0</v>
      </c>
      <c r="R1296" s="39">
        <f t="shared" si="503"/>
        <v>0</v>
      </c>
      <c r="S1296" s="5">
        <f t="shared" si="504"/>
        <v>0</v>
      </c>
      <c r="T1296" s="6">
        <f t="shared" si="514"/>
        <v>4.641E-2</v>
      </c>
      <c r="U1296" s="10">
        <f t="shared" si="493"/>
        <v>129</v>
      </c>
      <c r="V1296" s="10">
        <v>252</v>
      </c>
      <c r="W1296" s="12">
        <f t="shared" si="505"/>
        <v>1.023494438</v>
      </c>
      <c r="X1296" s="5">
        <f t="shared" si="506"/>
        <v>27.41566722</v>
      </c>
      <c r="Y1296" s="11">
        <f t="shared" si="507"/>
        <v>0</v>
      </c>
      <c r="Z1296" s="2" t="s">
        <v>68</v>
      </c>
      <c r="AA1296" s="72">
        <f t="shared" si="515"/>
        <v>44484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2"/>
      <c r="CH1296" s="1"/>
      <c r="CI1296" s="1"/>
      <c r="CJ1296" s="1"/>
      <c r="CK1296" s="1"/>
      <c r="CL1296" s="1"/>
      <c r="CM1296" s="1"/>
    </row>
    <row r="1297" spans="1:91" x14ac:dyDescent="0.2">
      <c r="A1297" s="105">
        <f t="shared" si="508"/>
        <v>44310</v>
      </c>
      <c r="B1297" s="5">
        <f t="shared" si="497"/>
        <v>1194.70707094</v>
      </c>
      <c r="C1297" s="5">
        <f t="shared" si="509"/>
        <v>1000</v>
      </c>
      <c r="D1297" s="64">
        <f t="shared" si="510"/>
        <v>5674.72</v>
      </c>
      <c r="E1297" s="11">
        <f>IF(K1297=1,VLOOKUP(A1297,[1]Plan1!$AY$80:$BA$314,3),E1296)</f>
        <v>5692.31</v>
      </c>
      <c r="F1297" s="72">
        <f t="shared" si="511"/>
        <v>44302</v>
      </c>
      <c r="G1297" s="9">
        <f t="shared" si="498"/>
        <v>3.0997124087179806E-3</v>
      </c>
      <c r="H1297" s="72">
        <f t="shared" si="512"/>
        <v>44333</v>
      </c>
      <c r="I1297" s="72">
        <f t="shared" si="499"/>
        <v>44333</v>
      </c>
      <c r="J1297" s="1">
        <f t="shared" si="513"/>
        <v>21</v>
      </c>
      <c r="K1297" s="1">
        <f t="shared" si="495"/>
        <v>6</v>
      </c>
      <c r="L1297" s="5">
        <f t="shared" si="500"/>
        <v>1.0008846499999999</v>
      </c>
      <c r="M1297" s="12">
        <f t="shared" si="496"/>
        <v>1.00930024</v>
      </c>
      <c r="N1297" s="12">
        <f t="shared" si="492"/>
        <v>1.1660407819790173</v>
      </c>
      <c r="O1297" s="5">
        <f t="shared" si="494"/>
        <v>1.16707231</v>
      </c>
      <c r="P1297" s="5">
        <f t="shared" si="501"/>
        <v>1167.07231</v>
      </c>
      <c r="Q1297" s="10">
        <f t="shared" si="502"/>
        <v>0</v>
      </c>
      <c r="R1297" s="39">
        <f t="shared" si="503"/>
        <v>0</v>
      </c>
      <c r="S1297" s="5">
        <f t="shared" si="504"/>
        <v>0</v>
      </c>
      <c r="T1297" s="6">
        <f t="shared" si="514"/>
        <v>4.641E-2</v>
      </c>
      <c r="U1297" s="10">
        <f t="shared" si="493"/>
        <v>130</v>
      </c>
      <c r="V1297" s="10">
        <v>252</v>
      </c>
      <c r="W1297" s="12">
        <f t="shared" si="505"/>
        <v>1.023678705</v>
      </c>
      <c r="X1297" s="5">
        <f t="shared" si="506"/>
        <v>27.63476094</v>
      </c>
      <c r="Y1297" s="11">
        <f t="shared" si="507"/>
        <v>0</v>
      </c>
      <c r="Z1297" s="2" t="s">
        <v>68</v>
      </c>
      <c r="AA1297" s="72">
        <f t="shared" si="515"/>
        <v>44484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2"/>
      <c r="CH1297" s="1"/>
      <c r="CI1297" s="1"/>
      <c r="CJ1297" s="1"/>
      <c r="CK1297" s="1"/>
      <c r="CL1297" s="1"/>
      <c r="CM1297" s="1"/>
    </row>
    <row r="1298" spans="1:91" x14ac:dyDescent="0.2">
      <c r="A1298" s="105">
        <f t="shared" si="508"/>
        <v>44311</v>
      </c>
      <c r="B1298" s="5">
        <f t="shared" si="497"/>
        <v>1194.70707094</v>
      </c>
      <c r="C1298" s="5">
        <f t="shared" si="509"/>
        <v>1000</v>
      </c>
      <c r="D1298" s="64">
        <f t="shared" si="510"/>
        <v>5674.72</v>
      </c>
      <c r="E1298" s="11">
        <f>IF(K1298=1,VLOOKUP(A1298,[1]Plan1!$AY$80:$BA$314,3),E1297)</f>
        <v>5692.31</v>
      </c>
      <c r="F1298" s="72">
        <f t="shared" si="511"/>
        <v>44302</v>
      </c>
      <c r="G1298" s="9">
        <f t="shared" si="498"/>
        <v>3.0997124087179806E-3</v>
      </c>
      <c r="H1298" s="72">
        <f t="shared" si="512"/>
        <v>44333</v>
      </c>
      <c r="I1298" s="72">
        <f t="shared" si="499"/>
        <v>44333</v>
      </c>
      <c r="J1298" s="1">
        <f t="shared" si="513"/>
        <v>21</v>
      </c>
      <c r="K1298" s="1">
        <f t="shared" si="495"/>
        <v>6</v>
      </c>
      <c r="L1298" s="5">
        <f t="shared" si="500"/>
        <v>1.0008846499999999</v>
      </c>
      <c r="M1298" s="12">
        <f t="shared" si="496"/>
        <v>1.00930024</v>
      </c>
      <c r="N1298" s="12">
        <f t="shared" si="492"/>
        <v>1.1660407819790173</v>
      </c>
      <c r="O1298" s="5">
        <f t="shared" si="494"/>
        <v>1.16707231</v>
      </c>
      <c r="P1298" s="5">
        <f t="shared" si="501"/>
        <v>1167.07231</v>
      </c>
      <c r="Q1298" s="10">
        <f t="shared" si="502"/>
        <v>0</v>
      </c>
      <c r="R1298" s="39">
        <f t="shared" si="503"/>
        <v>0</v>
      </c>
      <c r="S1298" s="5">
        <f t="shared" si="504"/>
        <v>0</v>
      </c>
      <c r="T1298" s="6">
        <f t="shared" si="514"/>
        <v>4.641E-2</v>
      </c>
      <c r="U1298" s="10">
        <f t="shared" si="493"/>
        <v>130</v>
      </c>
      <c r="V1298" s="10">
        <v>252</v>
      </c>
      <c r="W1298" s="12">
        <f t="shared" si="505"/>
        <v>1.023678705</v>
      </c>
      <c r="X1298" s="5">
        <f t="shared" si="506"/>
        <v>27.63476094</v>
      </c>
      <c r="Y1298" s="11">
        <f t="shared" si="507"/>
        <v>0</v>
      </c>
      <c r="Z1298" s="2" t="s">
        <v>68</v>
      </c>
      <c r="AA1298" s="72">
        <f t="shared" si="515"/>
        <v>44484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2"/>
      <c r="CH1298" s="1"/>
      <c r="CI1298" s="1"/>
      <c r="CJ1298" s="1"/>
      <c r="CK1298" s="1"/>
      <c r="CL1298" s="1"/>
      <c r="CM1298" s="1"/>
    </row>
    <row r="1299" spans="1:91" x14ac:dyDescent="0.2">
      <c r="A1299" s="105">
        <f t="shared" si="508"/>
        <v>44312</v>
      </c>
      <c r="B1299" s="5">
        <f t="shared" si="497"/>
        <v>1194.70707094</v>
      </c>
      <c r="C1299" s="5">
        <f t="shared" si="509"/>
        <v>1000</v>
      </c>
      <c r="D1299" s="64">
        <f t="shared" si="510"/>
        <v>5674.72</v>
      </c>
      <c r="E1299" s="11">
        <f>IF(K1299=1,VLOOKUP(A1299,[1]Plan1!$AY$80:$BA$314,3),E1298)</f>
        <v>5692.31</v>
      </c>
      <c r="F1299" s="72">
        <f t="shared" si="511"/>
        <v>44302</v>
      </c>
      <c r="G1299" s="9">
        <f t="shared" si="498"/>
        <v>3.0997124087179806E-3</v>
      </c>
      <c r="H1299" s="72">
        <f t="shared" si="512"/>
        <v>44333</v>
      </c>
      <c r="I1299" s="72">
        <f t="shared" si="499"/>
        <v>44333</v>
      </c>
      <c r="J1299" s="1">
        <f t="shared" si="513"/>
        <v>21</v>
      </c>
      <c r="K1299" s="1">
        <f t="shared" si="495"/>
        <v>6</v>
      </c>
      <c r="L1299" s="5">
        <f t="shared" si="500"/>
        <v>1.0008846499999999</v>
      </c>
      <c r="M1299" s="12">
        <f t="shared" si="496"/>
        <v>1.00930024</v>
      </c>
      <c r="N1299" s="12">
        <f t="shared" si="492"/>
        <v>1.1660407819790173</v>
      </c>
      <c r="O1299" s="5">
        <f t="shared" si="494"/>
        <v>1.16707231</v>
      </c>
      <c r="P1299" s="5">
        <f t="shared" si="501"/>
        <v>1167.07231</v>
      </c>
      <c r="Q1299" s="10">
        <f t="shared" si="502"/>
        <v>0</v>
      </c>
      <c r="R1299" s="39">
        <f t="shared" si="503"/>
        <v>0</v>
      </c>
      <c r="S1299" s="5">
        <f t="shared" si="504"/>
        <v>0</v>
      </c>
      <c r="T1299" s="6">
        <f t="shared" si="514"/>
        <v>4.641E-2</v>
      </c>
      <c r="U1299" s="10">
        <f t="shared" si="493"/>
        <v>130</v>
      </c>
      <c r="V1299" s="10">
        <v>252</v>
      </c>
      <c r="W1299" s="12">
        <f t="shared" si="505"/>
        <v>1.023678705</v>
      </c>
      <c r="X1299" s="5">
        <f t="shared" si="506"/>
        <v>27.63476094</v>
      </c>
      <c r="Y1299" s="11">
        <f t="shared" si="507"/>
        <v>0</v>
      </c>
      <c r="Z1299" s="2" t="s">
        <v>68</v>
      </c>
      <c r="AA1299" s="72">
        <f t="shared" si="515"/>
        <v>44484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2"/>
      <c r="CH1299" s="1"/>
      <c r="CI1299" s="1"/>
      <c r="CJ1299" s="1"/>
      <c r="CK1299" s="1"/>
      <c r="CL1299" s="1"/>
      <c r="CM1299" s="1"/>
    </row>
    <row r="1300" spans="1:91" x14ac:dyDescent="0.2">
      <c r="A1300" s="105">
        <f t="shared" si="508"/>
        <v>44313</v>
      </c>
      <c r="B1300" s="5">
        <f t="shared" si="497"/>
        <v>1195.09828728</v>
      </c>
      <c r="C1300" s="5">
        <f t="shared" si="509"/>
        <v>1000</v>
      </c>
      <c r="D1300" s="64">
        <f t="shared" si="510"/>
        <v>5674.72</v>
      </c>
      <c r="E1300" s="11">
        <f>IF(K1300=1,VLOOKUP(A1300,[1]Plan1!$AY$80:$BA$314,3),E1299)</f>
        <v>5692.31</v>
      </c>
      <c r="F1300" s="72">
        <f t="shared" si="511"/>
        <v>44302</v>
      </c>
      <c r="G1300" s="9">
        <f t="shared" si="498"/>
        <v>3.0997124087179806E-3</v>
      </c>
      <c r="H1300" s="72">
        <f t="shared" si="512"/>
        <v>44333</v>
      </c>
      <c r="I1300" s="72">
        <f t="shared" si="499"/>
        <v>44333</v>
      </c>
      <c r="J1300" s="1">
        <f t="shared" si="513"/>
        <v>21</v>
      </c>
      <c r="K1300" s="1">
        <f t="shared" si="495"/>
        <v>7</v>
      </c>
      <c r="L1300" s="5">
        <f t="shared" si="500"/>
        <v>1.00103217</v>
      </c>
      <c r="M1300" s="12">
        <f t="shared" si="496"/>
        <v>1.00930024</v>
      </c>
      <c r="N1300" s="12">
        <f t="shared" si="492"/>
        <v>1.1660407819790173</v>
      </c>
      <c r="O1300" s="5">
        <f t="shared" si="494"/>
        <v>1.1672443299999999</v>
      </c>
      <c r="P1300" s="5">
        <f t="shared" si="501"/>
        <v>1167.24433</v>
      </c>
      <c r="Q1300" s="10">
        <f t="shared" si="502"/>
        <v>0</v>
      </c>
      <c r="R1300" s="39">
        <f t="shared" si="503"/>
        <v>0</v>
      </c>
      <c r="S1300" s="5">
        <f t="shared" si="504"/>
        <v>0</v>
      </c>
      <c r="T1300" s="6">
        <f t="shared" si="514"/>
        <v>4.641E-2</v>
      </c>
      <c r="U1300" s="10">
        <f t="shared" si="493"/>
        <v>131</v>
      </c>
      <c r="V1300" s="10">
        <v>252</v>
      </c>
      <c r="W1300" s="12">
        <f t="shared" si="505"/>
        <v>1.0238630049999999</v>
      </c>
      <c r="X1300" s="5">
        <f t="shared" si="506"/>
        <v>27.853957279999999</v>
      </c>
      <c r="Y1300" s="11">
        <f t="shared" si="507"/>
        <v>0</v>
      </c>
      <c r="Z1300" s="2" t="s">
        <v>68</v>
      </c>
      <c r="AA1300" s="72">
        <f t="shared" si="515"/>
        <v>44484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2"/>
      <c r="CH1300" s="1"/>
      <c r="CI1300" s="1"/>
      <c r="CJ1300" s="1"/>
      <c r="CK1300" s="1"/>
      <c r="CL1300" s="1"/>
      <c r="CM1300" s="1"/>
    </row>
    <row r="1301" spans="1:91" x14ac:dyDescent="0.2">
      <c r="A1301" s="105">
        <f t="shared" si="508"/>
        <v>44314</v>
      </c>
      <c r="B1301" s="5">
        <f t="shared" si="497"/>
        <v>1195.48962603</v>
      </c>
      <c r="C1301" s="5">
        <f t="shared" si="509"/>
        <v>1000</v>
      </c>
      <c r="D1301" s="64">
        <f t="shared" si="510"/>
        <v>5674.72</v>
      </c>
      <c r="E1301" s="11">
        <f>IF(K1301=1,VLOOKUP(A1301,[1]Plan1!$AY$80:$BA$314,3),E1300)</f>
        <v>5692.31</v>
      </c>
      <c r="F1301" s="72">
        <f t="shared" si="511"/>
        <v>44302</v>
      </c>
      <c r="G1301" s="9">
        <f t="shared" si="498"/>
        <v>3.0997124087179806E-3</v>
      </c>
      <c r="H1301" s="72">
        <f t="shared" si="512"/>
        <v>44333</v>
      </c>
      <c r="I1301" s="72">
        <f t="shared" si="499"/>
        <v>44333</v>
      </c>
      <c r="J1301" s="1">
        <f t="shared" si="513"/>
        <v>21</v>
      </c>
      <c r="K1301" s="1">
        <f t="shared" si="495"/>
        <v>8</v>
      </c>
      <c r="L1301" s="5">
        <f t="shared" si="500"/>
        <v>1.0011797099999999</v>
      </c>
      <c r="M1301" s="12">
        <f t="shared" si="496"/>
        <v>1.00930024</v>
      </c>
      <c r="N1301" s="12">
        <f t="shared" si="492"/>
        <v>1.1660407819790173</v>
      </c>
      <c r="O1301" s="5">
        <f t="shared" si="494"/>
        <v>1.16741637</v>
      </c>
      <c r="P1301" s="5">
        <f t="shared" si="501"/>
        <v>1167.4163699999999</v>
      </c>
      <c r="Q1301" s="10">
        <f t="shared" si="502"/>
        <v>0</v>
      </c>
      <c r="R1301" s="39">
        <f t="shared" si="503"/>
        <v>0</v>
      </c>
      <c r="S1301" s="5">
        <f t="shared" si="504"/>
        <v>0</v>
      </c>
      <c r="T1301" s="6">
        <f t="shared" si="514"/>
        <v>4.641E-2</v>
      </c>
      <c r="U1301" s="10">
        <f t="shared" si="493"/>
        <v>132</v>
      </c>
      <c r="V1301" s="10">
        <v>252</v>
      </c>
      <c r="W1301" s="12">
        <f t="shared" si="505"/>
        <v>1.0240473379999999</v>
      </c>
      <c r="X1301" s="5">
        <f t="shared" si="506"/>
        <v>28.07325603</v>
      </c>
      <c r="Y1301" s="11">
        <f t="shared" si="507"/>
        <v>0</v>
      </c>
      <c r="Z1301" s="2" t="s">
        <v>68</v>
      </c>
      <c r="AA1301" s="72">
        <f t="shared" si="515"/>
        <v>44484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2"/>
      <c r="CH1301" s="1"/>
      <c r="CI1301" s="1"/>
      <c r="CJ1301" s="1"/>
      <c r="CK1301" s="1"/>
      <c r="CL1301" s="1"/>
      <c r="CM1301" s="1"/>
    </row>
    <row r="1302" spans="1:91" x14ac:dyDescent="0.2">
      <c r="A1302" s="105">
        <f t="shared" si="508"/>
        <v>44315</v>
      </c>
      <c r="B1302" s="5">
        <f t="shared" si="497"/>
        <v>1195.8810883900001</v>
      </c>
      <c r="C1302" s="5">
        <f t="shared" si="509"/>
        <v>1000</v>
      </c>
      <c r="D1302" s="64">
        <f t="shared" si="510"/>
        <v>5674.72</v>
      </c>
      <c r="E1302" s="11">
        <f>IF(K1302=1,VLOOKUP(A1302,[1]Plan1!$AY$80:$BA$314,3),E1301)</f>
        <v>5692.31</v>
      </c>
      <c r="F1302" s="72">
        <f t="shared" si="511"/>
        <v>44302</v>
      </c>
      <c r="G1302" s="9">
        <f t="shared" si="498"/>
        <v>3.0997124087179806E-3</v>
      </c>
      <c r="H1302" s="72">
        <f t="shared" si="512"/>
        <v>44333</v>
      </c>
      <c r="I1302" s="72">
        <f t="shared" si="499"/>
        <v>44333</v>
      </c>
      <c r="J1302" s="1">
        <f t="shared" si="513"/>
        <v>21</v>
      </c>
      <c r="K1302" s="1">
        <f t="shared" si="495"/>
        <v>9</v>
      </c>
      <c r="L1302" s="5">
        <f t="shared" si="500"/>
        <v>1.00132727</v>
      </c>
      <c r="M1302" s="12">
        <f t="shared" si="496"/>
        <v>1.00930024</v>
      </c>
      <c r="N1302" s="12">
        <f t="shared" si="492"/>
        <v>1.1660407819790173</v>
      </c>
      <c r="O1302" s="5">
        <f t="shared" si="494"/>
        <v>1.1675884299999999</v>
      </c>
      <c r="P1302" s="5">
        <f t="shared" si="501"/>
        <v>1167.58843</v>
      </c>
      <c r="Q1302" s="10">
        <f t="shared" si="502"/>
        <v>0</v>
      </c>
      <c r="R1302" s="39">
        <f t="shared" si="503"/>
        <v>0</v>
      </c>
      <c r="S1302" s="5">
        <f t="shared" si="504"/>
        <v>0</v>
      </c>
      <c r="T1302" s="6">
        <f t="shared" si="514"/>
        <v>4.641E-2</v>
      </c>
      <c r="U1302" s="10">
        <f t="shared" si="493"/>
        <v>133</v>
      </c>
      <c r="V1302" s="10">
        <v>252</v>
      </c>
      <c r="W1302" s="12">
        <f t="shared" si="505"/>
        <v>1.024231705</v>
      </c>
      <c r="X1302" s="5">
        <f t="shared" si="506"/>
        <v>28.29265839</v>
      </c>
      <c r="Y1302" s="11">
        <f t="shared" si="507"/>
        <v>0</v>
      </c>
      <c r="Z1302" s="2" t="s">
        <v>68</v>
      </c>
      <c r="AA1302" s="72">
        <f t="shared" si="515"/>
        <v>44484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2"/>
      <c r="CH1302" s="1"/>
      <c r="CI1302" s="1"/>
      <c r="CJ1302" s="1"/>
      <c r="CK1302" s="1"/>
      <c r="CL1302" s="1"/>
      <c r="CM1302" s="1"/>
    </row>
    <row r="1303" spans="1:91" x14ac:dyDescent="0.2">
      <c r="A1303" s="105">
        <f t="shared" si="508"/>
        <v>44316</v>
      </c>
      <c r="B1303" s="5">
        <f t="shared" si="497"/>
        <v>1196.27267205</v>
      </c>
      <c r="C1303" s="5">
        <f t="shared" si="509"/>
        <v>1000</v>
      </c>
      <c r="D1303" s="64">
        <f t="shared" si="510"/>
        <v>5674.72</v>
      </c>
      <c r="E1303" s="11">
        <f>IF(K1303=1,VLOOKUP(A1303,[1]Plan1!$AY$80:$BA$314,3),E1302)</f>
        <v>5692.31</v>
      </c>
      <c r="F1303" s="72">
        <f t="shared" si="511"/>
        <v>44302</v>
      </c>
      <c r="G1303" s="9">
        <f t="shared" si="498"/>
        <v>3.0997124087179806E-3</v>
      </c>
      <c r="H1303" s="72">
        <f t="shared" si="512"/>
        <v>44333</v>
      </c>
      <c r="I1303" s="72">
        <f t="shared" si="499"/>
        <v>44333</v>
      </c>
      <c r="J1303" s="1">
        <f t="shared" si="513"/>
        <v>21</v>
      </c>
      <c r="K1303" s="1">
        <f t="shared" si="495"/>
        <v>10</v>
      </c>
      <c r="L1303" s="5">
        <f t="shared" si="500"/>
        <v>1.0014748499999999</v>
      </c>
      <c r="M1303" s="12">
        <f t="shared" si="496"/>
        <v>1.00930024</v>
      </c>
      <c r="N1303" s="12">
        <f t="shared" si="492"/>
        <v>1.1660407819790173</v>
      </c>
      <c r="O1303" s="5">
        <f t="shared" si="494"/>
        <v>1.1677605099999999</v>
      </c>
      <c r="P1303" s="5">
        <f t="shared" si="501"/>
        <v>1167.7605100000001</v>
      </c>
      <c r="Q1303" s="10">
        <f t="shared" si="502"/>
        <v>0</v>
      </c>
      <c r="R1303" s="39">
        <f t="shared" si="503"/>
        <v>0</v>
      </c>
      <c r="S1303" s="5">
        <f t="shared" si="504"/>
        <v>0</v>
      </c>
      <c r="T1303" s="6">
        <f t="shared" si="514"/>
        <v>4.641E-2</v>
      </c>
      <c r="U1303" s="10">
        <f t="shared" si="493"/>
        <v>134</v>
      </c>
      <c r="V1303" s="10">
        <v>252</v>
      </c>
      <c r="W1303" s="12">
        <f t="shared" si="505"/>
        <v>1.0244161039999999</v>
      </c>
      <c r="X1303" s="5">
        <f t="shared" si="506"/>
        <v>28.512162050000001</v>
      </c>
      <c r="Y1303" s="11">
        <f t="shared" si="507"/>
        <v>0</v>
      </c>
      <c r="Z1303" s="2" t="s">
        <v>68</v>
      </c>
      <c r="AA1303" s="72">
        <f t="shared" si="515"/>
        <v>44484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2"/>
      <c r="CH1303" s="1"/>
      <c r="CI1303" s="1"/>
      <c r="CJ1303" s="1"/>
      <c r="CK1303" s="1"/>
      <c r="CL1303" s="1"/>
      <c r="CM1303" s="1"/>
    </row>
    <row r="1304" spans="1:91" x14ac:dyDescent="0.2">
      <c r="A1304" s="105">
        <f t="shared" si="508"/>
        <v>44317</v>
      </c>
      <c r="B1304" s="5">
        <f t="shared" si="497"/>
        <v>1196.6643998700001</v>
      </c>
      <c r="C1304" s="5">
        <f t="shared" si="509"/>
        <v>1000</v>
      </c>
      <c r="D1304" s="64">
        <f t="shared" si="510"/>
        <v>5674.72</v>
      </c>
      <c r="E1304" s="11">
        <f>IF(K1304=1,VLOOKUP(A1304,[1]Plan1!$AY$80:$BA$314,3),E1303)</f>
        <v>5692.31</v>
      </c>
      <c r="F1304" s="72">
        <f t="shared" si="511"/>
        <v>44302</v>
      </c>
      <c r="G1304" s="9">
        <f t="shared" si="498"/>
        <v>3.0997124087179806E-3</v>
      </c>
      <c r="H1304" s="72">
        <f t="shared" si="512"/>
        <v>44333</v>
      </c>
      <c r="I1304" s="72">
        <f t="shared" si="499"/>
        <v>44333</v>
      </c>
      <c r="J1304" s="1">
        <f t="shared" si="513"/>
        <v>21</v>
      </c>
      <c r="K1304" s="1">
        <f t="shared" si="495"/>
        <v>11</v>
      </c>
      <c r="L1304" s="5">
        <f t="shared" si="500"/>
        <v>1.0016224600000001</v>
      </c>
      <c r="M1304" s="12">
        <f t="shared" si="496"/>
        <v>1.00930024</v>
      </c>
      <c r="N1304" s="12">
        <f t="shared" si="492"/>
        <v>1.1660407819790173</v>
      </c>
      <c r="O1304" s="5">
        <f t="shared" si="494"/>
        <v>1.1679326299999999</v>
      </c>
      <c r="P1304" s="5">
        <f t="shared" si="501"/>
        <v>1167.93263</v>
      </c>
      <c r="Q1304" s="10">
        <f t="shared" si="502"/>
        <v>0</v>
      </c>
      <c r="R1304" s="39">
        <f t="shared" si="503"/>
        <v>0</v>
      </c>
      <c r="S1304" s="5">
        <f t="shared" si="504"/>
        <v>0</v>
      </c>
      <c r="T1304" s="6">
        <f t="shared" si="514"/>
        <v>4.641E-2</v>
      </c>
      <c r="U1304" s="10">
        <f t="shared" si="493"/>
        <v>135</v>
      </c>
      <c r="V1304" s="10">
        <v>252</v>
      </c>
      <c r="W1304" s="12">
        <f t="shared" si="505"/>
        <v>1.024600537</v>
      </c>
      <c r="X1304" s="5">
        <f t="shared" si="506"/>
        <v>28.731769870000001</v>
      </c>
      <c r="Y1304" s="11">
        <f t="shared" si="507"/>
        <v>0</v>
      </c>
      <c r="Z1304" s="2" t="s">
        <v>68</v>
      </c>
      <c r="AA1304" s="72">
        <f t="shared" si="515"/>
        <v>44484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2"/>
      <c r="CH1304" s="1"/>
      <c r="CI1304" s="1"/>
      <c r="CJ1304" s="1"/>
      <c r="CK1304" s="1"/>
      <c r="CL1304" s="1"/>
      <c r="CM1304" s="1"/>
    </row>
    <row r="1305" spans="1:91" x14ac:dyDescent="0.2">
      <c r="A1305" s="105">
        <f t="shared" si="508"/>
        <v>44318</v>
      </c>
      <c r="B1305" s="5">
        <f t="shared" si="497"/>
        <v>1196.6643998700001</v>
      </c>
      <c r="C1305" s="5">
        <f t="shared" si="509"/>
        <v>1000</v>
      </c>
      <c r="D1305" s="64">
        <f t="shared" si="510"/>
        <v>5674.72</v>
      </c>
      <c r="E1305" s="11">
        <f>IF(K1305=1,VLOOKUP(A1305,[1]Plan1!$AY$80:$BA$314,3),E1304)</f>
        <v>5692.31</v>
      </c>
      <c r="F1305" s="72">
        <f t="shared" si="511"/>
        <v>44302</v>
      </c>
      <c r="G1305" s="9">
        <f t="shared" si="498"/>
        <v>3.0997124087179806E-3</v>
      </c>
      <c r="H1305" s="72">
        <f t="shared" si="512"/>
        <v>44333</v>
      </c>
      <c r="I1305" s="72">
        <f t="shared" si="499"/>
        <v>44333</v>
      </c>
      <c r="J1305" s="1">
        <f t="shared" si="513"/>
        <v>21</v>
      </c>
      <c r="K1305" s="1">
        <f t="shared" si="495"/>
        <v>11</v>
      </c>
      <c r="L1305" s="5">
        <f t="shared" si="500"/>
        <v>1.0016224600000001</v>
      </c>
      <c r="M1305" s="12">
        <f t="shared" si="496"/>
        <v>1.00930024</v>
      </c>
      <c r="N1305" s="12">
        <f t="shared" si="492"/>
        <v>1.1660407819790173</v>
      </c>
      <c r="O1305" s="5">
        <f t="shared" si="494"/>
        <v>1.1679326299999999</v>
      </c>
      <c r="P1305" s="5">
        <f t="shared" si="501"/>
        <v>1167.93263</v>
      </c>
      <c r="Q1305" s="10">
        <f t="shared" si="502"/>
        <v>0</v>
      </c>
      <c r="R1305" s="39">
        <f t="shared" si="503"/>
        <v>0</v>
      </c>
      <c r="S1305" s="5">
        <f t="shared" si="504"/>
        <v>0</v>
      </c>
      <c r="T1305" s="6">
        <f t="shared" si="514"/>
        <v>4.641E-2</v>
      </c>
      <c r="U1305" s="10">
        <f t="shared" si="493"/>
        <v>135</v>
      </c>
      <c r="V1305" s="10">
        <v>252</v>
      </c>
      <c r="W1305" s="12">
        <f t="shared" si="505"/>
        <v>1.024600537</v>
      </c>
      <c r="X1305" s="5">
        <f t="shared" si="506"/>
        <v>28.731769870000001</v>
      </c>
      <c r="Y1305" s="11">
        <f t="shared" si="507"/>
        <v>0</v>
      </c>
      <c r="Z1305" s="2" t="s">
        <v>68</v>
      </c>
      <c r="AA1305" s="72">
        <f t="shared" si="515"/>
        <v>44484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2"/>
      <c r="CH1305" s="1"/>
      <c r="CI1305" s="1"/>
      <c r="CJ1305" s="1"/>
      <c r="CK1305" s="1"/>
      <c r="CL1305" s="1"/>
      <c r="CM1305" s="1"/>
    </row>
    <row r="1306" spans="1:91" x14ac:dyDescent="0.2">
      <c r="A1306" s="105">
        <f t="shared" si="508"/>
        <v>44319</v>
      </c>
      <c r="B1306" s="5">
        <f t="shared" si="497"/>
        <v>1196.6643998700001</v>
      </c>
      <c r="C1306" s="5">
        <f t="shared" si="509"/>
        <v>1000</v>
      </c>
      <c r="D1306" s="64">
        <f t="shared" si="510"/>
        <v>5674.72</v>
      </c>
      <c r="E1306" s="11">
        <f>IF(K1306=1,VLOOKUP(A1306,[1]Plan1!$AY$80:$BA$314,3),E1305)</f>
        <v>5692.31</v>
      </c>
      <c r="F1306" s="72">
        <f t="shared" si="511"/>
        <v>44302</v>
      </c>
      <c r="G1306" s="9">
        <f t="shared" si="498"/>
        <v>3.0997124087179806E-3</v>
      </c>
      <c r="H1306" s="72">
        <f t="shared" si="512"/>
        <v>44333</v>
      </c>
      <c r="I1306" s="72">
        <f t="shared" si="499"/>
        <v>44333</v>
      </c>
      <c r="J1306" s="1">
        <f t="shared" si="513"/>
        <v>21</v>
      </c>
      <c r="K1306" s="1">
        <f t="shared" si="495"/>
        <v>11</v>
      </c>
      <c r="L1306" s="5">
        <f t="shared" si="500"/>
        <v>1.0016224600000001</v>
      </c>
      <c r="M1306" s="12">
        <f t="shared" si="496"/>
        <v>1.00930024</v>
      </c>
      <c r="N1306" s="12">
        <f t="shared" si="492"/>
        <v>1.1660407819790173</v>
      </c>
      <c r="O1306" s="5">
        <f t="shared" si="494"/>
        <v>1.1679326299999999</v>
      </c>
      <c r="P1306" s="5">
        <f t="shared" si="501"/>
        <v>1167.93263</v>
      </c>
      <c r="Q1306" s="10">
        <f t="shared" si="502"/>
        <v>0</v>
      </c>
      <c r="R1306" s="39">
        <f t="shared" si="503"/>
        <v>0</v>
      </c>
      <c r="S1306" s="5">
        <f t="shared" si="504"/>
        <v>0</v>
      </c>
      <c r="T1306" s="6">
        <f t="shared" si="514"/>
        <v>4.641E-2</v>
      </c>
      <c r="U1306" s="10">
        <f t="shared" si="493"/>
        <v>135</v>
      </c>
      <c r="V1306" s="10">
        <v>252</v>
      </c>
      <c r="W1306" s="12">
        <f t="shared" si="505"/>
        <v>1.024600537</v>
      </c>
      <c r="X1306" s="5">
        <f t="shared" si="506"/>
        <v>28.731769870000001</v>
      </c>
      <c r="Y1306" s="11">
        <f t="shared" si="507"/>
        <v>0</v>
      </c>
      <c r="Z1306" s="2" t="s">
        <v>68</v>
      </c>
      <c r="AA1306" s="72">
        <f t="shared" si="515"/>
        <v>44484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2"/>
      <c r="CH1306" s="1"/>
      <c r="CI1306" s="1"/>
      <c r="CJ1306" s="1"/>
      <c r="CK1306" s="1"/>
      <c r="CL1306" s="1"/>
      <c r="CM1306" s="1"/>
    </row>
    <row r="1307" spans="1:91" x14ac:dyDescent="0.2">
      <c r="A1307" s="105">
        <f t="shared" si="508"/>
        <v>44320</v>
      </c>
      <c r="B1307" s="5">
        <f t="shared" si="497"/>
        <v>1197.0562399799999</v>
      </c>
      <c r="C1307" s="5">
        <f t="shared" si="509"/>
        <v>1000</v>
      </c>
      <c r="D1307" s="64">
        <f t="shared" si="510"/>
        <v>5674.72</v>
      </c>
      <c r="E1307" s="11">
        <f>IF(K1307=1,VLOOKUP(A1307,[1]Plan1!$AY$80:$BA$314,3),E1306)</f>
        <v>5692.31</v>
      </c>
      <c r="F1307" s="72">
        <f t="shared" si="511"/>
        <v>44302</v>
      </c>
      <c r="G1307" s="9">
        <f t="shared" si="498"/>
        <v>3.0997124087179806E-3</v>
      </c>
      <c r="H1307" s="72">
        <f t="shared" si="512"/>
        <v>44333</v>
      </c>
      <c r="I1307" s="72">
        <f t="shared" si="499"/>
        <v>44333</v>
      </c>
      <c r="J1307" s="1">
        <f t="shared" si="513"/>
        <v>21</v>
      </c>
      <c r="K1307" s="1">
        <f t="shared" si="495"/>
        <v>12</v>
      </c>
      <c r="L1307" s="5">
        <f t="shared" si="500"/>
        <v>1.00177008</v>
      </c>
      <c r="M1307" s="12">
        <f t="shared" si="496"/>
        <v>1.00930024</v>
      </c>
      <c r="N1307" s="12">
        <f t="shared" si="492"/>
        <v>1.1660407819790173</v>
      </c>
      <c r="O1307" s="5">
        <f t="shared" si="494"/>
        <v>1.1681047600000001</v>
      </c>
      <c r="P1307" s="5">
        <f t="shared" si="501"/>
        <v>1168.1047599999999</v>
      </c>
      <c r="Q1307" s="10">
        <f t="shared" si="502"/>
        <v>0</v>
      </c>
      <c r="R1307" s="39">
        <f t="shared" si="503"/>
        <v>0</v>
      </c>
      <c r="S1307" s="5">
        <f t="shared" si="504"/>
        <v>0</v>
      </c>
      <c r="T1307" s="6">
        <f t="shared" si="514"/>
        <v>4.641E-2</v>
      </c>
      <c r="U1307" s="10">
        <f t="shared" si="493"/>
        <v>136</v>
      </c>
      <c r="V1307" s="10">
        <v>252</v>
      </c>
      <c r="W1307" s="12">
        <f t="shared" si="505"/>
        <v>1.0247850030000001</v>
      </c>
      <c r="X1307" s="5">
        <f t="shared" si="506"/>
        <v>28.951479979999998</v>
      </c>
      <c r="Y1307" s="11">
        <f t="shared" si="507"/>
        <v>0</v>
      </c>
      <c r="Z1307" s="2" t="s">
        <v>68</v>
      </c>
      <c r="AA1307" s="72">
        <f t="shared" si="515"/>
        <v>44484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2"/>
      <c r="CH1307" s="1"/>
      <c r="CI1307" s="1"/>
      <c r="CJ1307" s="1"/>
      <c r="CK1307" s="1"/>
      <c r="CL1307" s="1"/>
      <c r="CM1307" s="1"/>
    </row>
    <row r="1308" spans="1:91" x14ac:dyDescent="0.2">
      <c r="A1308" s="105">
        <f t="shared" si="508"/>
        <v>44321</v>
      </c>
      <c r="B1308" s="5">
        <f t="shared" si="497"/>
        <v>1197.4482243</v>
      </c>
      <c r="C1308" s="5">
        <f t="shared" si="509"/>
        <v>1000</v>
      </c>
      <c r="D1308" s="64">
        <f t="shared" si="510"/>
        <v>5674.72</v>
      </c>
      <c r="E1308" s="11">
        <f>IF(K1308=1,VLOOKUP(A1308,[1]Plan1!$AY$80:$BA$314,3),E1307)</f>
        <v>5692.31</v>
      </c>
      <c r="F1308" s="72">
        <f t="shared" si="511"/>
        <v>44302</v>
      </c>
      <c r="G1308" s="9">
        <f t="shared" si="498"/>
        <v>3.0997124087179806E-3</v>
      </c>
      <c r="H1308" s="72">
        <f t="shared" si="512"/>
        <v>44333</v>
      </c>
      <c r="I1308" s="72">
        <f t="shared" si="499"/>
        <v>44333</v>
      </c>
      <c r="J1308" s="1">
        <f t="shared" si="513"/>
        <v>21</v>
      </c>
      <c r="K1308" s="1">
        <f t="shared" si="495"/>
        <v>13</v>
      </c>
      <c r="L1308" s="5">
        <f t="shared" si="500"/>
        <v>1.00191773</v>
      </c>
      <c r="M1308" s="12">
        <f t="shared" si="496"/>
        <v>1.00930024</v>
      </c>
      <c r="N1308" s="12">
        <f t="shared" si="492"/>
        <v>1.1660407819790173</v>
      </c>
      <c r="O1308" s="5">
        <f t="shared" si="494"/>
        <v>1.16827693</v>
      </c>
      <c r="P1308" s="5">
        <f t="shared" si="501"/>
        <v>1168.27693</v>
      </c>
      <c r="Q1308" s="10">
        <f t="shared" si="502"/>
        <v>0</v>
      </c>
      <c r="R1308" s="39">
        <f t="shared" si="503"/>
        <v>0</v>
      </c>
      <c r="S1308" s="5">
        <f t="shared" si="504"/>
        <v>0</v>
      </c>
      <c r="T1308" s="6">
        <f t="shared" si="514"/>
        <v>4.641E-2</v>
      </c>
      <c r="U1308" s="10">
        <f t="shared" si="493"/>
        <v>137</v>
      </c>
      <c r="V1308" s="10">
        <v>252</v>
      </c>
      <c r="W1308" s="12">
        <f t="shared" si="505"/>
        <v>1.0249695029999999</v>
      </c>
      <c r="X1308" s="5">
        <f t="shared" si="506"/>
        <v>29.1712943</v>
      </c>
      <c r="Y1308" s="11">
        <f t="shared" si="507"/>
        <v>0</v>
      </c>
      <c r="Z1308" s="2" t="s">
        <v>68</v>
      </c>
      <c r="AA1308" s="72">
        <f t="shared" si="515"/>
        <v>44484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2"/>
      <c r="CH1308" s="1"/>
      <c r="CI1308" s="1"/>
      <c r="CJ1308" s="1"/>
      <c r="CK1308" s="1"/>
      <c r="CL1308" s="1"/>
      <c r="CM1308" s="1"/>
    </row>
    <row r="1309" spans="1:91" x14ac:dyDescent="0.2">
      <c r="A1309" s="105">
        <f t="shared" si="508"/>
        <v>44322</v>
      </c>
      <c r="B1309" s="5">
        <f t="shared" si="497"/>
        <v>1197.84033006</v>
      </c>
      <c r="C1309" s="5">
        <f t="shared" si="509"/>
        <v>1000</v>
      </c>
      <c r="D1309" s="64">
        <f t="shared" si="510"/>
        <v>5674.72</v>
      </c>
      <c r="E1309" s="11">
        <f>IF(K1309=1,VLOOKUP(A1309,[1]Plan1!$AY$80:$BA$314,3),E1308)</f>
        <v>5692.31</v>
      </c>
      <c r="F1309" s="72">
        <f t="shared" si="511"/>
        <v>44302</v>
      </c>
      <c r="G1309" s="9">
        <f t="shared" si="498"/>
        <v>3.0997124087179806E-3</v>
      </c>
      <c r="H1309" s="72">
        <f t="shared" si="512"/>
        <v>44333</v>
      </c>
      <c r="I1309" s="72">
        <f t="shared" si="499"/>
        <v>44333</v>
      </c>
      <c r="J1309" s="1">
        <f t="shared" si="513"/>
        <v>21</v>
      </c>
      <c r="K1309" s="1">
        <f t="shared" si="495"/>
        <v>14</v>
      </c>
      <c r="L1309" s="5">
        <f t="shared" si="500"/>
        <v>1.0020654</v>
      </c>
      <c r="M1309" s="12">
        <f t="shared" si="496"/>
        <v>1.00930024</v>
      </c>
      <c r="N1309" s="12">
        <f t="shared" si="492"/>
        <v>1.1660407819790173</v>
      </c>
      <c r="O1309" s="5">
        <f t="shared" si="494"/>
        <v>1.16844912</v>
      </c>
      <c r="P1309" s="5">
        <f t="shared" si="501"/>
        <v>1168.44912</v>
      </c>
      <c r="Q1309" s="10">
        <f t="shared" si="502"/>
        <v>0</v>
      </c>
      <c r="R1309" s="39">
        <f t="shared" si="503"/>
        <v>0</v>
      </c>
      <c r="S1309" s="5">
        <f t="shared" si="504"/>
        <v>0</v>
      </c>
      <c r="T1309" s="6">
        <f t="shared" si="514"/>
        <v>4.641E-2</v>
      </c>
      <c r="U1309" s="10">
        <f t="shared" si="493"/>
        <v>138</v>
      </c>
      <c r="V1309" s="10">
        <v>252</v>
      </c>
      <c r="W1309" s="12">
        <f t="shared" si="505"/>
        <v>1.0251540349999999</v>
      </c>
      <c r="X1309" s="5">
        <f t="shared" si="506"/>
        <v>29.391210059999999</v>
      </c>
      <c r="Y1309" s="11">
        <f t="shared" si="507"/>
        <v>0</v>
      </c>
      <c r="Z1309" s="2" t="s">
        <v>68</v>
      </c>
      <c r="AA1309" s="72">
        <f t="shared" si="515"/>
        <v>44484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2"/>
      <c r="CH1309" s="1"/>
      <c r="CI1309" s="1"/>
      <c r="CJ1309" s="1"/>
      <c r="CK1309" s="1"/>
      <c r="CL1309" s="1"/>
      <c r="CM1309" s="1"/>
    </row>
    <row r="1310" spans="1:91" x14ac:dyDescent="0.2">
      <c r="A1310" s="105">
        <f t="shared" si="508"/>
        <v>44323</v>
      </c>
      <c r="B1310" s="5">
        <f t="shared" si="497"/>
        <v>1198.2325698499999</v>
      </c>
      <c r="C1310" s="5">
        <f t="shared" si="509"/>
        <v>1000</v>
      </c>
      <c r="D1310" s="64">
        <f t="shared" si="510"/>
        <v>5674.72</v>
      </c>
      <c r="E1310" s="11">
        <f>IF(K1310=1,VLOOKUP(A1310,[1]Plan1!$AY$80:$BA$314,3),E1309)</f>
        <v>5692.31</v>
      </c>
      <c r="F1310" s="72">
        <f t="shared" si="511"/>
        <v>44302</v>
      </c>
      <c r="G1310" s="9">
        <f t="shared" si="498"/>
        <v>3.0997124087179806E-3</v>
      </c>
      <c r="H1310" s="72">
        <f t="shared" si="512"/>
        <v>44333</v>
      </c>
      <c r="I1310" s="72">
        <f t="shared" si="499"/>
        <v>44333</v>
      </c>
      <c r="J1310" s="1">
        <f t="shared" si="513"/>
        <v>21</v>
      </c>
      <c r="K1310" s="1">
        <f t="shared" si="495"/>
        <v>15</v>
      </c>
      <c r="L1310" s="5">
        <f t="shared" si="500"/>
        <v>1.0022131000000001</v>
      </c>
      <c r="M1310" s="12">
        <f t="shared" si="496"/>
        <v>1.00930024</v>
      </c>
      <c r="N1310" s="12">
        <f t="shared" si="492"/>
        <v>1.1660407819790173</v>
      </c>
      <c r="O1310" s="5">
        <f t="shared" si="494"/>
        <v>1.1686213400000001</v>
      </c>
      <c r="P1310" s="5">
        <f t="shared" si="501"/>
        <v>1168.6213399999999</v>
      </c>
      <c r="Q1310" s="10">
        <f t="shared" si="502"/>
        <v>0</v>
      </c>
      <c r="R1310" s="39">
        <f t="shared" si="503"/>
        <v>0</v>
      </c>
      <c r="S1310" s="5">
        <f t="shared" si="504"/>
        <v>0</v>
      </c>
      <c r="T1310" s="6">
        <f t="shared" si="514"/>
        <v>4.641E-2</v>
      </c>
      <c r="U1310" s="10">
        <f t="shared" si="493"/>
        <v>139</v>
      </c>
      <c r="V1310" s="10">
        <v>252</v>
      </c>
      <c r="W1310" s="12">
        <f t="shared" si="505"/>
        <v>1.0253386010000001</v>
      </c>
      <c r="X1310" s="5">
        <f t="shared" si="506"/>
        <v>29.611229850000001</v>
      </c>
      <c r="Y1310" s="11">
        <f t="shared" si="507"/>
        <v>0</v>
      </c>
      <c r="Z1310" s="2" t="s">
        <v>68</v>
      </c>
      <c r="AA1310" s="72">
        <f t="shared" si="515"/>
        <v>44484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2"/>
      <c r="CH1310" s="1"/>
      <c r="CI1310" s="1"/>
      <c r="CJ1310" s="1"/>
      <c r="CK1310" s="1"/>
      <c r="CL1310" s="1"/>
      <c r="CM1310" s="1"/>
    </row>
    <row r="1311" spans="1:91" x14ac:dyDescent="0.2">
      <c r="A1311" s="105">
        <f t="shared" si="508"/>
        <v>44324</v>
      </c>
      <c r="B1311" s="5">
        <f t="shared" si="497"/>
        <v>1198.6249323</v>
      </c>
      <c r="C1311" s="5">
        <f t="shared" si="509"/>
        <v>1000</v>
      </c>
      <c r="D1311" s="64">
        <f t="shared" si="510"/>
        <v>5674.72</v>
      </c>
      <c r="E1311" s="11">
        <f>IF(K1311=1,VLOOKUP(A1311,[1]Plan1!$AY$80:$BA$314,3),E1310)</f>
        <v>5692.31</v>
      </c>
      <c r="F1311" s="72">
        <f t="shared" si="511"/>
        <v>44302</v>
      </c>
      <c r="G1311" s="9">
        <f t="shared" si="498"/>
        <v>3.0997124087179806E-3</v>
      </c>
      <c r="H1311" s="72">
        <f t="shared" si="512"/>
        <v>44333</v>
      </c>
      <c r="I1311" s="72">
        <f t="shared" si="499"/>
        <v>44333</v>
      </c>
      <c r="J1311" s="1">
        <f t="shared" si="513"/>
        <v>21</v>
      </c>
      <c r="K1311" s="1">
        <f t="shared" si="495"/>
        <v>16</v>
      </c>
      <c r="L1311" s="5">
        <f t="shared" si="500"/>
        <v>1.0023608100000001</v>
      </c>
      <c r="M1311" s="12">
        <f t="shared" si="496"/>
        <v>1.00930024</v>
      </c>
      <c r="N1311" s="12">
        <f t="shared" ref="N1311:N1374" si="516">IF(I1311&gt;I1310,N1310*M1311,N1310)</f>
        <v>1.1660407819790173</v>
      </c>
      <c r="O1311" s="5">
        <f t="shared" si="494"/>
        <v>1.16879358</v>
      </c>
      <c r="P1311" s="5">
        <f t="shared" si="501"/>
        <v>1168.79358</v>
      </c>
      <c r="Q1311" s="10">
        <f t="shared" si="502"/>
        <v>0</v>
      </c>
      <c r="R1311" s="39">
        <f t="shared" si="503"/>
        <v>0</v>
      </c>
      <c r="S1311" s="5">
        <f t="shared" si="504"/>
        <v>0</v>
      </c>
      <c r="T1311" s="6">
        <f t="shared" si="514"/>
        <v>4.641E-2</v>
      </c>
      <c r="U1311" s="10">
        <f t="shared" si="493"/>
        <v>140</v>
      </c>
      <c r="V1311" s="10">
        <v>252</v>
      </c>
      <c r="W1311" s="12">
        <f t="shared" si="505"/>
        <v>1.0255232000000001</v>
      </c>
      <c r="X1311" s="5">
        <f t="shared" si="506"/>
        <v>29.831352299999999</v>
      </c>
      <c r="Y1311" s="11">
        <f t="shared" si="507"/>
        <v>0</v>
      </c>
      <c r="Z1311" s="2" t="s">
        <v>68</v>
      </c>
      <c r="AA1311" s="72">
        <f t="shared" si="515"/>
        <v>44484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2"/>
      <c r="CH1311" s="1"/>
      <c r="CI1311" s="1"/>
      <c r="CJ1311" s="1"/>
      <c r="CK1311" s="1"/>
      <c r="CL1311" s="1"/>
      <c r="CM1311" s="1"/>
    </row>
    <row r="1312" spans="1:91" x14ac:dyDescent="0.2">
      <c r="A1312" s="105">
        <f t="shared" si="508"/>
        <v>44325</v>
      </c>
      <c r="B1312" s="5">
        <f t="shared" si="497"/>
        <v>1198.6249323</v>
      </c>
      <c r="C1312" s="5">
        <f t="shared" si="509"/>
        <v>1000</v>
      </c>
      <c r="D1312" s="64">
        <f t="shared" si="510"/>
        <v>5674.72</v>
      </c>
      <c r="E1312" s="11">
        <f>IF(K1312=1,VLOOKUP(A1312,[1]Plan1!$AY$80:$BA$314,3),E1311)</f>
        <v>5692.31</v>
      </c>
      <c r="F1312" s="72">
        <f t="shared" si="511"/>
        <v>44302</v>
      </c>
      <c r="G1312" s="9">
        <f t="shared" si="498"/>
        <v>3.0997124087179806E-3</v>
      </c>
      <c r="H1312" s="72">
        <f t="shared" si="512"/>
        <v>44333</v>
      </c>
      <c r="I1312" s="72">
        <f t="shared" si="499"/>
        <v>44333</v>
      </c>
      <c r="J1312" s="1">
        <f t="shared" si="513"/>
        <v>21</v>
      </c>
      <c r="K1312" s="1">
        <f t="shared" si="495"/>
        <v>16</v>
      </c>
      <c r="L1312" s="5">
        <f t="shared" si="500"/>
        <v>1.0023608100000001</v>
      </c>
      <c r="M1312" s="12">
        <f t="shared" si="496"/>
        <v>1.00930024</v>
      </c>
      <c r="N1312" s="12">
        <f t="shared" si="516"/>
        <v>1.1660407819790173</v>
      </c>
      <c r="O1312" s="5">
        <f t="shared" si="494"/>
        <v>1.16879358</v>
      </c>
      <c r="P1312" s="5">
        <f t="shared" si="501"/>
        <v>1168.79358</v>
      </c>
      <c r="Q1312" s="10">
        <f t="shared" si="502"/>
        <v>0</v>
      </c>
      <c r="R1312" s="39">
        <f t="shared" si="503"/>
        <v>0</v>
      </c>
      <c r="S1312" s="5">
        <f t="shared" si="504"/>
        <v>0</v>
      </c>
      <c r="T1312" s="6">
        <f t="shared" si="514"/>
        <v>4.641E-2</v>
      </c>
      <c r="U1312" s="10">
        <f t="shared" si="493"/>
        <v>140</v>
      </c>
      <c r="V1312" s="10">
        <v>252</v>
      </c>
      <c r="W1312" s="12">
        <f t="shared" si="505"/>
        <v>1.0255232000000001</v>
      </c>
      <c r="X1312" s="5">
        <f t="shared" si="506"/>
        <v>29.831352299999999</v>
      </c>
      <c r="Y1312" s="11">
        <f t="shared" si="507"/>
        <v>0</v>
      </c>
      <c r="Z1312" s="2" t="s">
        <v>68</v>
      </c>
      <c r="AA1312" s="72">
        <f t="shared" si="515"/>
        <v>44484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2"/>
      <c r="CH1312" s="1"/>
      <c r="CI1312" s="1"/>
      <c r="CJ1312" s="1"/>
      <c r="CK1312" s="1"/>
      <c r="CL1312" s="1"/>
      <c r="CM1312" s="1"/>
    </row>
    <row r="1313" spans="1:91" x14ac:dyDescent="0.2">
      <c r="A1313" s="105">
        <f t="shared" si="508"/>
        <v>44326</v>
      </c>
      <c r="B1313" s="5">
        <f t="shared" si="497"/>
        <v>1198.6249323</v>
      </c>
      <c r="C1313" s="5">
        <f t="shared" si="509"/>
        <v>1000</v>
      </c>
      <c r="D1313" s="64">
        <f t="shared" si="510"/>
        <v>5674.72</v>
      </c>
      <c r="E1313" s="11">
        <f>IF(K1313=1,VLOOKUP(A1313,[1]Plan1!$AY$80:$BA$314,3),E1312)</f>
        <v>5692.31</v>
      </c>
      <c r="F1313" s="72">
        <f t="shared" si="511"/>
        <v>44302</v>
      </c>
      <c r="G1313" s="9">
        <f t="shared" si="498"/>
        <v>3.0997124087179806E-3</v>
      </c>
      <c r="H1313" s="72">
        <f t="shared" si="512"/>
        <v>44333</v>
      </c>
      <c r="I1313" s="72">
        <f t="shared" si="499"/>
        <v>44333</v>
      </c>
      <c r="J1313" s="1">
        <f t="shared" si="513"/>
        <v>21</v>
      </c>
      <c r="K1313" s="1">
        <f t="shared" si="495"/>
        <v>16</v>
      </c>
      <c r="L1313" s="5">
        <f t="shared" si="500"/>
        <v>1.0023608100000001</v>
      </c>
      <c r="M1313" s="12">
        <f t="shared" si="496"/>
        <v>1.00930024</v>
      </c>
      <c r="N1313" s="12">
        <f t="shared" si="516"/>
        <v>1.1660407819790173</v>
      </c>
      <c r="O1313" s="5">
        <f t="shared" si="494"/>
        <v>1.16879358</v>
      </c>
      <c r="P1313" s="5">
        <f t="shared" si="501"/>
        <v>1168.79358</v>
      </c>
      <c r="Q1313" s="10">
        <f t="shared" si="502"/>
        <v>0</v>
      </c>
      <c r="R1313" s="39">
        <f t="shared" si="503"/>
        <v>0</v>
      </c>
      <c r="S1313" s="5">
        <f t="shared" si="504"/>
        <v>0</v>
      </c>
      <c r="T1313" s="6">
        <f t="shared" si="514"/>
        <v>4.641E-2</v>
      </c>
      <c r="U1313" s="10">
        <f t="shared" si="493"/>
        <v>140</v>
      </c>
      <c r="V1313" s="10">
        <v>252</v>
      </c>
      <c r="W1313" s="12">
        <f t="shared" si="505"/>
        <v>1.0255232000000001</v>
      </c>
      <c r="X1313" s="5">
        <f t="shared" si="506"/>
        <v>29.831352299999999</v>
      </c>
      <c r="Y1313" s="11">
        <f t="shared" si="507"/>
        <v>0</v>
      </c>
      <c r="Z1313" s="2" t="s">
        <v>68</v>
      </c>
      <c r="AA1313" s="72">
        <f t="shared" si="515"/>
        <v>44484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2"/>
      <c r="CH1313" s="1"/>
      <c r="CI1313" s="1"/>
      <c r="CJ1313" s="1"/>
      <c r="CK1313" s="1"/>
      <c r="CL1313" s="1"/>
      <c r="CM1313" s="1"/>
    </row>
    <row r="1314" spans="1:91" x14ac:dyDescent="0.2">
      <c r="A1314" s="105">
        <f t="shared" si="508"/>
        <v>44327</v>
      </c>
      <c r="B1314" s="5">
        <f t="shared" si="497"/>
        <v>1199.0174276800001</v>
      </c>
      <c r="C1314" s="5">
        <f t="shared" si="509"/>
        <v>1000</v>
      </c>
      <c r="D1314" s="64">
        <f t="shared" si="510"/>
        <v>5674.72</v>
      </c>
      <c r="E1314" s="11">
        <f>IF(K1314=1,VLOOKUP(A1314,[1]Plan1!$AY$80:$BA$314,3),E1313)</f>
        <v>5692.31</v>
      </c>
      <c r="F1314" s="72">
        <f t="shared" si="511"/>
        <v>44302</v>
      </c>
      <c r="G1314" s="9">
        <f t="shared" si="498"/>
        <v>3.0997124087179806E-3</v>
      </c>
      <c r="H1314" s="72">
        <f t="shared" si="512"/>
        <v>44333</v>
      </c>
      <c r="I1314" s="72">
        <f t="shared" si="499"/>
        <v>44333</v>
      </c>
      <c r="J1314" s="1">
        <f t="shared" si="513"/>
        <v>21</v>
      </c>
      <c r="K1314" s="1">
        <f t="shared" si="495"/>
        <v>17</v>
      </c>
      <c r="L1314" s="5">
        <f t="shared" si="500"/>
        <v>1.0025085499999999</v>
      </c>
      <c r="M1314" s="12">
        <f t="shared" si="496"/>
        <v>1.00930024</v>
      </c>
      <c r="N1314" s="12">
        <f t="shared" si="516"/>
        <v>1.1660407819790173</v>
      </c>
      <c r="O1314" s="5">
        <f t="shared" si="494"/>
        <v>1.16896585</v>
      </c>
      <c r="P1314" s="5">
        <f t="shared" si="501"/>
        <v>1168.96585</v>
      </c>
      <c r="Q1314" s="10">
        <f t="shared" si="502"/>
        <v>0</v>
      </c>
      <c r="R1314" s="39">
        <f t="shared" si="503"/>
        <v>0</v>
      </c>
      <c r="S1314" s="5">
        <f t="shared" si="504"/>
        <v>0</v>
      </c>
      <c r="T1314" s="6">
        <f t="shared" si="514"/>
        <v>4.641E-2</v>
      </c>
      <c r="U1314" s="10">
        <f t="shared" si="493"/>
        <v>141</v>
      </c>
      <c r="V1314" s="10">
        <v>252</v>
      </c>
      <c r="W1314" s="12">
        <f t="shared" si="505"/>
        <v>1.0257078319999999</v>
      </c>
      <c r="X1314" s="5">
        <f t="shared" si="506"/>
        <v>30.051577680000001</v>
      </c>
      <c r="Y1314" s="11">
        <f t="shared" si="507"/>
        <v>0</v>
      </c>
      <c r="Z1314" s="2" t="s">
        <v>68</v>
      </c>
      <c r="AA1314" s="72">
        <f t="shared" si="515"/>
        <v>44484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2"/>
      <c r="CH1314" s="1"/>
      <c r="CI1314" s="1"/>
      <c r="CJ1314" s="1"/>
      <c r="CK1314" s="1"/>
      <c r="CL1314" s="1"/>
      <c r="CM1314" s="1"/>
    </row>
    <row r="1315" spans="1:91" x14ac:dyDescent="0.2">
      <c r="A1315" s="105">
        <f t="shared" si="508"/>
        <v>44328</v>
      </c>
      <c r="B1315" s="5">
        <f t="shared" si="497"/>
        <v>1199.4100355200001</v>
      </c>
      <c r="C1315" s="5">
        <f t="shared" si="509"/>
        <v>1000</v>
      </c>
      <c r="D1315" s="64">
        <f t="shared" si="510"/>
        <v>5674.72</v>
      </c>
      <c r="E1315" s="11">
        <f>IF(K1315=1,VLOOKUP(A1315,[1]Plan1!$AY$80:$BA$314,3),E1314)</f>
        <v>5692.31</v>
      </c>
      <c r="F1315" s="72">
        <f t="shared" si="511"/>
        <v>44302</v>
      </c>
      <c r="G1315" s="9">
        <f t="shared" si="498"/>
        <v>3.0997124087179806E-3</v>
      </c>
      <c r="H1315" s="72">
        <f t="shared" si="512"/>
        <v>44333</v>
      </c>
      <c r="I1315" s="72">
        <f t="shared" si="499"/>
        <v>44333</v>
      </c>
      <c r="J1315" s="1">
        <f t="shared" si="513"/>
        <v>21</v>
      </c>
      <c r="K1315" s="1">
        <f t="shared" si="495"/>
        <v>18</v>
      </c>
      <c r="L1315" s="5">
        <f t="shared" si="500"/>
        <v>1.0026562999999999</v>
      </c>
      <c r="M1315" s="12">
        <f t="shared" si="496"/>
        <v>1.00930024</v>
      </c>
      <c r="N1315" s="12">
        <f t="shared" si="516"/>
        <v>1.1660407819790173</v>
      </c>
      <c r="O1315" s="5">
        <f t="shared" si="494"/>
        <v>1.1691381300000001</v>
      </c>
      <c r="P1315" s="5">
        <f t="shared" si="501"/>
        <v>1169.13813</v>
      </c>
      <c r="Q1315" s="10">
        <f t="shared" si="502"/>
        <v>0</v>
      </c>
      <c r="R1315" s="39">
        <f t="shared" si="503"/>
        <v>0</v>
      </c>
      <c r="S1315" s="5">
        <f t="shared" si="504"/>
        <v>0</v>
      </c>
      <c r="T1315" s="6">
        <f t="shared" si="514"/>
        <v>4.641E-2</v>
      </c>
      <c r="U1315" s="10">
        <f t="shared" si="493"/>
        <v>142</v>
      </c>
      <c r="V1315" s="10">
        <v>252</v>
      </c>
      <c r="W1315" s="12">
        <f t="shared" si="505"/>
        <v>1.0258924970000001</v>
      </c>
      <c r="X1315" s="5">
        <f t="shared" si="506"/>
        <v>30.271905520000001</v>
      </c>
      <c r="Y1315" s="11">
        <f t="shared" si="507"/>
        <v>0</v>
      </c>
      <c r="Z1315" s="2" t="s">
        <v>68</v>
      </c>
      <c r="AA1315" s="72">
        <f t="shared" si="515"/>
        <v>44484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2"/>
      <c r="CH1315" s="1"/>
      <c r="CI1315" s="1"/>
      <c r="CJ1315" s="1"/>
      <c r="CK1315" s="1"/>
      <c r="CL1315" s="1"/>
      <c r="CM1315" s="1"/>
    </row>
    <row r="1316" spans="1:91" x14ac:dyDescent="0.2">
      <c r="A1316" s="105">
        <f t="shared" si="508"/>
        <v>44329</v>
      </c>
      <c r="B1316" s="5">
        <f t="shared" si="497"/>
        <v>1199.80278778</v>
      </c>
      <c r="C1316" s="5">
        <f t="shared" si="509"/>
        <v>1000</v>
      </c>
      <c r="D1316" s="64">
        <f t="shared" si="510"/>
        <v>5674.72</v>
      </c>
      <c r="E1316" s="11">
        <f>IF(K1316=1,VLOOKUP(A1316,[1]Plan1!$AY$80:$BA$314,3),E1315)</f>
        <v>5692.31</v>
      </c>
      <c r="F1316" s="72">
        <f t="shared" si="511"/>
        <v>44302</v>
      </c>
      <c r="G1316" s="9">
        <f t="shared" si="498"/>
        <v>3.0997124087179806E-3</v>
      </c>
      <c r="H1316" s="72">
        <f t="shared" si="512"/>
        <v>44333</v>
      </c>
      <c r="I1316" s="72">
        <f t="shared" si="499"/>
        <v>44333</v>
      </c>
      <c r="J1316" s="1">
        <f t="shared" si="513"/>
        <v>21</v>
      </c>
      <c r="K1316" s="1">
        <f t="shared" si="495"/>
        <v>19</v>
      </c>
      <c r="L1316" s="5">
        <f t="shared" si="500"/>
        <v>1.00280408</v>
      </c>
      <c r="M1316" s="12">
        <f t="shared" si="496"/>
        <v>1.00930024</v>
      </c>
      <c r="N1316" s="12">
        <f t="shared" si="516"/>
        <v>1.1660407819790173</v>
      </c>
      <c r="O1316" s="5">
        <f t="shared" si="494"/>
        <v>1.16931045</v>
      </c>
      <c r="P1316" s="5">
        <f t="shared" si="501"/>
        <v>1169.3104499999999</v>
      </c>
      <c r="Q1316" s="10">
        <f t="shared" si="502"/>
        <v>0</v>
      </c>
      <c r="R1316" s="39">
        <f t="shared" si="503"/>
        <v>0</v>
      </c>
      <c r="S1316" s="5">
        <f t="shared" si="504"/>
        <v>0</v>
      </c>
      <c r="T1316" s="6">
        <f t="shared" si="514"/>
        <v>4.641E-2</v>
      </c>
      <c r="U1316" s="10">
        <f t="shared" si="493"/>
        <v>143</v>
      </c>
      <c r="V1316" s="10">
        <v>252</v>
      </c>
      <c r="W1316" s="12">
        <f t="shared" si="505"/>
        <v>1.0260771959999999</v>
      </c>
      <c r="X1316" s="5">
        <f t="shared" si="506"/>
        <v>30.49233778</v>
      </c>
      <c r="Y1316" s="11">
        <f t="shared" si="507"/>
        <v>0</v>
      </c>
      <c r="Z1316" s="2" t="s">
        <v>68</v>
      </c>
      <c r="AA1316" s="72">
        <f t="shared" si="515"/>
        <v>44484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2"/>
      <c r="CH1316" s="1"/>
      <c r="CI1316" s="1"/>
      <c r="CJ1316" s="1"/>
      <c r="CK1316" s="1"/>
      <c r="CL1316" s="1"/>
      <c r="CM1316" s="1"/>
    </row>
    <row r="1317" spans="1:91" x14ac:dyDescent="0.2">
      <c r="A1317" s="105">
        <f t="shared" si="508"/>
        <v>44330</v>
      </c>
      <c r="B1317" s="5">
        <f t="shared" si="497"/>
        <v>1200.1956628200001</v>
      </c>
      <c r="C1317" s="5">
        <f t="shared" si="509"/>
        <v>1000</v>
      </c>
      <c r="D1317" s="64">
        <f t="shared" si="510"/>
        <v>5674.72</v>
      </c>
      <c r="E1317" s="11">
        <f>IF(K1317=1,VLOOKUP(A1317,[1]Plan1!$AY$80:$BA$314,3),E1316)</f>
        <v>5692.31</v>
      </c>
      <c r="F1317" s="72">
        <f t="shared" si="511"/>
        <v>44302</v>
      </c>
      <c r="G1317" s="9">
        <f t="shared" si="498"/>
        <v>3.0997124087179806E-3</v>
      </c>
      <c r="H1317" s="72">
        <f t="shared" si="512"/>
        <v>44333</v>
      </c>
      <c r="I1317" s="72">
        <f t="shared" si="499"/>
        <v>44333</v>
      </c>
      <c r="J1317" s="1">
        <f t="shared" si="513"/>
        <v>21</v>
      </c>
      <c r="K1317" s="1">
        <f t="shared" si="495"/>
        <v>20</v>
      </c>
      <c r="L1317" s="5">
        <f t="shared" si="500"/>
        <v>1.0029518799999999</v>
      </c>
      <c r="M1317" s="12">
        <f t="shared" si="496"/>
        <v>1.00930024</v>
      </c>
      <c r="N1317" s="12">
        <f t="shared" si="516"/>
        <v>1.1660407819790173</v>
      </c>
      <c r="O1317" s="5">
        <f t="shared" si="494"/>
        <v>1.16948279</v>
      </c>
      <c r="P1317" s="5">
        <f t="shared" si="501"/>
        <v>1169.48279</v>
      </c>
      <c r="Q1317" s="10">
        <f t="shared" si="502"/>
        <v>0</v>
      </c>
      <c r="R1317" s="39">
        <f t="shared" si="503"/>
        <v>0</v>
      </c>
      <c r="S1317" s="5">
        <f t="shared" si="504"/>
        <v>0</v>
      </c>
      <c r="T1317" s="6">
        <f t="shared" si="514"/>
        <v>4.641E-2</v>
      </c>
      <c r="U1317" s="10">
        <f t="shared" ref="U1317:U1380" si="517">IF(Q1316&gt;0,1,IF(K1317=K1316,U1316,U1316+1))</f>
        <v>144</v>
      </c>
      <c r="V1317" s="10">
        <v>252</v>
      </c>
      <c r="W1317" s="12">
        <f t="shared" si="505"/>
        <v>1.026261928</v>
      </c>
      <c r="X1317" s="5">
        <f t="shared" si="506"/>
        <v>30.712872820000001</v>
      </c>
      <c r="Y1317" s="11">
        <f t="shared" si="507"/>
        <v>0</v>
      </c>
      <c r="Z1317" s="2" t="s">
        <v>68</v>
      </c>
      <c r="AA1317" s="72">
        <f t="shared" si="515"/>
        <v>44484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2"/>
      <c r="CH1317" s="1"/>
      <c r="CI1317" s="1"/>
      <c r="CJ1317" s="1"/>
      <c r="CK1317" s="1"/>
      <c r="CL1317" s="1"/>
      <c r="CM1317" s="1"/>
    </row>
    <row r="1318" spans="1:91" x14ac:dyDescent="0.2">
      <c r="A1318" s="105">
        <f t="shared" si="508"/>
        <v>44331</v>
      </c>
      <c r="B1318" s="5">
        <f t="shared" si="497"/>
        <v>1200.58868119</v>
      </c>
      <c r="C1318" s="5">
        <f t="shared" si="509"/>
        <v>1000</v>
      </c>
      <c r="D1318" s="64">
        <f t="shared" si="510"/>
        <v>5674.72</v>
      </c>
      <c r="E1318" s="11">
        <f>IF(K1318=1,VLOOKUP(A1318,[1]Plan1!$AY$80:$BA$314,3),E1317)</f>
        <v>5692.31</v>
      </c>
      <c r="F1318" s="72">
        <f t="shared" si="511"/>
        <v>44302</v>
      </c>
      <c r="G1318" s="9">
        <f t="shared" si="498"/>
        <v>3.0997124087179806E-3</v>
      </c>
      <c r="H1318" s="72">
        <f t="shared" si="512"/>
        <v>44362</v>
      </c>
      <c r="I1318" s="72">
        <f t="shared" si="499"/>
        <v>44333</v>
      </c>
      <c r="J1318" s="1">
        <f t="shared" si="513"/>
        <v>21</v>
      </c>
      <c r="K1318" s="1">
        <f t="shared" si="495"/>
        <v>21</v>
      </c>
      <c r="L1318" s="5">
        <f t="shared" si="500"/>
        <v>1.0030997100000001</v>
      </c>
      <c r="M1318" s="12">
        <f t="shared" si="496"/>
        <v>1.00930024</v>
      </c>
      <c r="N1318" s="12">
        <f t="shared" si="516"/>
        <v>1.1660407819790173</v>
      </c>
      <c r="O1318" s="5">
        <f t="shared" si="494"/>
        <v>1.16965517</v>
      </c>
      <c r="P1318" s="5">
        <f t="shared" si="501"/>
        <v>1169.65517</v>
      </c>
      <c r="Q1318" s="10">
        <f t="shared" si="502"/>
        <v>0</v>
      </c>
      <c r="R1318" s="39">
        <f t="shared" si="503"/>
        <v>0</v>
      </c>
      <c r="S1318" s="5">
        <f t="shared" si="504"/>
        <v>0</v>
      </c>
      <c r="T1318" s="6">
        <f t="shared" si="514"/>
        <v>4.641E-2</v>
      </c>
      <c r="U1318" s="10">
        <f t="shared" si="517"/>
        <v>145</v>
      </c>
      <c r="V1318" s="10">
        <v>252</v>
      </c>
      <c r="W1318" s="12">
        <f t="shared" si="505"/>
        <v>1.026446693</v>
      </c>
      <c r="X1318" s="5">
        <f t="shared" si="506"/>
        <v>30.933511190000001</v>
      </c>
      <c r="Y1318" s="11">
        <f t="shared" si="507"/>
        <v>0</v>
      </c>
      <c r="Z1318" s="2" t="s">
        <v>68</v>
      </c>
      <c r="AA1318" s="72">
        <f t="shared" si="515"/>
        <v>44484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2"/>
      <c r="CH1318" s="1"/>
      <c r="CI1318" s="1"/>
      <c r="CJ1318" s="1"/>
      <c r="CK1318" s="1"/>
      <c r="CL1318" s="1"/>
      <c r="CM1318" s="1"/>
    </row>
    <row r="1319" spans="1:91" x14ac:dyDescent="0.2">
      <c r="A1319" s="105">
        <f t="shared" si="508"/>
        <v>44332</v>
      </c>
      <c r="B1319" s="5">
        <f t="shared" si="497"/>
        <v>1200.58868119</v>
      </c>
      <c r="C1319" s="5">
        <f t="shared" si="509"/>
        <v>1000</v>
      </c>
      <c r="D1319" s="64">
        <f t="shared" si="510"/>
        <v>5674.72</v>
      </c>
      <c r="E1319" s="11">
        <f>IF(K1319=1,VLOOKUP(A1319,[1]Plan1!$AY$80:$BA$314,3),E1318)</f>
        <v>5692.31</v>
      </c>
      <c r="F1319" s="72">
        <f t="shared" si="511"/>
        <v>44302</v>
      </c>
      <c r="G1319" s="9">
        <f t="shared" si="498"/>
        <v>3.0997124087179806E-3</v>
      </c>
      <c r="H1319" s="72">
        <f t="shared" si="512"/>
        <v>44362</v>
      </c>
      <c r="I1319" s="72">
        <f t="shared" si="499"/>
        <v>44333</v>
      </c>
      <c r="J1319" s="1">
        <f t="shared" si="513"/>
        <v>21</v>
      </c>
      <c r="K1319" s="1">
        <f t="shared" si="495"/>
        <v>21</v>
      </c>
      <c r="L1319" s="5">
        <f t="shared" si="500"/>
        <v>1.0030997100000001</v>
      </c>
      <c r="M1319" s="12">
        <f t="shared" si="496"/>
        <v>1.00930024</v>
      </c>
      <c r="N1319" s="12">
        <f t="shared" si="516"/>
        <v>1.1660407819790173</v>
      </c>
      <c r="O1319" s="5">
        <f t="shared" si="494"/>
        <v>1.16965517</v>
      </c>
      <c r="P1319" s="5">
        <f t="shared" si="501"/>
        <v>1169.65517</v>
      </c>
      <c r="Q1319" s="10">
        <f t="shared" si="502"/>
        <v>0</v>
      </c>
      <c r="R1319" s="39">
        <f t="shared" si="503"/>
        <v>0</v>
      </c>
      <c r="S1319" s="5">
        <f t="shared" si="504"/>
        <v>0</v>
      </c>
      <c r="T1319" s="6">
        <f t="shared" si="514"/>
        <v>4.641E-2</v>
      </c>
      <c r="U1319" s="10">
        <f t="shared" si="517"/>
        <v>145</v>
      </c>
      <c r="V1319" s="10">
        <v>252</v>
      </c>
      <c r="W1319" s="12">
        <f t="shared" si="505"/>
        <v>1.026446693</v>
      </c>
      <c r="X1319" s="5">
        <f t="shared" si="506"/>
        <v>30.933511190000001</v>
      </c>
      <c r="Y1319" s="11">
        <f t="shared" si="507"/>
        <v>0</v>
      </c>
      <c r="Z1319" s="2" t="s">
        <v>68</v>
      </c>
      <c r="AA1319" s="72">
        <f t="shared" si="515"/>
        <v>44484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2"/>
      <c r="CH1319" s="1"/>
      <c r="CI1319" s="1"/>
      <c r="CJ1319" s="1"/>
      <c r="CK1319" s="1"/>
      <c r="CL1319" s="1"/>
      <c r="CM1319" s="1"/>
    </row>
    <row r="1320" spans="1:91" x14ac:dyDescent="0.2">
      <c r="A1320" s="105">
        <f t="shared" si="508"/>
        <v>44333</v>
      </c>
      <c r="B1320" s="5">
        <f t="shared" si="497"/>
        <v>1200.58868119</v>
      </c>
      <c r="C1320" s="5">
        <f t="shared" si="509"/>
        <v>1000</v>
      </c>
      <c r="D1320" s="64">
        <f t="shared" si="510"/>
        <v>5674.72</v>
      </c>
      <c r="E1320" s="11">
        <f>IF(K1320=1,VLOOKUP(A1320,[1]Plan1!$AY$80:$BA$314,3),E1319)</f>
        <v>5692.31</v>
      </c>
      <c r="F1320" s="72">
        <f t="shared" si="511"/>
        <v>44302</v>
      </c>
      <c r="G1320" s="9">
        <f t="shared" si="498"/>
        <v>3.0997124087179806E-3</v>
      </c>
      <c r="H1320" s="72">
        <f t="shared" si="512"/>
        <v>44362</v>
      </c>
      <c r="I1320" s="72">
        <f t="shared" si="499"/>
        <v>44333</v>
      </c>
      <c r="J1320" s="1">
        <f t="shared" si="513"/>
        <v>21</v>
      </c>
      <c r="K1320" s="1">
        <f t="shared" si="495"/>
        <v>21</v>
      </c>
      <c r="L1320" s="5">
        <f t="shared" si="500"/>
        <v>1.0030997100000001</v>
      </c>
      <c r="M1320" s="12">
        <f t="shared" si="496"/>
        <v>1.00930024</v>
      </c>
      <c r="N1320" s="12">
        <f t="shared" si="516"/>
        <v>1.1660407819790173</v>
      </c>
      <c r="O1320" s="5">
        <f t="shared" si="494"/>
        <v>1.16965517</v>
      </c>
      <c r="P1320" s="5">
        <f t="shared" si="501"/>
        <v>1169.65517</v>
      </c>
      <c r="Q1320" s="10">
        <f t="shared" si="502"/>
        <v>0</v>
      </c>
      <c r="R1320" s="39">
        <f t="shared" si="503"/>
        <v>0</v>
      </c>
      <c r="S1320" s="5">
        <f t="shared" si="504"/>
        <v>0</v>
      </c>
      <c r="T1320" s="6">
        <f t="shared" si="514"/>
        <v>4.641E-2</v>
      </c>
      <c r="U1320" s="10">
        <f t="shared" si="517"/>
        <v>145</v>
      </c>
      <c r="V1320" s="10">
        <v>252</v>
      </c>
      <c r="W1320" s="12">
        <f t="shared" si="505"/>
        <v>1.026446693</v>
      </c>
      <c r="X1320" s="5">
        <f t="shared" si="506"/>
        <v>30.933511190000001</v>
      </c>
      <c r="Y1320" s="11">
        <f t="shared" si="507"/>
        <v>0</v>
      </c>
      <c r="Z1320" s="2" t="s">
        <v>68</v>
      </c>
      <c r="AA1320" s="72">
        <f t="shared" si="515"/>
        <v>44484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2"/>
      <c r="CH1320" s="1"/>
      <c r="CI1320" s="1"/>
      <c r="CJ1320" s="1"/>
      <c r="CK1320" s="1"/>
      <c r="CL1320" s="1"/>
      <c r="CM1320" s="1"/>
    </row>
    <row r="1321" spans="1:91" x14ac:dyDescent="0.2">
      <c r="A1321" s="105">
        <f t="shared" si="508"/>
        <v>44334</v>
      </c>
      <c r="B1321" s="5">
        <f t="shared" si="497"/>
        <v>1201.30123942</v>
      </c>
      <c r="C1321" s="5">
        <f t="shared" si="509"/>
        <v>1000</v>
      </c>
      <c r="D1321" s="64">
        <f t="shared" si="510"/>
        <v>5692.31</v>
      </c>
      <c r="E1321" s="11">
        <f>IF(K1321=1,VLOOKUP(A1321,[1]Plan1!$AY$80:$BA$314,3),E1320)</f>
        <v>5739.56</v>
      </c>
      <c r="F1321" s="72">
        <f t="shared" si="511"/>
        <v>44334</v>
      </c>
      <c r="G1321" s="9">
        <f t="shared" si="498"/>
        <v>8.3006723105383262E-3</v>
      </c>
      <c r="H1321" s="72">
        <f t="shared" si="512"/>
        <v>44362</v>
      </c>
      <c r="I1321" s="72">
        <f t="shared" si="499"/>
        <v>44362</v>
      </c>
      <c r="J1321" s="1">
        <f t="shared" si="513"/>
        <v>20</v>
      </c>
      <c r="K1321" s="1">
        <f t="shared" si="495"/>
        <v>1</v>
      </c>
      <c r="L1321" s="5">
        <f t="shared" si="500"/>
        <v>1.0004134</v>
      </c>
      <c r="M1321" s="12">
        <f t="shared" si="496"/>
        <v>1.0030997100000001</v>
      </c>
      <c r="N1321" s="12">
        <f t="shared" si="516"/>
        <v>1.1696551702513256</v>
      </c>
      <c r="O1321" s="5">
        <f t="shared" ref="O1321:O1384" si="518">TRUNC(TRUNC((L1321*N1321),15),8)</f>
        <v>1.1701387000000001</v>
      </c>
      <c r="P1321" s="5">
        <f t="shared" si="501"/>
        <v>1170.1387</v>
      </c>
      <c r="Q1321" s="10">
        <f t="shared" si="502"/>
        <v>0</v>
      </c>
      <c r="R1321" s="39">
        <f t="shared" si="503"/>
        <v>0</v>
      </c>
      <c r="S1321" s="5">
        <f t="shared" si="504"/>
        <v>0</v>
      </c>
      <c r="T1321" s="6">
        <f t="shared" si="514"/>
        <v>4.641E-2</v>
      </c>
      <c r="U1321" s="10">
        <f t="shared" si="517"/>
        <v>146</v>
      </c>
      <c r="V1321" s="10">
        <v>252</v>
      </c>
      <c r="W1321" s="12">
        <f t="shared" si="505"/>
        <v>1.0266314919999999</v>
      </c>
      <c r="X1321" s="5">
        <f t="shared" si="506"/>
        <v>31.162539420000002</v>
      </c>
      <c r="Y1321" s="11">
        <f t="shared" si="507"/>
        <v>0</v>
      </c>
      <c r="Z1321" s="2" t="s">
        <v>68</v>
      </c>
      <c r="AA1321" s="72">
        <f t="shared" si="515"/>
        <v>44484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2"/>
      <c r="CH1321" s="1"/>
      <c r="CI1321" s="1"/>
      <c r="CJ1321" s="1"/>
      <c r="CK1321" s="1"/>
      <c r="CL1321" s="1"/>
      <c r="CM1321" s="1"/>
    </row>
    <row r="1322" spans="1:91" x14ac:dyDescent="0.2">
      <c r="A1322" s="105">
        <f t="shared" si="508"/>
        <v>44335</v>
      </c>
      <c r="B1322" s="5">
        <f t="shared" si="497"/>
        <v>1202.0142397300001</v>
      </c>
      <c r="C1322" s="5">
        <f t="shared" si="509"/>
        <v>1000</v>
      </c>
      <c r="D1322" s="64">
        <f t="shared" si="510"/>
        <v>5692.31</v>
      </c>
      <c r="E1322" s="11">
        <f>IF(K1322=1,VLOOKUP(A1322,[1]Plan1!$AY$80:$BA$314,3),E1321)</f>
        <v>5739.56</v>
      </c>
      <c r="F1322" s="72">
        <f t="shared" si="511"/>
        <v>44334</v>
      </c>
      <c r="G1322" s="9">
        <f t="shared" si="498"/>
        <v>8.3006723105383262E-3</v>
      </c>
      <c r="H1322" s="72">
        <f t="shared" si="512"/>
        <v>44362</v>
      </c>
      <c r="I1322" s="72">
        <f t="shared" si="499"/>
        <v>44362</v>
      </c>
      <c r="J1322" s="1">
        <f t="shared" si="513"/>
        <v>20</v>
      </c>
      <c r="K1322" s="1">
        <f t="shared" ref="K1322:K1385" si="519">(J1322-(NETWORKDAYS(A1322,I1322,AD$118:AD$502)-1))</f>
        <v>2</v>
      </c>
      <c r="L1322" s="5">
        <f t="shared" si="500"/>
        <v>1.00082698</v>
      </c>
      <c r="M1322" s="12">
        <f t="shared" ref="M1322:M1385" si="520">IF(I1322&gt;I1321,L1321,M1321)</f>
        <v>1.0030997100000001</v>
      </c>
      <c r="N1322" s="12">
        <f t="shared" si="516"/>
        <v>1.1696551702513256</v>
      </c>
      <c r="O1322" s="5">
        <f t="shared" si="518"/>
        <v>1.17062245</v>
      </c>
      <c r="P1322" s="5">
        <f t="shared" si="501"/>
        <v>1170.6224500000001</v>
      </c>
      <c r="Q1322" s="10">
        <f t="shared" si="502"/>
        <v>0</v>
      </c>
      <c r="R1322" s="39">
        <f t="shared" si="503"/>
        <v>0</v>
      </c>
      <c r="S1322" s="5">
        <f t="shared" si="504"/>
        <v>0</v>
      </c>
      <c r="T1322" s="6">
        <f t="shared" si="514"/>
        <v>4.641E-2</v>
      </c>
      <c r="U1322" s="10">
        <f t="shared" si="517"/>
        <v>147</v>
      </c>
      <c r="V1322" s="10">
        <v>252</v>
      </c>
      <c r="W1322" s="12">
        <f t="shared" si="505"/>
        <v>1.026816323</v>
      </c>
      <c r="X1322" s="5">
        <f t="shared" si="506"/>
        <v>31.391789729999999</v>
      </c>
      <c r="Y1322" s="11">
        <f t="shared" si="507"/>
        <v>0</v>
      </c>
      <c r="Z1322" s="2" t="s">
        <v>68</v>
      </c>
      <c r="AA1322" s="72">
        <f t="shared" si="515"/>
        <v>44484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2"/>
      <c r="CH1322" s="1"/>
      <c r="CI1322" s="1"/>
      <c r="CJ1322" s="1"/>
      <c r="CK1322" s="1"/>
      <c r="CL1322" s="1"/>
      <c r="CM1322" s="1"/>
    </row>
    <row r="1323" spans="1:91" x14ac:dyDescent="0.2">
      <c r="A1323" s="105">
        <f t="shared" si="508"/>
        <v>44336</v>
      </c>
      <c r="B1323" s="5">
        <f t="shared" si="497"/>
        <v>1202.7276537999999</v>
      </c>
      <c r="C1323" s="5">
        <f t="shared" si="509"/>
        <v>1000</v>
      </c>
      <c r="D1323" s="64">
        <f t="shared" si="510"/>
        <v>5692.31</v>
      </c>
      <c r="E1323" s="11">
        <f>IF(K1323=1,VLOOKUP(A1323,[1]Plan1!$AY$80:$BA$314,3),E1322)</f>
        <v>5739.56</v>
      </c>
      <c r="F1323" s="72">
        <f t="shared" si="511"/>
        <v>44334</v>
      </c>
      <c r="G1323" s="9">
        <f t="shared" si="498"/>
        <v>8.3006723105383262E-3</v>
      </c>
      <c r="H1323" s="72">
        <f t="shared" si="512"/>
        <v>44362</v>
      </c>
      <c r="I1323" s="72">
        <f t="shared" si="499"/>
        <v>44362</v>
      </c>
      <c r="J1323" s="1">
        <f t="shared" si="513"/>
        <v>20</v>
      </c>
      <c r="K1323" s="1">
        <f t="shared" si="519"/>
        <v>3</v>
      </c>
      <c r="L1323" s="5">
        <f t="shared" si="500"/>
        <v>1.0012407299999999</v>
      </c>
      <c r="M1323" s="12">
        <f t="shared" si="520"/>
        <v>1.0030997100000001</v>
      </c>
      <c r="N1323" s="12">
        <f t="shared" si="516"/>
        <v>1.1696551702513256</v>
      </c>
      <c r="O1323" s="5">
        <f t="shared" si="518"/>
        <v>1.1711063900000001</v>
      </c>
      <c r="P1323" s="5">
        <f t="shared" si="501"/>
        <v>1171.1063899999999</v>
      </c>
      <c r="Q1323" s="10">
        <f t="shared" si="502"/>
        <v>0</v>
      </c>
      <c r="R1323" s="39">
        <f t="shared" si="503"/>
        <v>0</v>
      </c>
      <c r="S1323" s="5">
        <f t="shared" si="504"/>
        <v>0</v>
      </c>
      <c r="T1323" s="6">
        <f t="shared" si="514"/>
        <v>4.641E-2</v>
      </c>
      <c r="U1323" s="10">
        <f t="shared" si="517"/>
        <v>148</v>
      </c>
      <c r="V1323" s="10">
        <v>252</v>
      </c>
      <c r="W1323" s="12">
        <f t="shared" si="505"/>
        <v>1.0270011880000001</v>
      </c>
      <c r="X1323" s="5">
        <f t="shared" si="506"/>
        <v>31.621263800000001</v>
      </c>
      <c r="Y1323" s="11">
        <f t="shared" si="507"/>
        <v>0</v>
      </c>
      <c r="Z1323" s="2" t="s">
        <v>68</v>
      </c>
      <c r="AA1323" s="72">
        <f t="shared" si="515"/>
        <v>44484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2"/>
      <c r="CH1323" s="1"/>
      <c r="CI1323" s="1"/>
      <c r="CJ1323" s="1"/>
      <c r="CK1323" s="1"/>
      <c r="CL1323" s="1"/>
      <c r="CM1323" s="1"/>
    </row>
    <row r="1324" spans="1:91" x14ac:dyDescent="0.2">
      <c r="A1324" s="105">
        <f t="shared" si="508"/>
        <v>44337</v>
      </c>
      <c r="B1324" s="5">
        <f t="shared" si="497"/>
        <v>1203.4414818</v>
      </c>
      <c r="C1324" s="5">
        <f t="shared" si="509"/>
        <v>1000</v>
      </c>
      <c r="D1324" s="64">
        <f t="shared" si="510"/>
        <v>5692.31</v>
      </c>
      <c r="E1324" s="11">
        <f>IF(K1324=1,VLOOKUP(A1324,[1]Plan1!$AY$80:$BA$314,3),E1323)</f>
        <v>5739.56</v>
      </c>
      <c r="F1324" s="72">
        <f t="shared" si="511"/>
        <v>44334</v>
      </c>
      <c r="G1324" s="9">
        <f t="shared" si="498"/>
        <v>8.3006723105383262E-3</v>
      </c>
      <c r="H1324" s="72">
        <f t="shared" si="512"/>
        <v>44362</v>
      </c>
      <c r="I1324" s="72">
        <f t="shared" si="499"/>
        <v>44362</v>
      </c>
      <c r="J1324" s="1">
        <f t="shared" si="513"/>
        <v>20</v>
      </c>
      <c r="K1324" s="1">
        <f t="shared" si="519"/>
        <v>4</v>
      </c>
      <c r="L1324" s="5">
        <f t="shared" si="500"/>
        <v>1.0016546399999999</v>
      </c>
      <c r="M1324" s="12">
        <f t="shared" si="520"/>
        <v>1.0030997100000001</v>
      </c>
      <c r="N1324" s="12">
        <f t="shared" si="516"/>
        <v>1.1696551702513256</v>
      </c>
      <c r="O1324" s="5">
        <f t="shared" si="518"/>
        <v>1.1715905200000001</v>
      </c>
      <c r="P1324" s="5">
        <f t="shared" si="501"/>
        <v>1171.59052</v>
      </c>
      <c r="Q1324" s="10">
        <f t="shared" si="502"/>
        <v>0</v>
      </c>
      <c r="R1324" s="39">
        <f t="shared" si="503"/>
        <v>0</v>
      </c>
      <c r="S1324" s="5">
        <f t="shared" si="504"/>
        <v>0</v>
      </c>
      <c r="T1324" s="6">
        <f t="shared" si="514"/>
        <v>4.641E-2</v>
      </c>
      <c r="U1324" s="10">
        <f t="shared" si="517"/>
        <v>149</v>
      </c>
      <c r="V1324" s="10">
        <v>252</v>
      </c>
      <c r="W1324" s="12">
        <f t="shared" si="505"/>
        <v>1.027186087</v>
      </c>
      <c r="X1324" s="5">
        <f t="shared" si="506"/>
        <v>31.8509618</v>
      </c>
      <c r="Y1324" s="11">
        <f t="shared" si="507"/>
        <v>0</v>
      </c>
      <c r="Z1324" s="2" t="s">
        <v>68</v>
      </c>
      <c r="AA1324" s="72">
        <f t="shared" si="515"/>
        <v>44484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2"/>
      <c r="CH1324" s="1"/>
      <c r="CI1324" s="1"/>
      <c r="CJ1324" s="1"/>
      <c r="CK1324" s="1"/>
      <c r="CL1324" s="1"/>
      <c r="CM1324" s="1"/>
    </row>
    <row r="1325" spans="1:91" x14ac:dyDescent="0.2">
      <c r="A1325" s="105">
        <f t="shared" si="508"/>
        <v>44338</v>
      </c>
      <c r="B1325" s="5">
        <f t="shared" si="497"/>
        <v>1204.15575236</v>
      </c>
      <c r="C1325" s="5">
        <f t="shared" si="509"/>
        <v>1000</v>
      </c>
      <c r="D1325" s="64">
        <f t="shared" si="510"/>
        <v>5692.31</v>
      </c>
      <c r="E1325" s="11">
        <f>IF(K1325=1,VLOOKUP(A1325,[1]Plan1!$AY$80:$BA$314,3),E1324)</f>
        <v>5739.56</v>
      </c>
      <c r="F1325" s="72">
        <f t="shared" si="511"/>
        <v>44334</v>
      </c>
      <c r="G1325" s="9">
        <f t="shared" si="498"/>
        <v>8.3006723105383262E-3</v>
      </c>
      <c r="H1325" s="72">
        <f t="shared" si="512"/>
        <v>44362</v>
      </c>
      <c r="I1325" s="72">
        <f t="shared" si="499"/>
        <v>44362</v>
      </c>
      <c r="J1325" s="1">
        <f t="shared" si="513"/>
        <v>20</v>
      </c>
      <c r="K1325" s="1">
        <f t="shared" si="519"/>
        <v>5</v>
      </c>
      <c r="L1325" s="5">
        <f t="shared" si="500"/>
        <v>1.00206873</v>
      </c>
      <c r="M1325" s="12">
        <f t="shared" si="520"/>
        <v>1.0030997100000001</v>
      </c>
      <c r="N1325" s="12">
        <f t="shared" si="516"/>
        <v>1.1696551702513256</v>
      </c>
      <c r="O1325" s="5">
        <f t="shared" si="518"/>
        <v>1.1720748700000001</v>
      </c>
      <c r="P1325" s="5">
        <f t="shared" si="501"/>
        <v>1172.0748699999999</v>
      </c>
      <c r="Q1325" s="10">
        <f t="shared" si="502"/>
        <v>0</v>
      </c>
      <c r="R1325" s="39">
        <f t="shared" si="503"/>
        <v>0</v>
      </c>
      <c r="S1325" s="5">
        <f t="shared" si="504"/>
        <v>0</v>
      </c>
      <c r="T1325" s="6">
        <f t="shared" si="514"/>
        <v>4.641E-2</v>
      </c>
      <c r="U1325" s="10">
        <f t="shared" si="517"/>
        <v>150</v>
      </c>
      <c r="V1325" s="10">
        <v>252</v>
      </c>
      <c r="W1325" s="12">
        <f t="shared" si="505"/>
        <v>1.027371018</v>
      </c>
      <c r="X1325" s="5">
        <f t="shared" si="506"/>
        <v>32.080882359999997</v>
      </c>
      <c r="Y1325" s="11">
        <f t="shared" si="507"/>
        <v>0</v>
      </c>
      <c r="Z1325" s="2" t="s">
        <v>68</v>
      </c>
      <c r="AA1325" s="72">
        <f t="shared" si="515"/>
        <v>44484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2"/>
      <c r="CH1325" s="1"/>
      <c r="CI1325" s="1"/>
      <c r="CJ1325" s="1"/>
      <c r="CK1325" s="1"/>
      <c r="CL1325" s="1"/>
      <c r="CM1325" s="1"/>
    </row>
    <row r="1326" spans="1:91" x14ac:dyDescent="0.2">
      <c r="A1326" s="105">
        <f t="shared" si="508"/>
        <v>44339</v>
      </c>
      <c r="B1326" s="5">
        <f t="shared" si="497"/>
        <v>1204.15575236</v>
      </c>
      <c r="C1326" s="5">
        <f t="shared" si="509"/>
        <v>1000</v>
      </c>
      <c r="D1326" s="64">
        <f t="shared" si="510"/>
        <v>5692.31</v>
      </c>
      <c r="E1326" s="11">
        <f>IF(K1326=1,VLOOKUP(A1326,[1]Plan1!$AY$80:$BA$314,3),E1325)</f>
        <v>5739.56</v>
      </c>
      <c r="F1326" s="72">
        <f t="shared" si="511"/>
        <v>44334</v>
      </c>
      <c r="G1326" s="9">
        <f t="shared" si="498"/>
        <v>8.3006723105383262E-3</v>
      </c>
      <c r="H1326" s="72">
        <f t="shared" si="512"/>
        <v>44362</v>
      </c>
      <c r="I1326" s="72">
        <f t="shared" si="499"/>
        <v>44362</v>
      </c>
      <c r="J1326" s="1">
        <f t="shared" si="513"/>
        <v>20</v>
      </c>
      <c r="K1326" s="1">
        <f t="shared" si="519"/>
        <v>5</v>
      </c>
      <c r="L1326" s="5">
        <f t="shared" si="500"/>
        <v>1.00206873</v>
      </c>
      <c r="M1326" s="12">
        <f t="shared" si="520"/>
        <v>1.0030997100000001</v>
      </c>
      <c r="N1326" s="12">
        <f t="shared" si="516"/>
        <v>1.1696551702513256</v>
      </c>
      <c r="O1326" s="5">
        <f t="shared" si="518"/>
        <v>1.1720748700000001</v>
      </c>
      <c r="P1326" s="5">
        <f t="shared" si="501"/>
        <v>1172.0748699999999</v>
      </c>
      <c r="Q1326" s="10">
        <f t="shared" si="502"/>
        <v>0</v>
      </c>
      <c r="R1326" s="39">
        <f t="shared" si="503"/>
        <v>0</v>
      </c>
      <c r="S1326" s="5">
        <f t="shared" si="504"/>
        <v>0</v>
      </c>
      <c r="T1326" s="6">
        <f t="shared" si="514"/>
        <v>4.641E-2</v>
      </c>
      <c r="U1326" s="10">
        <f t="shared" si="517"/>
        <v>150</v>
      </c>
      <c r="V1326" s="10">
        <v>252</v>
      </c>
      <c r="W1326" s="12">
        <f t="shared" si="505"/>
        <v>1.027371018</v>
      </c>
      <c r="X1326" s="5">
        <f t="shared" si="506"/>
        <v>32.080882359999997</v>
      </c>
      <c r="Y1326" s="11">
        <f t="shared" si="507"/>
        <v>0</v>
      </c>
      <c r="Z1326" s="2" t="s">
        <v>68</v>
      </c>
      <c r="AA1326" s="72">
        <f t="shared" si="515"/>
        <v>44484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2"/>
      <c r="CH1326" s="1"/>
      <c r="CI1326" s="1"/>
      <c r="CJ1326" s="1"/>
      <c r="CK1326" s="1"/>
      <c r="CL1326" s="1"/>
      <c r="CM1326" s="1"/>
    </row>
    <row r="1327" spans="1:91" x14ac:dyDescent="0.2">
      <c r="A1327" s="105">
        <f t="shared" si="508"/>
        <v>44340</v>
      </c>
      <c r="B1327" s="5">
        <f t="shared" si="497"/>
        <v>1204.15575236</v>
      </c>
      <c r="C1327" s="5">
        <f t="shared" si="509"/>
        <v>1000</v>
      </c>
      <c r="D1327" s="64">
        <f t="shared" si="510"/>
        <v>5692.31</v>
      </c>
      <c r="E1327" s="11">
        <f>IF(K1327=1,VLOOKUP(A1327,[1]Plan1!$AY$80:$BA$314,3),E1326)</f>
        <v>5739.56</v>
      </c>
      <c r="F1327" s="72">
        <f t="shared" si="511"/>
        <v>44334</v>
      </c>
      <c r="G1327" s="9">
        <f t="shared" si="498"/>
        <v>8.3006723105383262E-3</v>
      </c>
      <c r="H1327" s="72">
        <f t="shared" si="512"/>
        <v>44362</v>
      </c>
      <c r="I1327" s="72">
        <f t="shared" si="499"/>
        <v>44362</v>
      </c>
      <c r="J1327" s="1">
        <f t="shared" si="513"/>
        <v>20</v>
      </c>
      <c r="K1327" s="1">
        <f t="shared" si="519"/>
        <v>5</v>
      </c>
      <c r="L1327" s="5">
        <f t="shared" si="500"/>
        <v>1.00206873</v>
      </c>
      <c r="M1327" s="12">
        <f t="shared" si="520"/>
        <v>1.0030997100000001</v>
      </c>
      <c r="N1327" s="12">
        <f t="shared" si="516"/>
        <v>1.1696551702513256</v>
      </c>
      <c r="O1327" s="5">
        <f t="shared" si="518"/>
        <v>1.1720748700000001</v>
      </c>
      <c r="P1327" s="5">
        <f t="shared" si="501"/>
        <v>1172.0748699999999</v>
      </c>
      <c r="Q1327" s="10">
        <f t="shared" si="502"/>
        <v>0</v>
      </c>
      <c r="R1327" s="39">
        <f t="shared" si="503"/>
        <v>0</v>
      </c>
      <c r="S1327" s="5">
        <f t="shared" si="504"/>
        <v>0</v>
      </c>
      <c r="T1327" s="6">
        <f t="shared" si="514"/>
        <v>4.641E-2</v>
      </c>
      <c r="U1327" s="10">
        <f t="shared" si="517"/>
        <v>150</v>
      </c>
      <c r="V1327" s="10">
        <v>252</v>
      </c>
      <c r="W1327" s="12">
        <f t="shared" si="505"/>
        <v>1.027371018</v>
      </c>
      <c r="X1327" s="5">
        <f t="shared" si="506"/>
        <v>32.080882359999997</v>
      </c>
      <c r="Y1327" s="11">
        <f t="shared" si="507"/>
        <v>0</v>
      </c>
      <c r="Z1327" s="2" t="s">
        <v>68</v>
      </c>
      <c r="AA1327" s="72">
        <f t="shared" si="515"/>
        <v>44484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2"/>
      <c r="CH1327" s="1"/>
      <c r="CI1327" s="1"/>
      <c r="CJ1327" s="1"/>
      <c r="CK1327" s="1"/>
      <c r="CL1327" s="1"/>
      <c r="CM1327" s="1"/>
    </row>
    <row r="1328" spans="1:91" x14ac:dyDescent="0.2">
      <c r="A1328" s="105">
        <f t="shared" si="508"/>
        <v>44341</v>
      </c>
      <c r="B1328" s="5">
        <f t="shared" si="497"/>
        <v>1204.8704474400001</v>
      </c>
      <c r="C1328" s="5">
        <f t="shared" si="509"/>
        <v>1000</v>
      </c>
      <c r="D1328" s="64">
        <f t="shared" si="510"/>
        <v>5692.31</v>
      </c>
      <c r="E1328" s="11">
        <f>IF(K1328=1,VLOOKUP(A1328,[1]Plan1!$AY$80:$BA$314,3),E1327)</f>
        <v>5739.56</v>
      </c>
      <c r="F1328" s="72">
        <f t="shared" si="511"/>
        <v>44334</v>
      </c>
      <c r="G1328" s="9">
        <f t="shared" si="498"/>
        <v>8.3006723105383262E-3</v>
      </c>
      <c r="H1328" s="72">
        <f t="shared" si="512"/>
        <v>44362</v>
      </c>
      <c r="I1328" s="72">
        <f t="shared" si="499"/>
        <v>44362</v>
      </c>
      <c r="J1328" s="1">
        <f t="shared" si="513"/>
        <v>20</v>
      </c>
      <c r="K1328" s="1">
        <f t="shared" si="519"/>
        <v>6</v>
      </c>
      <c r="L1328" s="5">
        <f t="shared" si="500"/>
        <v>1.002483</v>
      </c>
      <c r="M1328" s="12">
        <f t="shared" si="520"/>
        <v>1.0030997100000001</v>
      </c>
      <c r="N1328" s="12">
        <f t="shared" si="516"/>
        <v>1.1696551702513256</v>
      </c>
      <c r="O1328" s="5">
        <f t="shared" si="518"/>
        <v>1.17255942</v>
      </c>
      <c r="P1328" s="5">
        <f t="shared" si="501"/>
        <v>1172.55942</v>
      </c>
      <c r="Q1328" s="10">
        <f t="shared" si="502"/>
        <v>0</v>
      </c>
      <c r="R1328" s="39">
        <f t="shared" si="503"/>
        <v>0</v>
      </c>
      <c r="S1328" s="5">
        <f t="shared" si="504"/>
        <v>0</v>
      </c>
      <c r="T1328" s="6">
        <f t="shared" si="514"/>
        <v>4.641E-2</v>
      </c>
      <c r="U1328" s="10">
        <f t="shared" si="517"/>
        <v>151</v>
      </c>
      <c r="V1328" s="10">
        <v>252</v>
      </c>
      <c r="W1328" s="12">
        <f t="shared" si="505"/>
        <v>1.0275559830000001</v>
      </c>
      <c r="X1328" s="5">
        <f t="shared" si="506"/>
        <v>32.311027439999997</v>
      </c>
      <c r="Y1328" s="11">
        <f t="shared" si="507"/>
        <v>0</v>
      </c>
      <c r="Z1328" s="2" t="s">
        <v>68</v>
      </c>
      <c r="AA1328" s="72">
        <f t="shared" si="515"/>
        <v>44484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2"/>
      <c r="CH1328" s="1"/>
      <c r="CI1328" s="1"/>
      <c r="CJ1328" s="1"/>
      <c r="CK1328" s="1"/>
      <c r="CL1328" s="1"/>
      <c r="CM1328" s="1"/>
    </row>
    <row r="1329" spans="1:91" x14ac:dyDescent="0.2">
      <c r="A1329" s="105">
        <f t="shared" si="508"/>
        <v>44342</v>
      </c>
      <c r="B1329" s="5">
        <f t="shared" si="497"/>
        <v>1205.5855557499999</v>
      </c>
      <c r="C1329" s="5">
        <f t="shared" si="509"/>
        <v>1000</v>
      </c>
      <c r="D1329" s="64">
        <f t="shared" si="510"/>
        <v>5692.31</v>
      </c>
      <c r="E1329" s="11">
        <f>IF(K1329=1,VLOOKUP(A1329,[1]Plan1!$AY$80:$BA$314,3),E1328)</f>
        <v>5739.56</v>
      </c>
      <c r="F1329" s="72">
        <f t="shared" si="511"/>
        <v>44334</v>
      </c>
      <c r="G1329" s="9">
        <f t="shared" si="498"/>
        <v>8.3006723105383262E-3</v>
      </c>
      <c r="H1329" s="72">
        <f t="shared" si="512"/>
        <v>44362</v>
      </c>
      <c r="I1329" s="72">
        <f t="shared" si="499"/>
        <v>44362</v>
      </c>
      <c r="J1329" s="1">
        <f t="shared" si="513"/>
        <v>20</v>
      </c>
      <c r="K1329" s="1">
        <f t="shared" si="519"/>
        <v>7</v>
      </c>
      <c r="L1329" s="5">
        <f t="shared" si="500"/>
        <v>1.00289743</v>
      </c>
      <c r="M1329" s="12">
        <f t="shared" si="520"/>
        <v>1.0030997100000001</v>
      </c>
      <c r="N1329" s="12">
        <f t="shared" si="516"/>
        <v>1.1696551702513256</v>
      </c>
      <c r="O1329" s="5">
        <f t="shared" si="518"/>
        <v>1.1730441599999999</v>
      </c>
      <c r="P1329" s="5">
        <f t="shared" si="501"/>
        <v>1173.0441599999999</v>
      </c>
      <c r="Q1329" s="10">
        <f t="shared" si="502"/>
        <v>0</v>
      </c>
      <c r="R1329" s="39">
        <f t="shared" si="503"/>
        <v>0</v>
      </c>
      <c r="S1329" s="5">
        <f t="shared" si="504"/>
        <v>0</v>
      </c>
      <c r="T1329" s="6">
        <f t="shared" si="514"/>
        <v>4.641E-2</v>
      </c>
      <c r="U1329" s="10">
        <f t="shared" si="517"/>
        <v>152</v>
      </c>
      <c r="V1329" s="10">
        <v>252</v>
      </c>
      <c r="W1329" s="12">
        <f t="shared" si="505"/>
        <v>1.027740981</v>
      </c>
      <c r="X1329" s="5">
        <f t="shared" si="506"/>
        <v>32.54139575</v>
      </c>
      <c r="Y1329" s="11">
        <f t="shared" si="507"/>
        <v>0</v>
      </c>
      <c r="Z1329" s="2" t="s">
        <v>68</v>
      </c>
      <c r="AA1329" s="72">
        <f t="shared" si="515"/>
        <v>44484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2"/>
      <c r="CH1329" s="1"/>
      <c r="CI1329" s="1"/>
      <c r="CJ1329" s="1"/>
      <c r="CK1329" s="1"/>
      <c r="CL1329" s="1"/>
      <c r="CM1329" s="1"/>
    </row>
    <row r="1330" spans="1:91" x14ac:dyDescent="0.2">
      <c r="A1330" s="105">
        <f t="shared" si="508"/>
        <v>44343</v>
      </c>
      <c r="B1330" s="5">
        <f t="shared" si="497"/>
        <v>1206.3010889</v>
      </c>
      <c r="C1330" s="5">
        <f t="shared" si="509"/>
        <v>1000</v>
      </c>
      <c r="D1330" s="64">
        <f t="shared" si="510"/>
        <v>5692.31</v>
      </c>
      <c r="E1330" s="11">
        <f>IF(K1330=1,VLOOKUP(A1330,[1]Plan1!$AY$80:$BA$314,3),E1329)</f>
        <v>5739.56</v>
      </c>
      <c r="F1330" s="72">
        <f t="shared" si="511"/>
        <v>44334</v>
      </c>
      <c r="G1330" s="9">
        <f t="shared" si="498"/>
        <v>8.3006723105383262E-3</v>
      </c>
      <c r="H1330" s="72">
        <f t="shared" si="512"/>
        <v>44362</v>
      </c>
      <c r="I1330" s="72">
        <f t="shared" si="499"/>
        <v>44362</v>
      </c>
      <c r="J1330" s="1">
        <f t="shared" si="513"/>
        <v>20</v>
      </c>
      <c r="K1330" s="1">
        <f t="shared" si="519"/>
        <v>8</v>
      </c>
      <c r="L1330" s="5">
        <f t="shared" si="500"/>
        <v>1.00331203</v>
      </c>
      <c r="M1330" s="12">
        <f t="shared" si="520"/>
        <v>1.0030997100000001</v>
      </c>
      <c r="N1330" s="12">
        <f t="shared" si="516"/>
        <v>1.1696551702513256</v>
      </c>
      <c r="O1330" s="5">
        <f t="shared" si="518"/>
        <v>1.1735291000000001</v>
      </c>
      <c r="P1330" s="5">
        <f t="shared" si="501"/>
        <v>1173.5291</v>
      </c>
      <c r="Q1330" s="10">
        <f t="shared" si="502"/>
        <v>0</v>
      </c>
      <c r="R1330" s="39">
        <f t="shared" si="503"/>
        <v>0</v>
      </c>
      <c r="S1330" s="5">
        <f t="shared" si="504"/>
        <v>0</v>
      </c>
      <c r="T1330" s="6">
        <f t="shared" si="514"/>
        <v>4.641E-2</v>
      </c>
      <c r="U1330" s="10">
        <f t="shared" si="517"/>
        <v>153</v>
      </c>
      <c r="V1330" s="10">
        <v>252</v>
      </c>
      <c r="W1330" s="12">
        <f t="shared" si="505"/>
        <v>1.0279260130000001</v>
      </c>
      <c r="X1330" s="5">
        <f t="shared" si="506"/>
        <v>32.771988899999997</v>
      </c>
      <c r="Y1330" s="11">
        <f t="shared" si="507"/>
        <v>0</v>
      </c>
      <c r="Z1330" s="2" t="s">
        <v>68</v>
      </c>
      <c r="AA1330" s="72">
        <f t="shared" si="515"/>
        <v>44484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2"/>
      <c r="CH1330" s="1"/>
      <c r="CI1330" s="1"/>
      <c r="CJ1330" s="1"/>
      <c r="CK1330" s="1"/>
      <c r="CL1330" s="1"/>
      <c r="CM1330" s="1"/>
    </row>
    <row r="1331" spans="1:91" x14ac:dyDescent="0.2">
      <c r="A1331" s="105">
        <f t="shared" si="508"/>
        <v>44344</v>
      </c>
      <c r="B1331" s="5">
        <f t="shared" si="497"/>
        <v>1207.0170561499999</v>
      </c>
      <c r="C1331" s="5">
        <f t="shared" si="509"/>
        <v>1000</v>
      </c>
      <c r="D1331" s="64">
        <f t="shared" si="510"/>
        <v>5692.31</v>
      </c>
      <c r="E1331" s="11">
        <f>IF(K1331=1,VLOOKUP(A1331,[1]Plan1!$AY$80:$BA$314,3),E1330)</f>
        <v>5739.56</v>
      </c>
      <c r="F1331" s="72">
        <f t="shared" si="511"/>
        <v>44334</v>
      </c>
      <c r="G1331" s="9">
        <f t="shared" si="498"/>
        <v>8.3006723105383262E-3</v>
      </c>
      <c r="H1331" s="72">
        <f t="shared" si="512"/>
        <v>44362</v>
      </c>
      <c r="I1331" s="72">
        <f t="shared" si="499"/>
        <v>44362</v>
      </c>
      <c r="J1331" s="1">
        <f t="shared" si="513"/>
        <v>20</v>
      </c>
      <c r="K1331" s="1">
        <f t="shared" si="519"/>
        <v>9</v>
      </c>
      <c r="L1331" s="5">
        <f t="shared" si="500"/>
        <v>1.0037268100000001</v>
      </c>
      <c r="M1331" s="12">
        <f t="shared" si="520"/>
        <v>1.0030997100000001</v>
      </c>
      <c r="N1331" s="12">
        <f t="shared" si="516"/>
        <v>1.1696551702513256</v>
      </c>
      <c r="O1331" s="5">
        <f t="shared" si="518"/>
        <v>1.1740142499999999</v>
      </c>
      <c r="P1331" s="5">
        <f t="shared" si="501"/>
        <v>1174.0142499999999</v>
      </c>
      <c r="Q1331" s="10">
        <f t="shared" si="502"/>
        <v>0</v>
      </c>
      <c r="R1331" s="39">
        <f t="shared" si="503"/>
        <v>0</v>
      </c>
      <c r="S1331" s="5">
        <f t="shared" si="504"/>
        <v>0</v>
      </c>
      <c r="T1331" s="6">
        <f t="shared" si="514"/>
        <v>4.641E-2</v>
      </c>
      <c r="U1331" s="10">
        <f t="shared" si="517"/>
        <v>154</v>
      </c>
      <c r="V1331" s="10">
        <v>252</v>
      </c>
      <c r="W1331" s="12">
        <f t="shared" si="505"/>
        <v>1.028111078</v>
      </c>
      <c r="X1331" s="5">
        <f t="shared" si="506"/>
        <v>33.002806149999998</v>
      </c>
      <c r="Y1331" s="11">
        <f t="shared" si="507"/>
        <v>0</v>
      </c>
      <c r="Z1331" s="2" t="s">
        <v>68</v>
      </c>
      <c r="AA1331" s="72">
        <f t="shared" si="515"/>
        <v>44484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2"/>
      <c r="CH1331" s="1"/>
      <c r="CI1331" s="1"/>
      <c r="CJ1331" s="1"/>
      <c r="CK1331" s="1"/>
      <c r="CL1331" s="1"/>
      <c r="CM1331" s="1"/>
    </row>
    <row r="1332" spans="1:91" x14ac:dyDescent="0.2">
      <c r="A1332" s="105">
        <f t="shared" si="508"/>
        <v>44345</v>
      </c>
      <c r="B1332" s="5">
        <f t="shared" si="497"/>
        <v>1207.73342682</v>
      </c>
      <c r="C1332" s="5">
        <f t="shared" si="509"/>
        <v>1000</v>
      </c>
      <c r="D1332" s="64">
        <f t="shared" si="510"/>
        <v>5692.31</v>
      </c>
      <c r="E1332" s="11">
        <f>IF(K1332=1,VLOOKUP(A1332,[1]Plan1!$AY$80:$BA$314,3),E1331)</f>
        <v>5739.56</v>
      </c>
      <c r="F1332" s="72">
        <f t="shared" si="511"/>
        <v>44334</v>
      </c>
      <c r="G1332" s="9">
        <f t="shared" si="498"/>
        <v>8.3006723105383262E-3</v>
      </c>
      <c r="H1332" s="72">
        <f t="shared" si="512"/>
        <v>44362</v>
      </c>
      <c r="I1332" s="72">
        <f t="shared" si="499"/>
        <v>44362</v>
      </c>
      <c r="J1332" s="1">
        <f t="shared" si="513"/>
        <v>20</v>
      </c>
      <c r="K1332" s="1">
        <f t="shared" si="519"/>
        <v>10</v>
      </c>
      <c r="L1332" s="5">
        <f t="shared" si="500"/>
        <v>1.0041417500000001</v>
      </c>
      <c r="M1332" s="12">
        <f t="shared" si="520"/>
        <v>1.0030997100000001</v>
      </c>
      <c r="N1332" s="12">
        <f t="shared" si="516"/>
        <v>1.1696551702513256</v>
      </c>
      <c r="O1332" s="5">
        <f t="shared" si="518"/>
        <v>1.17449958</v>
      </c>
      <c r="P1332" s="5">
        <f t="shared" si="501"/>
        <v>1174.4995799999999</v>
      </c>
      <c r="Q1332" s="10">
        <f t="shared" si="502"/>
        <v>0</v>
      </c>
      <c r="R1332" s="39">
        <f t="shared" si="503"/>
        <v>0</v>
      </c>
      <c r="S1332" s="5">
        <f t="shared" si="504"/>
        <v>0</v>
      </c>
      <c r="T1332" s="6">
        <f t="shared" si="514"/>
        <v>4.641E-2</v>
      </c>
      <c r="U1332" s="10">
        <f t="shared" si="517"/>
        <v>155</v>
      </c>
      <c r="V1332" s="10">
        <v>252</v>
      </c>
      <c r="W1332" s="12">
        <f t="shared" si="505"/>
        <v>1.028296176</v>
      </c>
      <c r="X1332" s="5">
        <f t="shared" si="506"/>
        <v>33.233846819999997</v>
      </c>
      <c r="Y1332" s="11">
        <f t="shared" si="507"/>
        <v>0</v>
      </c>
      <c r="Z1332" s="2" t="s">
        <v>68</v>
      </c>
      <c r="AA1332" s="72">
        <f t="shared" si="515"/>
        <v>44484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2"/>
      <c r="CH1332" s="1"/>
      <c r="CI1332" s="1"/>
      <c r="CJ1332" s="1"/>
      <c r="CK1332" s="1"/>
      <c r="CL1332" s="1"/>
      <c r="CM1332" s="1"/>
    </row>
    <row r="1333" spans="1:91" x14ac:dyDescent="0.2">
      <c r="A1333" s="105">
        <f t="shared" si="508"/>
        <v>44346</v>
      </c>
      <c r="B1333" s="5">
        <f t="shared" si="497"/>
        <v>1207.73342682</v>
      </c>
      <c r="C1333" s="5">
        <f t="shared" si="509"/>
        <v>1000</v>
      </c>
      <c r="D1333" s="64">
        <f t="shared" si="510"/>
        <v>5692.31</v>
      </c>
      <c r="E1333" s="11">
        <f>IF(K1333=1,VLOOKUP(A1333,[1]Plan1!$AY$80:$BA$314,3),E1332)</f>
        <v>5739.56</v>
      </c>
      <c r="F1333" s="72">
        <f t="shared" si="511"/>
        <v>44334</v>
      </c>
      <c r="G1333" s="9">
        <f t="shared" si="498"/>
        <v>8.3006723105383262E-3</v>
      </c>
      <c r="H1333" s="72">
        <f t="shared" si="512"/>
        <v>44362</v>
      </c>
      <c r="I1333" s="72">
        <f t="shared" si="499"/>
        <v>44362</v>
      </c>
      <c r="J1333" s="1">
        <f t="shared" si="513"/>
        <v>20</v>
      </c>
      <c r="K1333" s="1">
        <f t="shared" si="519"/>
        <v>10</v>
      </c>
      <c r="L1333" s="5">
        <f t="shared" si="500"/>
        <v>1.0041417500000001</v>
      </c>
      <c r="M1333" s="12">
        <f t="shared" si="520"/>
        <v>1.0030997100000001</v>
      </c>
      <c r="N1333" s="12">
        <f t="shared" si="516"/>
        <v>1.1696551702513256</v>
      </c>
      <c r="O1333" s="5">
        <f t="shared" si="518"/>
        <v>1.17449958</v>
      </c>
      <c r="P1333" s="5">
        <f t="shared" si="501"/>
        <v>1174.4995799999999</v>
      </c>
      <c r="Q1333" s="10">
        <f t="shared" si="502"/>
        <v>0</v>
      </c>
      <c r="R1333" s="39">
        <f t="shared" si="503"/>
        <v>0</v>
      </c>
      <c r="S1333" s="5">
        <f t="shared" si="504"/>
        <v>0</v>
      </c>
      <c r="T1333" s="6">
        <f t="shared" si="514"/>
        <v>4.641E-2</v>
      </c>
      <c r="U1333" s="10">
        <f t="shared" si="517"/>
        <v>155</v>
      </c>
      <c r="V1333" s="10">
        <v>252</v>
      </c>
      <c r="W1333" s="12">
        <f t="shared" si="505"/>
        <v>1.028296176</v>
      </c>
      <c r="X1333" s="5">
        <f t="shared" si="506"/>
        <v>33.233846819999997</v>
      </c>
      <c r="Y1333" s="11">
        <f t="shared" si="507"/>
        <v>0</v>
      </c>
      <c r="Z1333" s="2" t="s">
        <v>68</v>
      </c>
      <c r="AA1333" s="72">
        <f t="shared" si="515"/>
        <v>44484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2"/>
      <c r="CH1333" s="1"/>
      <c r="CI1333" s="1"/>
      <c r="CJ1333" s="1"/>
      <c r="CK1333" s="1"/>
      <c r="CL1333" s="1"/>
      <c r="CM1333" s="1"/>
    </row>
    <row r="1334" spans="1:91" x14ac:dyDescent="0.2">
      <c r="A1334" s="105">
        <f t="shared" si="508"/>
        <v>44347</v>
      </c>
      <c r="B1334" s="5">
        <f t="shared" si="497"/>
        <v>1207.73342682</v>
      </c>
      <c r="C1334" s="5">
        <f t="shared" si="509"/>
        <v>1000</v>
      </c>
      <c r="D1334" s="64">
        <f t="shared" si="510"/>
        <v>5692.31</v>
      </c>
      <c r="E1334" s="11">
        <f>IF(K1334=1,VLOOKUP(A1334,[1]Plan1!$AY$80:$BA$314,3),E1333)</f>
        <v>5739.56</v>
      </c>
      <c r="F1334" s="72">
        <f t="shared" si="511"/>
        <v>44334</v>
      </c>
      <c r="G1334" s="9">
        <f t="shared" si="498"/>
        <v>8.3006723105383262E-3</v>
      </c>
      <c r="H1334" s="72">
        <f t="shared" si="512"/>
        <v>44362</v>
      </c>
      <c r="I1334" s="72">
        <f t="shared" si="499"/>
        <v>44362</v>
      </c>
      <c r="J1334" s="1">
        <f t="shared" si="513"/>
        <v>20</v>
      </c>
      <c r="K1334" s="1">
        <f t="shared" si="519"/>
        <v>10</v>
      </c>
      <c r="L1334" s="5">
        <f t="shared" si="500"/>
        <v>1.0041417500000001</v>
      </c>
      <c r="M1334" s="12">
        <f t="shared" si="520"/>
        <v>1.0030997100000001</v>
      </c>
      <c r="N1334" s="12">
        <f t="shared" si="516"/>
        <v>1.1696551702513256</v>
      </c>
      <c r="O1334" s="5">
        <f t="shared" si="518"/>
        <v>1.17449958</v>
      </c>
      <c r="P1334" s="5">
        <f t="shared" si="501"/>
        <v>1174.4995799999999</v>
      </c>
      <c r="Q1334" s="10">
        <f t="shared" si="502"/>
        <v>0</v>
      </c>
      <c r="R1334" s="39">
        <f t="shared" si="503"/>
        <v>0</v>
      </c>
      <c r="S1334" s="5">
        <f t="shared" si="504"/>
        <v>0</v>
      </c>
      <c r="T1334" s="6">
        <f t="shared" si="514"/>
        <v>4.641E-2</v>
      </c>
      <c r="U1334" s="10">
        <f t="shared" si="517"/>
        <v>155</v>
      </c>
      <c r="V1334" s="10">
        <v>252</v>
      </c>
      <c r="W1334" s="12">
        <f t="shared" si="505"/>
        <v>1.028296176</v>
      </c>
      <c r="X1334" s="5">
        <f t="shared" si="506"/>
        <v>33.233846819999997</v>
      </c>
      <c r="Y1334" s="11">
        <f t="shared" si="507"/>
        <v>0</v>
      </c>
      <c r="Z1334" s="2" t="s">
        <v>68</v>
      </c>
      <c r="AA1334" s="72">
        <f t="shared" si="515"/>
        <v>44484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2"/>
      <c r="CH1334" s="1"/>
      <c r="CI1334" s="1"/>
      <c r="CJ1334" s="1"/>
      <c r="CK1334" s="1"/>
      <c r="CL1334" s="1"/>
      <c r="CM1334" s="1"/>
    </row>
    <row r="1335" spans="1:91" x14ac:dyDescent="0.2">
      <c r="A1335" s="105">
        <f t="shared" si="508"/>
        <v>44348</v>
      </c>
      <c r="B1335" s="5">
        <f t="shared" si="497"/>
        <v>1208.4502422</v>
      </c>
      <c r="C1335" s="5">
        <f t="shared" si="509"/>
        <v>1000</v>
      </c>
      <c r="D1335" s="64">
        <f t="shared" si="510"/>
        <v>5692.31</v>
      </c>
      <c r="E1335" s="11">
        <f>IF(K1335=1,VLOOKUP(A1335,[1]Plan1!$AY$80:$BA$314,3),E1334)</f>
        <v>5739.56</v>
      </c>
      <c r="F1335" s="72">
        <f t="shared" si="511"/>
        <v>44334</v>
      </c>
      <c r="G1335" s="9">
        <f t="shared" si="498"/>
        <v>8.3006723105383262E-3</v>
      </c>
      <c r="H1335" s="72">
        <f t="shared" si="512"/>
        <v>44362</v>
      </c>
      <c r="I1335" s="72">
        <f t="shared" si="499"/>
        <v>44362</v>
      </c>
      <c r="J1335" s="1">
        <f t="shared" si="513"/>
        <v>20</v>
      </c>
      <c r="K1335" s="1">
        <f t="shared" si="519"/>
        <v>11</v>
      </c>
      <c r="L1335" s="5">
        <f t="shared" si="500"/>
        <v>1.00455687</v>
      </c>
      <c r="M1335" s="12">
        <f t="shared" si="520"/>
        <v>1.0030997100000001</v>
      </c>
      <c r="N1335" s="12">
        <f t="shared" si="516"/>
        <v>1.1696551702513256</v>
      </c>
      <c r="O1335" s="5">
        <f t="shared" si="518"/>
        <v>1.17498513</v>
      </c>
      <c r="P1335" s="5">
        <f t="shared" si="501"/>
        <v>1174.98513</v>
      </c>
      <c r="Q1335" s="10">
        <f t="shared" si="502"/>
        <v>0</v>
      </c>
      <c r="R1335" s="39">
        <f t="shared" si="503"/>
        <v>0</v>
      </c>
      <c r="S1335" s="5">
        <f t="shared" si="504"/>
        <v>0</v>
      </c>
      <c r="T1335" s="6">
        <f t="shared" si="514"/>
        <v>4.641E-2</v>
      </c>
      <c r="U1335" s="10">
        <f t="shared" si="517"/>
        <v>156</v>
      </c>
      <c r="V1335" s="10">
        <v>252</v>
      </c>
      <c r="W1335" s="12">
        <f t="shared" si="505"/>
        <v>1.0284813070000001</v>
      </c>
      <c r="X1335" s="5">
        <f t="shared" si="506"/>
        <v>33.4651122</v>
      </c>
      <c r="Y1335" s="11">
        <f t="shared" si="507"/>
        <v>0</v>
      </c>
      <c r="Z1335" s="2" t="s">
        <v>68</v>
      </c>
      <c r="AA1335" s="72">
        <f t="shared" si="515"/>
        <v>44484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2"/>
      <c r="CH1335" s="1"/>
      <c r="CI1335" s="1"/>
      <c r="CJ1335" s="1"/>
      <c r="CK1335" s="1"/>
      <c r="CL1335" s="1"/>
      <c r="CM1335" s="1"/>
    </row>
    <row r="1336" spans="1:91" x14ac:dyDescent="0.2">
      <c r="A1336" s="105">
        <f t="shared" si="508"/>
        <v>44349</v>
      </c>
      <c r="B1336" s="5">
        <f t="shared" si="497"/>
        <v>1209.16748306</v>
      </c>
      <c r="C1336" s="5">
        <f t="shared" si="509"/>
        <v>1000</v>
      </c>
      <c r="D1336" s="64">
        <f t="shared" si="510"/>
        <v>5692.31</v>
      </c>
      <c r="E1336" s="11">
        <f>IF(K1336=1,VLOOKUP(A1336,[1]Plan1!$AY$80:$BA$314,3),E1335)</f>
        <v>5739.56</v>
      </c>
      <c r="F1336" s="72">
        <f t="shared" si="511"/>
        <v>44334</v>
      </c>
      <c r="G1336" s="9">
        <f t="shared" si="498"/>
        <v>8.3006723105383262E-3</v>
      </c>
      <c r="H1336" s="72">
        <f t="shared" si="512"/>
        <v>44362</v>
      </c>
      <c r="I1336" s="72">
        <f t="shared" si="499"/>
        <v>44362</v>
      </c>
      <c r="J1336" s="1">
        <f t="shared" si="513"/>
        <v>20</v>
      </c>
      <c r="K1336" s="1">
        <f t="shared" si="519"/>
        <v>12</v>
      </c>
      <c r="L1336" s="5">
        <f t="shared" si="500"/>
        <v>1.0049721599999999</v>
      </c>
      <c r="M1336" s="12">
        <f t="shared" si="520"/>
        <v>1.0030997100000001</v>
      </c>
      <c r="N1336" s="12">
        <f t="shared" si="516"/>
        <v>1.1696551702513256</v>
      </c>
      <c r="O1336" s="5">
        <f t="shared" si="518"/>
        <v>1.17547088</v>
      </c>
      <c r="P1336" s="5">
        <f t="shared" si="501"/>
        <v>1175.4708800000001</v>
      </c>
      <c r="Q1336" s="10">
        <f t="shared" si="502"/>
        <v>0</v>
      </c>
      <c r="R1336" s="39">
        <f t="shared" si="503"/>
        <v>0</v>
      </c>
      <c r="S1336" s="5">
        <f t="shared" si="504"/>
        <v>0</v>
      </c>
      <c r="T1336" s="6">
        <f t="shared" si="514"/>
        <v>4.641E-2</v>
      </c>
      <c r="U1336" s="10">
        <f t="shared" si="517"/>
        <v>157</v>
      </c>
      <c r="V1336" s="10">
        <v>252</v>
      </c>
      <c r="W1336" s="12">
        <f t="shared" si="505"/>
        <v>1.0286664720000001</v>
      </c>
      <c r="X1336" s="5">
        <f t="shared" si="506"/>
        <v>33.696603060000001</v>
      </c>
      <c r="Y1336" s="11">
        <f t="shared" si="507"/>
        <v>0</v>
      </c>
      <c r="Z1336" s="2" t="s">
        <v>68</v>
      </c>
      <c r="AA1336" s="72">
        <f t="shared" si="515"/>
        <v>44484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2"/>
      <c r="CH1336" s="1"/>
      <c r="CI1336" s="1"/>
      <c r="CJ1336" s="1"/>
      <c r="CK1336" s="1"/>
      <c r="CL1336" s="1"/>
      <c r="CM1336" s="1"/>
    </row>
    <row r="1337" spans="1:91" x14ac:dyDescent="0.2">
      <c r="A1337" s="105">
        <f t="shared" si="508"/>
        <v>44350</v>
      </c>
      <c r="B1337" s="5">
        <f t="shared" si="497"/>
        <v>1209.8851381000002</v>
      </c>
      <c r="C1337" s="5">
        <f t="shared" si="509"/>
        <v>1000</v>
      </c>
      <c r="D1337" s="64">
        <f t="shared" si="510"/>
        <v>5692.31</v>
      </c>
      <c r="E1337" s="11">
        <f>IF(K1337=1,VLOOKUP(A1337,[1]Plan1!$AY$80:$BA$314,3),E1336)</f>
        <v>5739.56</v>
      </c>
      <c r="F1337" s="72">
        <f t="shared" si="511"/>
        <v>44334</v>
      </c>
      <c r="G1337" s="9">
        <f t="shared" si="498"/>
        <v>8.3006723105383262E-3</v>
      </c>
      <c r="H1337" s="72">
        <f t="shared" si="512"/>
        <v>44362</v>
      </c>
      <c r="I1337" s="72">
        <f t="shared" si="499"/>
        <v>44362</v>
      </c>
      <c r="J1337" s="1">
        <f t="shared" si="513"/>
        <v>20</v>
      </c>
      <c r="K1337" s="1">
        <f t="shared" si="519"/>
        <v>13</v>
      </c>
      <c r="L1337" s="5">
        <f t="shared" si="500"/>
        <v>1.00538762</v>
      </c>
      <c r="M1337" s="12">
        <f t="shared" si="520"/>
        <v>1.0030997100000001</v>
      </c>
      <c r="N1337" s="12">
        <f t="shared" si="516"/>
        <v>1.1696551702513256</v>
      </c>
      <c r="O1337" s="5">
        <f t="shared" si="518"/>
        <v>1.1759568199999999</v>
      </c>
      <c r="P1337" s="5">
        <f t="shared" si="501"/>
        <v>1175.9568200000001</v>
      </c>
      <c r="Q1337" s="10">
        <f t="shared" si="502"/>
        <v>0</v>
      </c>
      <c r="R1337" s="39">
        <f t="shared" si="503"/>
        <v>0</v>
      </c>
      <c r="S1337" s="5">
        <f t="shared" si="504"/>
        <v>0</v>
      </c>
      <c r="T1337" s="6">
        <f t="shared" si="514"/>
        <v>4.641E-2</v>
      </c>
      <c r="U1337" s="10">
        <f t="shared" si="517"/>
        <v>158</v>
      </c>
      <c r="V1337" s="10">
        <v>252</v>
      </c>
      <c r="W1337" s="12">
        <f t="shared" si="505"/>
        <v>1.0288516700000001</v>
      </c>
      <c r="X1337" s="5">
        <f t="shared" si="506"/>
        <v>33.928318099999998</v>
      </c>
      <c r="Y1337" s="11">
        <f t="shared" si="507"/>
        <v>0</v>
      </c>
      <c r="Z1337" s="2" t="s">
        <v>68</v>
      </c>
      <c r="AA1337" s="72">
        <f t="shared" si="515"/>
        <v>44484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2"/>
      <c r="CH1337" s="1"/>
      <c r="CI1337" s="1"/>
      <c r="CJ1337" s="1"/>
      <c r="CK1337" s="1"/>
      <c r="CL1337" s="1"/>
      <c r="CM1337" s="1"/>
    </row>
    <row r="1338" spans="1:91" x14ac:dyDescent="0.2">
      <c r="A1338" s="105">
        <f t="shared" si="508"/>
        <v>44351</v>
      </c>
      <c r="B1338" s="5">
        <f t="shared" si="497"/>
        <v>1209.8851381000002</v>
      </c>
      <c r="C1338" s="5">
        <f t="shared" si="509"/>
        <v>1000</v>
      </c>
      <c r="D1338" s="64">
        <f t="shared" si="510"/>
        <v>5692.31</v>
      </c>
      <c r="E1338" s="11">
        <f>IF(K1338=1,VLOOKUP(A1338,[1]Plan1!$AY$80:$BA$314,3),E1337)</f>
        <v>5739.56</v>
      </c>
      <c r="F1338" s="72">
        <f t="shared" si="511"/>
        <v>44334</v>
      </c>
      <c r="G1338" s="9">
        <f t="shared" si="498"/>
        <v>8.3006723105383262E-3</v>
      </c>
      <c r="H1338" s="72">
        <f t="shared" si="512"/>
        <v>44362</v>
      </c>
      <c r="I1338" s="72">
        <f t="shared" si="499"/>
        <v>44362</v>
      </c>
      <c r="J1338" s="1">
        <f t="shared" si="513"/>
        <v>20</v>
      </c>
      <c r="K1338" s="1">
        <f t="shared" si="519"/>
        <v>13</v>
      </c>
      <c r="L1338" s="5">
        <f t="shared" si="500"/>
        <v>1.00538762</v>
      </c>
      <c r="M1338" s="12">
        <f t="shared" si="520"/>
        <v>1.0030997100000001</v>
      </c>
      <c r="N1338" s="12">
        <f t="shared" si="516"/>
        <v>1.1696551702513256</v>
      </c>
      <c r="O1338" s="5">
        <f t="shared" si="518"/>
        <v>1.1759568199999999</v>
      </c>
      <c r="P1338" s="5">
        <f t="shared" si="501"/>
        <v>1175.9568200000001</v>
      </c>
      <c r="Q1338" s="10">
        <f t="shared" si="502"/>
        <v>0</v>
      </c>
      <c r="R1338" s="39">
        <f t="shared" si="503"/>
        <v>0</v>
      </c>
      <c r="S1338" s="5">
        <f t="shared" si="504"/>
        <v>0</v>
      </c>
      <c r="T1338" s="6">
        <f t="shared" si="514"/>
        <v>4.641E-2</v>
      </c>
      <c r="U1338" s="10">
        <f t="shared" si="517"/>
        <v>158</v>
      </c>
      <c r="V1338" s="10">
        <v>252</v>
      </c>
      <c r="W1338" s="12">
        <f t="shared" si="505"/>
        <v>1.0288516700000001</v>
      </c>
      <c r="X1338" s="5">
        <f t="shared" si="506"/>
        <v>33.928318099999998</v>
      </c>
      <c r="Y1338" s="11">
        <f t="shared" si="507"/>
        <v>0</v>
      </c>
      <c r="Z1338" s="2" t="s">
        <v>68</v>
      </c>
      <c r="AA1338" s="72">
        <f t="shared" si="515"/>
        <v>44484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2"/>
      <c r="CH1338" s="1"/>
      <c r="CI1338" s="1"/>
      <c r="CJ1338" s="1"/>
      <c r="CK1338" s="1"/>
      <c r="CL1338" s="1"/>
      <c r="CM1338" s="1"/>
    </row>
    <row r="1339" spans="1:91" x14ac:dyDescent="0.2">
      <c r="A1339" s="105">
        <f t="shared" si="508"/>
        <v>44352</v>
      </c>
      <c r="B1339" s="5">
        <f t="shared" si="497"/>
        <v>1210.60323834</v>
      </c>
      <c r="C1339" s="5">
        <f t="shared" si="509"/>
        <v>1000</v>
      </c>
      <c r="D1339" s="64">
        <f t="shared" si="510"/>
        <v>5692.31</v>
      </c>
      <c r="E1339" s="11">
        <f>IF(K1339=1,VLOOKUP(A1339,[1]Plan1!$AY$80:$BA$314,3),E1338)</f>
        <v>5739.56</v>
      </c>
      <c r="F1339" s="72">
        <f t="shared" si="511"/>
        <v>44334</v>
      </c>
      <c r="G1339" s="9">
        <f t="shared" si="498"/>
        <v>8.3006723105383262E-3</v>
      </c>
      <c r="H1339" s="72">
        <f t="shared" si="512"/>
        <v>44362</v>
      </c>
      <c r="I1339" s="72">
        <f t="shared" si="499"/>
        <v>44362</v>
      </c>
      <c r="J1339" s="1">
        <f t="shared" si="513"/>
        <v>20</v>
      </c>
      <c r="K1339" s="1">
        <f t="shared" si="519"/>
        <v>14</v>
      </c>
      <c r="L1339" s="5">
        <f t="shared" si="500"/>
        <v>1.00580326</v>
      </c>
      <c r="M1339" s="12">
        <f t="shared" si="520"/>
        <v>1.0030997100000001</v>
      </c>
      <c r="N1339" s="12">
        <f t="shared" si="516"/>
        <v>1.1696551702513256</v>
      </c>
      <c r="O1339" s="5">
        <f t="shared" si="518"/>
        <v>1.17644298</v>
      </c>
      <c r="P1339" s="5">
        <f t="shared" si="501"/>
        <v>1176.44298</v>
      </c>
      <c r="Q1339" s="10">
        <f t="shared" si="502"/>
        <v>0</v>
      </c>
      <c r="R1339" s="39">
        <f t="shared" si="503"/>
        <v>0</v>
      </c>
      <c r="S1339" s="5">
        <f t="shared" si="504"/>
        <v>0</v>
      </c>
      <c r="T1339" s="6">
        <f t="shared" si="514"/>
        <v>4.641E-2</v>
      </c>
      <c r="U1339" s="10">
        <f t="shared" si="517"/>
        <v>159</v>
      </c>
      <c r="V1339" s="10">
        <v>252</v>
      </c>
      <c r="W1339" s="12">
        <f t="shared" si="505"/>
        <v>1.029036901</v>
      </c>
      <c r="X1339" s="5">
        <f t="shared" si="506"/>
        <v>34.160258339999999</v>
      </c>
      <c r="Y1339" s="11">
        <f t="shared" si="507"/>
        <v>0</v>
      </c>
      <c r="Z1339" s="2" t="s">
        <v>68</v>
      </c>
      <c r="AA1339" s="72">
        <f t="shared" si="515"/>
        <v>44484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2"/>
      <c r="CH1339" s="1"/>
      <c r="CI1339" s="1"/>
      <c r="CJ1339" s="1"/>
      <c r="CK1339" s="1"/>
      <c r="CL1339" s="1"/>
      <c r="CM1339" s="1"/>
    </row>
    <row r="1340" spans="1:91" x14ac:dyDescent="0.2">
      <c r="A1340" s="105">
        <f t="shared" si="508"/>
        <v>44353</v>
      </c>
      <c r="B1340" s="5">
        <f t="shared" si="497"/>
        <v>1210.60323834</v>
      </c>
      <c r="C1340" s="5">
        <f t="shared" si="509"/>
        <v>1000</v>
      </c>
      <c r="D1340" s="64">
        <f t="shared" si="510"/>
        <v>5692.31</v>
      </c>
      <c r="E1340" s="11">
        <f>IF(K1340=1,VLOOKUP(A1340,[1]Plan1!$AY$80:$BA$314,3),E1339)</f>
        <v>5739.56</v>
      </c>
      <c r="F1340" s="72">
        <f t="shared" si="511"/>
        <v>44334</v>
      </c>
      <c r="G1340" s="9">
        <f t="shared" si="498"/>
        <v>8.3006723105383262E-3</v>
      </c>
      <c r="H1340" s="72">
        <f t="shared" si="512"/>
        <v>44362</v>
      </c>
      <c r="I1340" s="72">
        <f t="shared" si="499"/>
        <v>44362</v>
      </c>
      <c r="J1340" s="1">
        <f t="shared" si="513"/>
        <v>20</v>
      </c>
      <c r="K1340" s="1">
        <f t="shared" si="519"/>
        <v>14</v>
      </c>
      <c r="L1340" s="5">
        <f t="shared" si="500"/>
        <v>1.00580326</v>
      </c>
      <c r="M1340" s="12">
        <f t="shared" si="520"/>
        <v>1.0030997100000001</v>
      </c>
      <c r="N1340" s="12">
        <f t="shared" si="516"/>
        <v>1.1696551702513256</v>
      </c>
      <c r="O1340" s="5">
        <f t="shared" si="518"/>
        <v>1.17644298</v>
      </c>
      <c r="P1340" s="5">
        <f t="shared" si="501"/>
        <v>1176.44298</v>
      </c>
      <c r="Q1340" s="10">
        <f t="shared" si="502"/>
        <v>0</v>
      </c>
      <c r="R1340" s="39">
        <f t="shared" si="503"/>
        <v>0</v>
      </c>
      <c r="S1340" s="5">
        <f t="shared" si="504"/>
        <v>0</v>
      </c>
      <c r="T1340" s="6">
        <f t="shared" si="514"/>
        <v>4.641E-2</v>
      </c>
      <c r="U1340" s="10">
        <f t="shared" si="517"/>
        <v>159</v>
      </c>
      <c r="V1340" s="10">
        <v>252</v>
      </c>
      <c r="W1340" s="12">
        <f t="shared" si="505"/>
        <v>1.029036901</v>
      </c>
      <c r="X1340" s="5">
        <f t="shared" si="506"/>
        <v>34.160258339999999</v>
      </c>
      <c r="Y1340" s="11">
        <f t="shared" si="507"/>
        <v>0</v>
      </c>
      <c r="Z1340" s="2" t="s">
        <v>68</v>
      </c>
      <c r="AA1340" s="72">
        <f t="shared" si="515"/>
        <v>44484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2"/>
      <c r="CH1340" s="1"/>
      <c r="CI1340" s="1"/>
      <c r="CJ1340" s="1"/>
      <c r="CK1340" s="1"/>
      <c r="CL1340" s="1"/>
      <c r="CM1340" s="1"/>
    </row>
    <row r="1341" spans="1:91" x14ac:dyDescent="0.2">
      <c r="A1341" s="105">
        <f t="shared" si="508"/>
        <v>44354</v>
      </c>
      <c r="B1341" s="5">
        <f t="shared" si="497"/>
        <v>1210.60323834</v>
      </c>
      <c r="C1341" s="5">
        <f t="shared" si="509"/>
        <v>1000</v>
      </c>
      <c r="D1341" s="64">
        <f t="shared" si="510"/>
        <v>5692.31</v>
      </c>
      <c r="E1341" s="11">
        <f>IF(K1341=1,VLOOKUP(A1341,[1]Plan1!$AY$80:$BA$314,3),E1340)</f>
        <v>5739.56</v>
      </c>
      <c r="F1341" s="72">
        <f t="shared" si="511"/>
        <v>44334</v>
      </c>
      <c r="G1341" s="9">
        <f t="shared" si="498"/>
        <v>8.3006723105383262E-3</v>
      </c>
      <c r="H1341" s="72">
        <f t="shared" si="512"/>
        <v>44362</v>
      </c>
      <c r="I1341" s="72">
        <f t="shared" si="499"/>
        <v>44362</v>
      </c>
      <c r="J1341" s="1">
        <f t="shared" si="513"/>
        <v>20</v>
      </c>
      <c r="K1341" s="1">
        <f t="shared" si="519"/>
        <v>14</v>
      </c>
      <c r="L1341" s="5">
        <f t="shared" si="500"/>
        <v>1.00580326</v>
      </c>
      <c r="M1341" s="12">
        <f t="shared" si="520"/>
        <v>1.0030997100000001</v>
      </c>
      <c r="N1341" s="12">
        <f t="shared" si="516"/>
        <v>1.1696551702513256</v>
      </c>
      <c r="O1341" s="5">
        <f t="shared" si="518"/>
        <v>1.17644298</v>
      </c>
      <c r="P1341" s="5">
        <f t="shared" si="501"/>
        <v>1176.44298</v>
      </c>
      <c r="Q1341" s="10">
        <f t="shared" si="502"/>
        <v>0</v>
      </c>
      <c r="R1341" s="39">
        <f t="shared" si="503"/>
        <v>0</v>
      </c>
      <c r="S1341" s="5">
        <f t="shared" si="504"/>
        <v>0</v>
      </c>
      <c r="T1341" s="6">
        <f t="shared" si="514"/>
        <v>4.641E-2</v>
      </c>
      <c r="U1341" s="10">
        <f t="shared" si="517"/>
        <v>159</v>
      </c>
      <c r="V1341" s="10">
        <v>252</v>
      </c>
      <c r="W1341" s="12">
        <f t="shared" si="505"/>
        <v>1.029036901</v>
      </c>
      <c r="X1341" s="5">
        <f t="shared" si="506"/>
        <v>34.160258339999999</v>
      </c>
      <c r="Y1341" s="11">
        <f t="shared" si="507"/>
        <v>0</v>
      </c>
      <c r="Z1341" s="2" t="s">
        <v>68</v>
      </c>
      <c r="AA1341" s="72">
        <f t="shared" si="515"/>
        <v>44484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2"/>
      <c r="CH1341" s="1"/>
      <c r="CI1341" s="1"/>
      <c r="CJ1341" s="1"/>
      <c r="CK1341" s="1"/>
      <c r="CL1341" s="1"/>
      <c r="CM1341" s="1"/>
    </row>
    <row r="1342" spans="1:91" x14ac:dyDescent="0.2">
      <c r="A1342" s="105">
        <f t="shared" si="508"/>
        <v>44355</v>
      </c>
      <c r="B1342" s="5">
        <f t="shared" si="497"/>
        <v>1211.3217439499999</v>
      </c>
      <c r="C1342" s="5">
        <f t="shared" si="509"/>
        <v>1000</v>
      </c>
      <c r="D1342" s="64">
        <f t="shared" si="510"/>
        <v>5692.31</v>
      </c>
      <c r="E1342" s="11">
        <f>IF(K1342=1,VLOOKUP(A1342,[1]Plan1!$AY$80:$BA$314,3),E1341)</f>
        <v>5739.56</v>
      </c>
      <c r="F1342" s="72">
        <f t="shared" si="511"/>
        <v>44334</v>
      </c>
      <c r="G1342" s="9">
        <f t="shared" si="498"/>
        <v>8.3006723105383262E-3</v>
      </c>
      <c r="H1342" s="72">
        <f t="shared" si="512"/>
        <v>44362</v>
      </c>
      <c r="I1342" s="72">
        <f t="shared" si="499"/>
        <v>44362</v>
      </c>
      <c r="J1342" s="1">
        <f t="shared" si="513"/>
        <v>20</v>
      </c>
      <c r="K1342" s="1">
        <f t="shared" si="519"/>
        <v>15</v>
      </c>
      <c r="L1342" s="5">
        <f t="shared" si="500"/>
        <v>1.0062190600000001</v>
      </c>
      <c r="M1342" s="12">
        <f t="shared" si="520"/>
        <v>1.0030997100000001</v>
      </c>
      <c r="N1342" s="12">
        <f t="shared" si="516"/>
        <v>1.1696551702513256</v>
      </c>
      <c r="O1342" s="5">
        <f t="shared" si="518"/>
        <v>1.1769293199999999</v>
      </c>
      <c r="P1342" s="5">
        <f t="shared" si="501"/>
        <v>1176.92932</v>
      </c>
      <c r="Q1342" s="10">
        <f t="shared" si="502"/>
        <v>0</v>
      </c>
      <c r="R1342" s="39">
        <f t="shared" si="503"/>
        <v>0</v>
      </c>
      <c r="S1342" s="5">
        <f t="shared" si="504"/>
        <v>0</v>
      </c>
      <c r="T1342" s="6">
        <f t="shared" si="514"/>
        <v>4.641E-2</v>
      </c>
      <c r="U1342" s="10">
        <f t="shared" si="517"/>
        <v>160</v>
      </c>
      <c r="V1342" s="10">
        <v>252</v>
      </c>
      <c r="W1342" s="12">
        <f t="shared" si="505"/>
        <v>1.029222166</v>
      </c>
      <c r="X1342" s="5">
        <f t="shared" si="506"/>
        <v>34.392423950000001</v>
      </c>
      <c r="Y1342" s="11">
        <f t="shared" si="507"/>
        <v>0</v>
      </c>
      <c r="Z1342" s="2" t="s">
        <v>68</v>
      </c>
      <c r="AA1342" s="72">
        <f t="shared" si="515"/>
        <v>44484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2"/>
      <c r="CH1342" s="1"/>
      <c r="CI1342" s="1"/>
      <c r="CJ1342" s="1"/>
      <c r="CK1342" s="1"/>
      <c r="CL1342" s="1"/>
      <c r="CM1342" s="1"/>
    </row>
    <row r="1343" spans="1:91" x14ac:dyDescent="0.2">
      <c r="A1343" s="105">
        <f t="shared" si="508"/>
        <v>44356</v>
      </c>
      <c r="B1343" s="5">
        <f t="shared" si="497"/>
        <v>1212.0406848100001</v>
      </c>
      <c r="C1343" s="5">
        <f t="shared" si="509"/>
        <v>1000</v>
      </c>
      <c r="D1343" s="64">
        <f t="shared" si="510"/>
        <v>5692.31</v>
      </c>
      <c r="E1343" s="11">
        <f>IF(K1343=1,VLOOKUP(A1343,[1]Plan1!$AY$80:$BA$314,3),E1342)</f>
        <v>5739.56</v>
      </c>
      <c r="F1343" s="72">
        <f t="shared" si="511"/>
        <v>44334</v>
      </c>
      <c r="G1343" s="9">
        <f t="shared" si="498"/>
        <v>8.3006723105383262E-3</v>
      </c>
      <c r="H1343" s="72">
        <f t="shared" si="512"/>
        <v>44362</v>
      </c>
      <c r="I1343" s="72">
        <f t="shared" si="499"/>
        <v>44362</v>
      </c>
      <c r="J1343" s="1">
        <f t="shared" si="513"/>
        <v>20</v>
      </c>
      <c r="K1343" s="1">
        <f t="shared" si="519"/>
        <v>16</v>
      </c>
      <c r="L1343" s="5">
        <f t="shared" si="500"/>
        <v>1.0066350399999999</v>
      </c>
      <c r="M1343" s="12">
        <f t="shared" si="520"/>
        <v>1.0030997100000001</v>
      </c>
      <c r="N1343" s="12">
        <f t="shared" si="516"/>
        <v>1.1696551702513256</v>
      </c>
      <c r="O1343" s="5">
        <f t="shared" si="518"/>
        <v>1.1774158699999999</v>
      </c>
      <c r="P1343" s="5">
        <f t="shared" si="501"/>
        <v>1177.41587</v>
      </c>
      <c r="Q1343" s="10">
        <f t="shared" si="502"/>
        <v>0</v>
      </c>
      <c r="R1343" s="39">
        <f t="shared" si="503"/>
        <v>0</v>
      </c>
      <c r="S1343" s="5">
        <f t="shared" si="504"/>
        <v>0</v>
      </c>
      <c r="T1343" s="6">
        <f t="shared" si="514"/>
        <v>4.641E-2</v>
      </c>
      <c r="U1343" s="10">
        <f t="shared" si="517"/>
        <v>161</v>
      </c>
      <c r="V1343" s="10">
        <v>252</v>
      </c>
      <c r="W1343" s="12">
        <f t="shared" si="505"/>
        <v>1.0294074639999999</v>
      </c>
      <c r="X1343" s="5">
        <f t="shared" si="506"/>
        <v>34.624814809999997</v>
      </c>
      <c r="Y1343" s="11">
        <f t="shared" si="507"/>
        <v>0</v>
      </c>
      <c r="Z1343" s="2" t="s">
        <v>68</v>
      </c>
      <c r="AA1343" s="72">
        <f t="shared" si="515"/>
        <v>44484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2"/>
      <c r="CH1343" s="1"/>
      <c r="CI1343" s="1"/>
      <c r="CJ1343" s="1"/>
      <c r="CK1343" s="1"/>
      <c r="CL1343" s="1"/>
      <c r="CM1343" s="1"/>
    </row>
    <row r="1344" spans="1:91" x14ac:dyDescent="0.2">
      <c r="A1344" s="105">
        <f t="shared" si="508"/>
        <v>44357</v>
      </c>
      <c r="B1344" s="5">
        <f t="shared" si="497"/>
        <v>1212.7600622300001</v>
      </c>
      <c r="C1344" s="5">
        <f t="shared" si="509"/>
        <v>1000</v>
      </c>
      <c r="D1344" s="64">
        <f t="shared" si="510"/>
        <v>5692.31</v>
      </c>
      <c r="E1344" s="11">
        <f>IF(K1344=1,VLOOKUP(A1344,[1]Plan1!$AY$80:$BA$314,3),E1343)</f>
        <v>5739.56</v>
      </c>
      <c r="F1344" s="72">
        <f t="shared" si="511"/>
        <v>44334</v>
      </c>
      <c r="G1344" s="9">
        <f t="shared" si="498"/>
        <v>8.3006723105383262E-3</v>
      </c>
      <c r="H1344" s="72">
        <f t="shared" si="512"/>
        <v>44362</v>
      </c>
      <c r="I1344" s="72">
        <f t="shared" si="499"/>
        <v>44362</v>
      </c>
      <c r="J1344" s="1">
        <f t="shared" si="513"/>
        <v>20</v>
      </c>
      <c r="K1344" s="1">
        <f t="shared" si="519"/>
        <v>17</v>
      </c>
      <c r="L1344" s="5">
        <f t="shared" si="500"/>
        <v>1.0070511900000001</v>
      </c>
      <c r="M1344" s="12">
        <f t="shared" si="520"/>
        <v>1.0030997100000001</v>
      </c>
      <c r="N1344" s="12">
        <f t="shared" si="516"/>
        <v>1.1696551702513256</v>
      </c>
      <c r="O1344" s="5">
        <f t="shared" si="518"/>
        <v>1.17790263</v>
      </c>
      <c r="P1344" s="5">
        <f t="shared" si="501"/>
        <v>1177.90263</v>
      </c>
      <c r="Q1344" s="10">
        <f t="shared" si="502"/>
        <v>0</v>
      </c>
      <c r="R1344" s="39">
        <f t="shared" si="503"/>
        <v>0</v>
      </c>
      <c r="S1344" s="5">
        <f t="shared" si="504"/>
        <v>0</v>
      </c>
      <c r="T1344" s="6">
        <f t="shared" si="514"/>
        <v>4.641E-2</v>
      </c>
      <c r="U1344" s="10">
        <f t="shared" si="517"/>
        <v>162</v>
      </c>
      <c r="V1344" s="10">
        <v>252</v>
      </c>
      <c r="W1344" s="12">
        <f t="shared" si="505"/>
        <v>1.029592796</v>
      </c>
      <c r="X1344" s="5">
        <f t="shared" si="506"/>
        <v>34.857432230000001</v>
      </c>
      <c r="Y1344" s="11">
        <f t="shared" si="507"/>
        <v>0</v>
      </c>
      <c r="Z1344" s="2" t="s">
        <v>68</v>
      </c>
      <c r="AA1344" s="72">
        <f t="shared" si="515"/>
        <v>44484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2"/>
      <c r="CH1344" s="1"/>
      <c r="CI1344" s="1"/>
      <c r="CJ1344" s="1"/>
      <c r="CK1344" s="1"/>
      <c r="CL1344" s="1"/>
      <c r="CM1344" s="1"/>
    </row>
    <row r="1345" spans="1:91" x14ac:dyDescent="0.2">
      <c r="A1345" s="105">
        <f t="shared" si="508"/>
        <v>44358</v>
      </c>
      <c r="B1345" s="5">
        <f t="shared" si="497"/>
        <v>1213.4798546300001</v>
      </c>
      <c r="C1345" s="5">
        <f t="shared" si="509"/>
        <v>1000</v>
      </c>
      <c r="D1345" s="64">
        <f t="shared" si="510"/>
        <v>5692.31</v>
      </c>
      <c r="E1345" s="11">
        <f>IF(K1345=1,VLOOKUP(A1345,[1]Plan1!$AY$80:$BA$314,3),E1344)</f>
        <v>5739.56</v>
      </c>
      <c r="F1345" s="72">
        <f t="shared" si="511"/>
        <v>44334</v>
      </c>
      <c r="G1345" s="9">
        <f t="shared" si="498"/>
        <v>8.3006723105383262E-3</v>
      </c>
      <c r="H1345" s="72">
        <f t="shared" si="512"/>
        <v>44362</v>
      </c>
      <c r="I1345" s="72">
        <f t="shared" si="499"/>
        <v>44362</v>
      </c>
      <c r="J1345" s="1">
        <f t="shared" si="513"/>
        <v>20</v>
      </c>
      <c r="K1345" s="1">
        <f t="shared" si="519"/>
        <v>18</v>
      </c>
      <c r="L1345" s="5">
        <f t="shared" si="500"/>
        <v>1.0074675099999999</v>
      </c>
      <c r="M1345" s="12">
        <f t="shared" si="520"/>
        <v>1.0030997100000001</v>
      </c>
      <c r="N1345" s="12">
        <f t="shared" si="516"/>
        <v>1.1696551702513256</v>
      </c>
      <c r="O1345" s="5">
        <f t="shared" si="518"/>
        <v>1.1783895799999999</v>
      </c>
      <c r="P1345" s="5">
        <f t="shared" si="501"/>
        <v>1178.38958</v>
      </c>
      <c r="Q1345" s="10">
        <f t="shared" si="502"/>
        <v>0</v>
      </c>
      <c r="R1345" s="39">
        <f t="shared" si="503"/>
        <v>0</v>
      </c>
      <c r="S1345" s="5">
        <f t="shared" si="504"/>
        <v>0</v>
      </c>
      <c r="T1345" s="6">
        <f t="shared" si="514"/>
        <v>4.641E-2</v>
      </c>
      <c r="U1345" s="10">
        <f t="shared" si="517"/>
        <v>163</v>
      </c>
      <c r="V1345" s="10">
        <v>252</v>
      </c>
      <c r="W1345" s="12">
        <f t="shared" si="505"/>
        <v>1.0297781610000001</v>
      </c>
      <c r="X1345" s="5">
        <f t="shared" si="506"/>
        <v>35.090274630000003</v>
      </c>
      <c r="Y1345" s="11">
        <f t="shared" si="507"/>
        <v>0</v>
      </c>
      <c r="Z1345" s="2" t="s">
        <v>68</v>
      </c>
      <c r="AA1345" s="72">
        <f t="shared" si="515"/>
        <v>44484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2"/>
      <c r="CH1345" s="1"/>
      <c r="CI1345" s="1"/>
      <c r="CJ1345" s="1"/>
      <c r="CK1345" s="1"/>
      <c r="CL1345" s="1"/>
      <c r="CM1345" s="1"/>
    </row>
    <row r="1346" spans="1:91" x14ac:dyDescent="0.2">
      <c r="A1346" s="105">
        <f t="shared" si="508"/>
        <v>44359</v>
      </c>
      <c r="B1346" s="5">
        <f t="shared" si="497"/>
        <v>1214.2000724499999</v>
      </c>
      <c r="C1346" s="5">
        <f t="shared" si="509"/>
        <v>1000</v>
      </c>
      <c r="D1346" s="64">
        <f t="shared" si="510"/>
        <v>5692.31</v>
      </c>
      <c r="E1346" s="11">
        <f>IF(K1346=1,VLOOKUP(A1346,[1]Plan1!$AY$80:$BA$314,3),E1345)</f>
        <v>5739.56</v>
      </c>
      <c r="F1346" s="72">
        <f t="shared" si="511"/>
        <v>44334</v>
      </c>
      <c r="G1346" s="9">
        <f t="shared" si="498"/>
        <v>8.3006723105383262E-3</v>
      </c>
      <c r="H1346" s="72">
        <f t="shared" si="512"/>
        <v>44362</v>
      </c>
      <c r="I1346" s="72">
        <f t="shared" si="499"/>
        <v>44362</v>
      </c>
      <c r="J1346" s="1">
        <f t="shared" si="513"/>
        <v>20</v>
      </c>
      <c r="K1346" s="1">
        <f t="shared" si="519"/>
        <v>19</v>
      </c>
      <c r="L1346" s="5">
        <f t="shared" si="500"/>
        <v>1.007884</v>
      </c>
      <c r="M1346" s="12">
        <f t="shared" si="520"/>
        <v>1.0030997100000001</v>
      </c>
      <c r="N1346" s="12">
        <f t="shared" si="516"/>
        <v>1.1696551702513256</v>
      </c>
      <c r="O1346" s="5">
        <f t="shared" si="518"/>
        <v>1.17887673</v>
      </c>
      <c r="P1346" s="5">
        <f t="shared" si="501"/>
        <v>1178.87673</v>
      </c>
      <c r="Q1346" s="10">
        <f t="shared" si="502"/>
        <v>0</v>
      </c>
      <c r="R1346" s="39">
        <f t="shared" si="503"/>
        <v>0</v>
      </c>
      <c r="S1346" s="5">
        <f t="shared" si="504"/>
        <v>0</v>
      </c>
      <c r="T1346" s="6">
        <f t="shared" si="514"/>
        <v>4.641E-2</v>
      </c>
      <c r="U1346" s="10">
        <f t="shared" si="517"/>
        <v>164</v>
      </c>
      <c r="V1346" s="10">
        <v>252</v>
      </c>
      <c r="W1346" s="12">
        <f t="shared" si="505"/>
        <v>1.029963559</v>
      </c>
      <c r="X1346" s="5">
        <f t="shared" si="506"/>
        <v>35.323342449999998</v>
      </c>
      <c r="Y1346" s="11">
        <f t="shared" si="507"/>
        <v>0</v>
      </c>
      <c r="Z1346" s="2" t="s">
        <v>68</v>
      </c>
      <c r="AA1346" s="72">
        <f t="shared" si="515"/>
        <v>44484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2"/>
      <c r="CH1346" s="1"/>
      <c r="CI1346" s="1"/>
      <c r="CJ1346" s="1"/>
      <c r="CK1346" s="1"/>
      <c r="CL1346" s="1"/>
      <c r="CM1346" s="1"/>
    </row>
    <row r="1347" spans="1:91" x14ac:dyDescent="0.2">
      <c r="A1347" s="105">
        <f t="shared" si="508"/>
        <v>44360</v>
      </c>
      <c r="B1347" s="5">
        <f t="shared" si="497"/>
        <v>1214.2000724499999</v>
      </c>
      <c r="C1347" s="5">
        <f t="shared" si="509"/>
        <v>1000</v>
      </c>
      <c r="D1347" s="64">
        <f t="shared" si="510"/>
        <v>5692.31</v>
      </c>
      <c r="E1347" s="11">
        <f>IF(K1347=1,VLOOKUP(A1347,[1]Plan1!$AY$80:$BA$314,3),E1346)</f>
        <v>5739.56</v>
      </c>
      <c r="F1347" s="72">
        <f t="shared" si="511"/>
        <v>44334</v>
      </c>
      <c r="G1347" s="9">
        <f t="shared" si="498"/>
        <v>8.3006723105383262E-3</v>
      </c>
      <c r="H1347" s="72">
        <f t="shared" si="512"/>
        <v>44362</v>
      </c>
      <c r="I1347" s="72">
        <f t="shared" si="499"/>
        <v>44362</v>
      </c>
      <c r="J1347" s="1">
        <f t="shared" si="513"/>
        <v>20</v>
      </c>
      <c r="K1347" s="1">
        <f t="shared" si="519"/>
        <v>19</v>
      </c>
      <c r="L1347" s="5">
        <f t="shared" si="500"/>
        <v>1.007884</v>
      </c>
      <c r="M1347" s="12">
        <f t="shared" si="520"/>
        <v>1.0030997100000001</v>
      </c>
      <c r="N1347" s="12">
        <f t="shared" si="516"/>
        <v>1.1696551702513256</v>
      </c>
      <c r="O1347" s="5">
        <f t="shared" si="518"/>
        <v>1.17887673</v>
      </c>
      <c r="P1347" s="5">
        <f t="shared" si="501"/>
        <v>1178.87673</v>
      </c>
      <c r="Q1347" s="10">
        <f t="shared" si="502"/>
        <v>0</v>
      </c>
      <c r="R1347" s="39">
        <f t="shared" si="503"/>
        <v>0</v>
      </c>
      <c r="S1347" s="5">
        <f t="shared" si="504"/>
        <v>0</v>
      </c>
      <c r="T1347" s="6">
        <f t="shared" si="514"/>
        <v>4.641E-2</v>
      </c>
      <c r="U1347" s="10">
        <f t="shared" si="517"/>
        <v>164</v>
      </c>
      <c r="V1347" s="10">
        <v>252</v>
      </c>
      <c r="W1347" s="12">
        <f t="shared" si="505"/>
        <v>1.029963559</v>
      </c>
      <c r="X1347" s="5">
        <f t="shared" si="506"/>
        <v>35.323342449999998</v>
      </c>
      <c r="Y1347" s="11">
        <f t="shared" si="507"/>
        <v>0</v>
      </c>
      <c r="Z1347" s="2" t="s">
        <v>68</v>
      </c>
      <c r="AA1347" s="72">
        <f t="shared" si="515"/>
        <v>44484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2"/>
      <c r="CH1347" s="1"/>
      <c r="CI1347" s="1"/>
      <c r="CJ1347" s="1"/>
      <c r="CK1347" s="1"/>
      <c r="CL1347" s="1"/>
      <c r="CM1347" s="1"/>
    </row>
    <row r="1348" spans="1:91" x14ac:dyDescent="0.2">
      <c r="A1348" s="105">
        <f t="shared" si="508"/>
        <v>44361</v>
      </c>
      <c r="B1348" s="5">
        <f t="shared" si="497"/>
        <v>1214.2000724499999</v>
      </c>
      <c r="C1348" s="5">
        <f t="shared" si="509"/>
        <v>1000</v>
      </c>
      <c r="D1348" s="64">
        <f t="shared" si="510"/>
        <v>5692.31</v>
      </c>
      <c r="E1348" s="11">
        <f>IF(K1348=1,VLOOKUP(A1348,[1]Plan1!$AY$80:$BA$314,3),E1347)</f>
        <v>5739.56</v>
      </c>
      <c r="F1348" s="72">
        <f t="shared" si="511"/>
        <v>44334</v>
      </c>
      <c r="G1348" s="9">
        <f t="shared" si="498"/>
        <v>8.3006723105383262E-3</v>
      </c>
      <c r="H1348" s="72">
        <f t="shared" si="512"/>
        <v>44362</v>
      </c>
      <c r="I1348" s="72">
        <f t="shared" si="499"/>
        <v>44362</v>
      </c>
      <c r="J1348" s="1">
        <f t="shared" si="513"/>
        <v>20</v>
      </c>
      <c r="K1348" s="1">
        <f t="shared" si="519"/>
        <v>19</v>
      </c>
      <c r="L1348" s="5">
        <f t="shared" si="500"/>
        <v>1.007884</v>
      </c>
      <c r="M1348" s="12">
        <f t="shared" si="520"/>
        <v>1.0030997100000001</v>
      </c>
      <c r="N1348" s="12">
        <f t="shared" si="516"/>
        <v>1.1696551702513256</v>
      </c>
      <c r="O1348" s="5">
        <f t="shared" si="518"/>
        <v>1.17887673</v>
      </c>
      <c r="P1348" s="5">
        <f t="shared" si="501"/>
        <v>1178.87673</v>
      </c>
      <c r="Q1348" s="10">
        <f t="shared" si="502"/>
        <v>0</v>
      </c>
      <c r="R1348" s="39">
        <f t="shared" si="503"/>
        <v>0</v>
      </c>
      <c r="S1348" s="5">
        <f t="shared" si="504"/>
        <v>0</v>
      </c>
      <c r="T1348" s="6">
        <f t="shared" si="514"/>
        <v>4.641E-2</v>
      </c>
      <c r="U1348" s="10">
        <f t="shared" si="517"/>
        <v>164</v>
      </c>
      <c r="V1348" s="10">
        <v>252</v>
      </c>
      <c r="W1348" s="12">
        <f t="shared" si="505"/>
        <v>1.029963559</v>
      </c>
      <c r="X1348" s="5">
        <f t="shared" si="506"/>
        <v>35.323342449999998</v>
      </c>
      <c r="Y1348" s="11">
        <f t="shared" si="507"/>
        <v>0</v>
      </c>
      <c r="Z1348" s="2" t="s">
        <v>68</v>
      </c>
      <c r="AA1348" s="72">
        <f t="shared" si="515"/>
        <v>44484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2"/>
      <c r="CH1348" s="1"/>
      <c r="CI1348" s="1"/>
      <c r="CJ1348" s="1"/>
      <c r="CK1348" s="1"/>
      <c r="CL1348" s="1"/>
      <c r="CM1348" s="1"/>
    </row>
    <row r="1349" spans="1:91" x14ac:dyDescent="0.2">
      <c r="A1349" s="105">
        <f t="shared" si="508"/>
        <v>44362</v>
      </c>
      <c r="B1349" s="5">
        <f t="shared" si="497"/>
        <v>1214.9207273300001</v>
      </c>
      <c r="C1349" s="5">
        <f t="shared" si="509"/>
        <v>1000</v>
      </c>
      <c r="D1349" s="64">
        <f t="shared" si="510"/>
        <v>5692.31</v>
      </c>
      <c r="E1349" s="11">
        <f>IF(K1349=1,VLOOKUP(A1349,[1]Plan1!$AY$80:$BA$314,3),E1348)</f>
        <v>5739.56</v>
      </c>
      <c r="F1349" s="72">
        <f t="shared" si="511"/>
        <v>44334</v>
      </c>
      <c r="G1349" s="9">
        <f t="shared" si="498"/>
        <v>8.3006723105383262E-3</v>
      </c>
      <c r="H1349" s="72">
        <f t="shared" si="512"/>
        <v>44392</v>
      </c>
      <c r="I1349" s="72">
        <f t="shared" si="499"/>
        <v>44362</v>
      </c>
      <c r="J1349" s="1">
        <f t="shared" si="513"/>
        <v>20</v>
      </c>
      <c r="K1349" s="1">
        <f t="shared" si="519"/>
        <v>20</v>
      </c>
      <c r="L1349" s="5">
        <f t="shared" si="500"/>
        <v>1.0083006699999999</v>
      </c>
      <c r="M1349" s="12">
        <f t="shared" si="520"/>
        <v>1.0030997100000001</v>
      </c>
      <c r="N1349" s="12">
        <f t="shared" si="516"/>
        <v>1.1696551702513256</v>
      </c>
      <c r="O1349" s="5">
        <f t="shared" si="518"/>
        <v>1.17936409</v>
      </c>
      <c r="P1349" s="5">
        <f t="shared" si="501"/>
        <v>1179.36409</v>
      </c>
      <c r="Q1349" s="10">
        <f t="shared" si="502"/>
        <v>0</v>
      </c>
      <c r="R1349" s="39">
        <f t="shared" si="503"/>
        <v>0</v>
      </c>
      <c r="S1349" s="5">
        <f t="shared" si="504"/>
        <v>0</v>
      </c>
      <c r="T1349" s="6">
        <f t="shared" si="514"/>
        <v>4.641E-2</v>
      </c>
      <c r="U1349" s="10">
        <f t="shared" si="517"/>
        <v>165</v>
      </c>
      <c r="V1349" s="10">
        <v>252</v>
      </c>
      <c r="W1349" s="12">
        <f t="shared" si="505"/>
        <v>1.0301489909999999</v>
      </c>
      <c r="X1349" s="5">
        <f t="shared" si="506"/>
        <v>35.556637330000001</v>
      </c>
      <c r="Y1349" s="11">
        <f t="shared" si="507"/>
        <v>0</v>
      </c>
      <c r="Z1349" s="2" t="s">
        <v>68</v>
      </c>
      <c r="AA1349" s="72">
        <f t="shared" si="515"/>
        <v>44484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2"/>
      <c r="CH1349" s="1"/>
      <c r="CI1349" s="1"/>
      <c r="CJ1349" s="1"/>
      <c r="CK1349" s="1"/>
      <c r="CL1349" s="1"/>
      <c r="CM1349" s="1"/>
    </row>
    <row r="1350" spans="1:91" x14ac:dyDescent="0.2">
      <c r="A1350" s="105">
        <f t="shared" si="508"/>
        <v>44363</v>
      </c>
      <c r="B1350" s="5">
        <f t="shared" si="497"/>
        <v>1215.43145488</v>
      </c>
      <c r="C1350" s="5">
        <f t="shared" si="509"/>
        <v>1000</v>
      </c>
      <c r="D1350" s="64">
        <f t="shared" si="510"/>
        <v>5739.56</v>
      </c>
      <c r="E1350" s="11">
        <f>IF(K1350=1,VLOOKUP(A1350,[1]Plan1!$AY$80:$BA$314,3),E1349)</f>
        <v>5769.98</v>
      </c>
      <c r="F1350" s="72">
        <f t="shared" si="511"/>
        <v>44363</v>
      </c>
      <c r="G1350" s="9">
        <f t="shared" si="498"/>
        <v>5.3000578441551038E-3</v>
      </c>
      <c r="H1350" s="72">
        <f t="shared" si="512"/>
        <v>44392</v>
      </c>
      <c r="I1350" s="72">
        <f t="shared" si="499"/>
        <v>44392</v>
      </c>
      <c r="J1350" s="1">
        <f t="shared" si="513"/>
        <v>22</v>
      </c>
      <c r="K1350" s="1">
        <f t="shared" si="519"/>
        <v>1</v>
      </c>
      <c r="L1350" s="5">
        <f t="shared" si="500"/>
        <v>1.0002403</v>
      </c>
      <c r="M1350" s="12">
        <f t="shared" si="520"/>
        <v>1.0083006699999999</v>
      </c>
      <c r="N1350" s="12">
        <f t="shared" si="516"/>
        <v>1.1793640918333756</v>
      </c>
      <c r="O1350" s="5">
        <f t="shared" si="518"/>
        <v>1.17964749</v>
      </c>
      <c r="P1350" s="5">
        <f t="shared" si="501"/>
        <v>1179.6474900000001</v>
      </c>
      <c r="Q1350" s="10">
        <f t="shared" si="502"/>
        <v>0</v>
      </c>
      <c r="R1350" s="39">
        <f t="shared" si="503"/>
        <v>0</v>
      </c>
      <c r="S1350" s="5">
        <f t="shared" si="504"/>
        <v>0</v>
      </c>
      <c r="T1350" s="6">
        <f t="shared" si="514"/>
        <v>4.641E-2</v>
      </c>
      <c r="U1350" s="10">
        <f t="shared" si="517"/>
        <v>166</v>
      </c>
      <c r="V1350" s="10">
        <v>252</v>
      </c>
      <c r="W1350" s="12">
        <f t="shared" si="505"/>
        <v>1.0303344560000001</v>
      </c>
      <c r="X1350" s="5">
        <f t="shared" si="506"/>
        <v>35.783964879999999</v>
      </c>
      <c r="Y1350" s="11">
        <f t="shared" si="507"/>
        <v>0</v>
      </c>
      <c r="Z1350" s="2" t="s">
        <v>68</v>
      </c>
      <c r="AA1350" s="72">
        <f t="shared" si="515"/>
        <v>44484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2"/>
      <c r="CH1350" s="1"/>
      <c r="CI1350" s="1"/>
      <c r="CJ1350" s="1"/>
      <c r="CK1350" s="1"/>
      <c r="CL1350" s="1"/>
      <c r="CM1350" s="1"/>
    </row>
    <row r="1351" spans="1:91" x14ac:dyDescent="0.2">
      <c r="A1351" s="105">
        <f t="shared" si="508"/>
        <v>44364</v>
      </c>
      <c r="B1351" s="5">
        <f t="shared" si="497"/>
        <v>1215.9423986199999</v>
      </c>
      <c r="C1351" s="5">
        <f t="shared" si="509"/>
        <v>1000</v>
      </c>
      <c r="D1351" s="64">
        <f t="shared" si="510"/>
        <v>5739.56</v>
      </c>
      <c r="E1351" s="11">
        <f>IF(K1351=1,VLOOKUP(A1351,[1]Plan1!$AY$80:$BA$314,3),E1350)</f>
        <v>5769.98</v>
      </c>
      <c r="F1351" s="72">
        <f t="shared" si="511"/>
        <v>44363</v>
      </c>
      <c r="G1351" s="9">
        <f t="shared" si="498"/>
        <v>5.3000578441551038E-3</v>
      </c>
      <c r="H1351" s="72">
        <f t="shared" si="512"/>
        <v>44392</v>
      </c>
      <c r="I1351" s="72">
        <f t="shared" si="499"/>
        <v>44392</v>
      </c>
      <c r="J1351" s="1">
        <f t="shared" si="513"/>
        <v>22</v>
      </c>
      <c r="K1351" s="1">
        <f t="shared" si="519"/>
        <v>2</v>
      </c>
      <c r="L1351" s="5">
        <f t="shared" si="500"/>
        <v>1.00048066</v>
      </c>
      <c r="M1351" s="12">
        <f t="shared" si="520"/>
        <v>1.0083006699999999</v>
      </c>
      <c r="N1351" s="12">
        <f t="shared" si="516"/>
        <v>1.1793640918333756</v>
      </c>
      <c r="O1351" s="5">
        <f t="shared" si="518"/>
        <v>1.1799309600000001</v>
      </c>
      <c r="P1351" s="5">
        <f t="shared" si="501"/>
        <v>1179.9309599999999</v>
      </c>
      <c r="Q1351" s="10">
        <f t="shared" si="502"/>
        <v>0</v>
      </c>
      <c r="R1351" s="39">
        <f t="shared" si="503"/>
        <v>0</v>
      </c>
      <c r="S1351" s="5">
        <f t="shared" si="504"/>
        <v>0</v>
      </c>
      <c r="T1351" s="6">
        <f t="shared" si="514"/>
        <v>4.641E-2</v>
      </c>
      <c r="U1351" s="10">
        <f t="shared" si="517"/>
        <v>167</v>
      </c>
      <c r="V1351" s="10">
        <v>252</v>
      </c>
      <c r="W1351" s="12">
        <f t="shared" si="505"/>
        <v>1.0305199540000001</v>
      </c>
      <c r="X1351" s="5">
        <f t="shared" si="506"/>
        <v>36.01143862</v>
      </c>
      <c r="Y1351" s="11">
        <f t="shared" si="507"/>
        <v>0</v>
      </c>
      <c r="Z1351" s="2" t="s">
        <v>68</v>
      </c>
      <c r="AA1351" s="72">
        <f t="shared" si="515"/>
        <v>44484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2"/>
      <c r="CH1351" s="1"/>
      <c r="CI1351" s="1"/>
      <c r="CJ1351" s="1"/>
      <c r="CK1351" s="1"/>
      <c r="CL1351" s="1"/>
      <c r="CM1351" s="1"/>
    </row>
    <row r="1352" spans="1:91" x14ac:dyDescent="0.2">
      <c r="A1352" s="105">
        <f t="shared" si="508"/>
        <v>44365</v>
      </c>
      <c r="B1352" s="5">
        <f t="shared" si="497"/>
        <v>1216.4535598</v>
      </c>
      <c r="C1352" s="5">
        <f t="shared" si="509"/>
        <v>1000</v>
      </c>
      <c r="D1352" s="64">
        <f t="shared" si="510"/>
        <v>5739.56</v>
      </c>
      <c r="E1352" s="11">
        <f>IF(K1352=1,VLOOKUP(A1352,[1]Plan1!$AY$80:$BA$314,3),E1351)</f>
        <v>5769.98</v>
      </c>
      <c r="F1352" s="72">
        <f t="shared" si="511"/>
        <v>44363</v>
      </c>
      <c r="G1352" s="9">
        <f t="shared" si="498"/>
        <v>5.3000578441551038E-3</v>
      </c>
      <c r="H1352" s="72">
        <f t="shared" si="512"/>
        <v>44392</v>
      </c>
      <c r="I1352" s="72">
        <f t="shared" si="499"/>
        <v>44392</v>
      </c>
      <c r="J1352" s="1">
        <f t="shared" si="513"/>
        <v>22</v>
      </c>
      <c r="K1352" s="1">
        <f t="shared" si="519"/>
        <v>3</v>
      </c>
      <c r="L1352" s="5">
        <f t="shared" si="500"/>
        <v>1.0007210799999999</v>
      </c>
      <c r="M1352" s="12">
        <f t="shared" si="520"/>
        <v>1.0083006699999999</v>
      </c>
      <c r="N1352" s="12">
        <f t="shared" si="516"/>
        <v>1.1793640918333756</v>
      </c>
      <c r="O1352" s="5">
        <f t="shared" si="518"/>
        <v>1.1802144999999999</v>
      </c>
      <c r="P1352" s="5">
        <f t="shared" si="501"/>
        <v>1180.2145</v>
      </c>
      <c r="Q1352" s="10">
        <f t="shared" si="502"/>
        <v>0</v>
      </c>
      <c r="R1352" s="39">
        <f t="shared" si="503"/>
        <v>0</v>
      </c>
      <c r="S1352" s="5">
        <f t="shared" si="504"/>
        <v>0</v>
      </c>
      <c r="T1352" s="6">
        <f t="shared" si="514"/>
        <v>4.641E-2</v>
      </c>
      <c r="U1352" s="10">
        <f t="shared" si="517"/>
        <v>168</v>
      </c>
      <c r="V1352" s="10">
        <v>252</v>
      </c>
      <c r="W1352" s="12">
        <f t="shared" si="505"/>
        <v>1.030705486</v>
      </c>
      <c r="X1352" s="5">
        <f t="shared" si="506"/>
        <v>36.2390598</v>
      </c>
      <c r="Y1352" s="11">
        <f t="shared" si="507"/>
        <v>0</v>
      </c>
      <c r="Z1352" s="2" t="s">
        <v>68</v>
      </c>
      <c r="AA1352" s="72">
        <f t="shared" si="515"/>
        <v>44484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2"/>
      <c r="CH1352" s="1"/>
      <c r="CI1352" s="1"/>
      <c r="CJ1352" s="1"/>
      <c r="CK1352" s="1"/>
      <c r="CL1352" s="1"/>
      <c r="CM1352" s="1"/>
    </row>
    <row r="1353" spans="1:91" x14ac:dyDescent="0.2">
      <c r="A1353" s="105">
        <f t="shared" si="508"/>
        <v>44366</v>
      </c>
      <c r="B1353" s="5">
        <f t="shared" si="497"/>
        <v>1216.9649476299999</v>
      </c>
      <c r="C1353" s="5">
        <f t="shared" si="509"/>
        <v>1000</v>
      </c>
      <c r="D1353" s="64">
        <f t="shared" si="510"/>
        <v>5739.56</v>
      </c>
      <c r="E1353" s="11">
        <f>IF(K1353=1,VLOOKUP(A1353,[1]Plan1!$AY$80:$BA$314,3),E1352)</f>
        <v>5769.98</v>
      </c>
      <c r="F1353" s="72">
        <f t="shared" si="511"/>
        <v>44363</v>
      </c>
      <c r="G1353" s="9">
        <f t="shared" si="498"/>
        <v>5.3000578441551038E-3</v>
      </c>
      <c r="H1353" s="72">
        <f t="shared" si="512"/>
        <v>44392</v>
      </c>
      <c r="I1353" s="72">
        <f t="shared" si="499"/>
        <v>44392</v>
      </c>
      <c r="J1353" s="1">
        <f t="shared" si="513"/>
        <v>22</v>
      </c>
      <c r="K1353" s="1">
        <f t="shared" si="519"/>
        <v>4</v>
      </c>
      <c r="L1353" s="5">
        <f t="shared" si="500"/>
        <v>1.0009615599999999</v>
      </c>
      <c r="M1353" s="12">
        <f t="shared" si="520"/>
        <v>1.0083006699999999</v>
      </c>
      <c r="N1353" s="12">
        <f t="shared" si="516"/>
        <v>1.1793640918333756</v>
      </c>
      <c r="O1353" s="5">
        <f t="shared" si="518"/>
        <v>1.18049812</v>
      </c>
      <c r="P1353" s="5">
        <f t="shared" si="501"/>
        <v>1180.49812</v>
      </c>
      <c r="Q1353" s="10">
        <f t="shared" si="502"/>
        <v>0</v>
      </c>
      <c r="R1353" s="39">
        <f t="shared" si="503"/>
        <v>0</v>
      </c>
      <c r="S1353" s="5">
        <f t="shared" si="504"/>
        <v>0</v>
      </c>
      <c r="T1353" s="6">
        <f t="shared" si="514"/>
        <v>4.641E-2</v>
      </c>
      <c r="U1353" s="10">
        <f t="shared" si="517"/>
        <v>169</v>
      </c>
      <c r="V1353" s="10">
        <v>252</v>
      </c>
      <c r="W1353" s="12">
        <f t="shared" si="505"/>
        <v>1.030891051</v>
      </c>
      <c r="X1353" s="5">
        <f t="shared" si="506"/>
        <v>36.466827629999997</v>
      </c>
      <c r="Y1353" s="11">
        <f t="shared" si="507"/>
        <v>0</v>
      </c>
      <c r="Z1353" s="2" t="s">
        <v>68</v>
      </c>
      <c r="AA1353" s="72">
        <f t="shared" si="515"/>
        <v>44484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2"/>
      <c r="CH1353" s="1"/>
      <c r="CI1353" s="1"/>
      <c r="CJ1353" s="1"/>
      <c r="CK1353" s="1"/>
      <c r="CL1353" s="1"/>
      <c r="CM1353" s="1"/>
    </row>
    <row r="1354" spans="1:91" x14ac:dyDescent="0.2">
      <c r="A1354" s="105">
        <f t="shared" si="508"/>
        <v>44367</v>
      </c>
      <c r="B1354" s="5">
        <f t="shared" ref="B1354:B1417" si="521">(P1354+X1354)</f>
        <v>1216.9649476299999</v>
      </c>
      <c r="C1354" s="5">
        <f t="shared" si="509"/>
        <v>1000</v>
      </c>
      <c r="D1354" s="64">
        <f t="shared" si="510"/>
        <v>5739.56</v>
      </c>
      <c r="E1354" s="11">
        <f>IF(K1354=1,VLOOKUP(A1354,[1]Plan1!$AY$80:$BA$314,3),E1353)</f>
        <v>5769.98</v>
      </c>
      <c r="F1354" s="72">
        <f t="shared" si="511"/>
        <v>44363</v>
      </c>
      <c r="G1354" s="9">
        <f t="shared" ref="G1354:G1417" si="522">(E1354/D1354)-1</f>
        <v>5.3000578441551038E-3</v>
      </c>
      <c r="H1354" s="72">
        <f t="shared" si="512"/>
        <v>44392</v>
      </c>
      <c r="I1354" s="72">
        <f t="shared" ref="I1354:I1417" si="523">IF(A1354&gt;I1353,H1354,I1353)</f>
        <v>44392</v>
      </c>
      <c r="J1354" s="1">
        <f t="shared" si="513"/>
        <v>22</v>
      </c>
      <c r="K1354" s="1">
        <f t="shared" si="519"/>
        <v>4</v>
      </c>
      <c r="L1354" s="5">
        <f t="shared" ref="L1354:L1417" si="524">TRUNC((E1354/D1354)^TRUNC((K1354/J1354),9),8)</f>
        <v>1.0009615599999999</v>
      </c>
      <c r="M1354" s="12">
        <f t="shared" si="520"/>
        <v>1.0083006699999999</v>
      </c>
      <c r="N1354" s="12">
        <f t="shared" si="516"/>
        <v>1.1793640918333756</v>
      </c>
      <c r="O1354" s="5">
        <f t="shared" si="518"/>
        <v>1.18049812</v>
      </c>
      <c r="P1354" s="5">
        <f t="shared" ref="P1354:P1417" si="525">TRUNC(C1354*O1354,8)</f>
        <v>1180.49812</v>
      </c>
      <c r="Q1354" s="10">
        <f t="shared" ref="Q1354:Q1417" si="526">IF(VLOOKUP(A1354,AD$10:AK$114,8)=VLOOKUP(A1353,AD$10:AK$114,8),0,VLOOKUP(A1354,AD$10:AK$114,8))</f>
        <v>0</v>
      </c>
      <c r="R1354" s="39">
        <f t="shared" ref="R1354:R1417" si="527">IF(Q1354&gt;0,VLOOKUP($A1354,$AD$10:$AI$114,6),0)</f>
        <v>0</v>
      </c>
      <c r="S1354" s="5">
        <f t="shared" ref="S1354:S1417" si="528">IF(R1354&gt;0,TRUNC(R1354*P1354,8),0)</f>
        <v>0</v>
      </c>
      <c r="T1354" s="6">
        <f t="shared" si="514"/>
        <v>4.641E-2</v>
      </c>
      <c r="U1354" s="10">
        <f t="shared" si="517"/>
        <v>169</v>
      </c>
      <c r="V1354" s="10">
        <v>252</v>
      </c>
      <c r="W1354" s="12">
        <f t="shared" ref="W1354:W1417" si="529">ROUND((1+T1354)^TRUNC((U1354/V1354),9),9)</f>
        <v>1.030891051</v>
      </c>
      <c r="X1354" s="5">
        <f t="shared" ref="X1354:X1417" si="530">TRUNC((P1354*(W1354-1)),8)</f>
        <v>36.466827629999997</v>
      </c>
      <c r="Y1354" s="11">
        <f t="shared" ref="Y1354:Y1417" si="531">IF(Q1354&gt;0,S1354+X1354,0)</f>
        <v>0</v>
      </c>
      <c r="Z1354" s="2" t="s">
        <v>68</v>
      </c>
      <c r="AA1354" s="72">
        <f t="shared" si="515"/>
        <v>44484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2"/>
      <c r="CH1354" s="1"/>
      <c r="CI1354" s="1"/>
      <c r="CJ1354" s="1"/>
      <c r="CK1354" s="1"/>
      <c r="CL1354" s="1"/>
      <c r="CM1354" s="1"/>
    </row>
    <row r="1355" spans="1:91" x14ac:dyDescent="0.2">
      <c r="A1355" s="105">
        <f t="shared" ref="A1355:A1418" si="532">(A1354+1)</f>
        <v>44368</v>
      </c>
      <c r="B1355" s="5">
        <f t="shared" si="521"/>
        <v>1216.9649476299999</v>
      </c>
      <c r="C1355" s="5">
        <f t="shared" ref="C1355:C1418" si="533">TRUNC(IF(Q1354&gt;0,VLOOKUP(A1354,$AD$12:$AE$114,2),C1354),8)</f>
        <v>1000</v>
      </c>
      <c r="D1355" s="64">
        <f t="shared" ref="D1355:D1418" si="534">IF(E1355=E1354,D1354,E1354)</f>
        <v>5739.56</v>
      </c>
      <c r="E1355" s="11">
        <f>IF(K1355=1,VLOOKUP(A1355,[1]Plan1!$AY$80:$BA$314,3),E1354)</f>
        <v>5769.98</v>
      </c>
      <c r="F1355" s="72">
        <f t="shared" ref="F1355:F1418" si="535">IF(D1355=D1354,F1354,A1355)</f>
        <v>44363</v>
      </c>
      <c r="G1355" s="9">
        <f t="shared" si="522"/>
        <v>5.3000578441551038E-3</v>
      </c>
      <c r="H1355" s="72">
        <f t="shared" ref="H1355:H1418" si="536">IF(DAY(A1355)=15,VLOOKUP(A1355,AH$118:AM$450,4),H1354)</f>
        <v>44392</v>
      </c>
      <c r="I1355" s="72">
        <f t="shared" si="523"/>
        <v>44392</v>
      </c>
      <c r="J1355" s="1">
        <f t="shared" ref="J1355:J1418" si="537">IF(I1355=I1354,J1354,NETWORKDAYS(I1354,I1355,$AD$118:$AD$502)-1)</f>
        <v>22</v>
      </c>
      <c r="K1355" s="1">
        <f t="shared" si="519"/>
        <v>4</v>
      </c>
      <c r="L1355" s="5">
        <f t="shared" si="524"/>
        <v>1.0009615599999999</v>
      </c>
      <c r="M1355" s="12">
        <f t="shared" si="520"/>
        <v>1.0083006699999999</v>
      </c>
      <c r="N1355" s="12">
        <f t="shared" si="516"/>
        <v>1.1793640918333756</v>
      </c>
      <c r="O1355" s="5">
        <f t="shared" si="518"/>
        <v>1.18049812</v>
      </c>
      <c r="P1355" s="5">
        <f t="shared" si="525"/>
        <v>1180.49812</v>
      </c>
      <c r="Q1355" s="10">
        <f t="shared" si="526"/>
        <v>0</v>
      </c>
      <c r="R1355" s="39">
        <f t="shared" si="527"/>
        <v>0</v>
      </c>
      <c r="S1355" s="5">
        <f t="shared" si="528"/>
        <v>0</v>
      </c>
      <c r="T1355" s="6">
        <f t="shared" ref="T1355:T1418" si="538">(T1354)</f>
        <v>4.641E-2</v>
      </c>
      <c r="U1355" s="10">
        <f t="shared" si="517"/>
        <v>169</v>
      </c>
      <c r="V1355" s="10">
        <v>252</v>
      </c>
      <c r="W1355" s="12">
        <f t="shared" si="529"/>
        <v>1.030891051</v>
      </c>
      <c r="X1355" s="5">
        <f t="shared" si="530"/>
        <v>36.466827629999997</v>
      </c>
      <c r="Y1355" s="11">
        <f t="shared" si="531"/>
        <v>0</v>
      </c>
      <c r="Z1355" s="2" t="s">
        <v>68</v>
      </c>
      <c r="AA1355" s="72">
        <f t="shared" ref="AA1355:AA1418" si="539">IF(Q1354&gt;0,VLOOKUP(A1354,$AD$10:$AL$114,9),AA1354)</f>
        <v>44484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2"/>
      <c r="CH1355" s="1"/>
      <c r="CI1355" s="1"/>
      <c r="CJ1355" s="1"/>
      <c r="CK1355" s="1"/>
      <c r="CL1355" s="1"/>
      <c r="CM1355" s="1"/>
    </row>
    <row r="1356" spans="1:91" x14ac:dyDescent="0.2">
      <c r="A1356" s="105">
        <f t="shared" si="532"/>
        <v>44369</v>
      </c>
      <c r="B1356" s="5">
        <f t="shared" si="521"/>
        <v>1217.4765324099999</v>
      </c>
      <c r="C1356" s="5">
        <f t="shared" si="533"/>
        <v>1000</v>
      </c>
      <c r="D1356" s="64">
        <f t="shared" si="534"/>
        <v>5739.56</v>
      </c>
      <c r="E1356" s="11">
        <f>IF(K1356=1,VLOOKUP(A1356,[1]Plan1!$AY$80:$BA$314,3),E1355)</f>
        <v>5769.98</v>
      </c>
      <c r="F1356" s="72">
        <f t="shared" si="535"/>
        <v>44363</v>
      </c>
      <c r="G1356" s="9">
        <f t="shared" si="522"/>
        <v>5.3000578441551038E-3</v>
      </c>
      <c r="H1356" s="72">
        <f t="shared" si="536"/>
        <v>44392</v>
      </c>
      <c r="I1356" s="72">
        <f t="shared" si="523"/>
        <v>44392</v>
      </c>
      <c r="J1356" s="1">
        <f t="shared" si="537"/>
        <v>22</v>
      </c>
      <c r="K1356" s="1">
        <f t="shared" si="519"/>
        <v>5</v>
      </c>
      <c r="L1356" s="5">
        <f t="shared" si="524"/>
        <v>1.00120209</v>
      </c>
      <c r="M1356" s="12">
        <f t="shared" si="520"/>
        <v>1.0083006699999999</v>
      </c>
      <c r="N1356" s="12">
        <f t="shared" si="516"/>
        <v>1.1793640918333756</v>
      </c>
      <c r="O1356" s="5">
        <f t="shared" si="518"/>
        <v>1.1807817899999999</v>
      </c>
      <c r="P1356" s="5">
        <f t="shared" si="525"/>
        <v>1180.78179</v>
      </c>
      <c r="Q1356" s="10">
        <f t="shared" si="526"/>
        <v>0</v>
      </c>
      <c r="R1356" s="39">
        <f t="shared" si="527"/>
        <v>0</v>
      </c>
      <c r="S1356" s="5">
        <f t="shared" si="528"/>
        <v>0</v>
      </c>
      <c r="T1356" s="6">
        <f t="shared" si="538"/>
        <v>4.641E-2</v>
      </c>
      <c r="U1356" s="10">
        <f t="shared" si="517"/>
        <v>170</v>
      </c>
      <c r="V1356" s="10">
        <v>252</v>
      </c>
      <c r="W1356" s="12">
        <f t="shared" si="529"/>
        <v>1.0310766499999999</v>
      </c>
      <c r="X1356" s="5">
        <f t="shared" si="530"/>
        <v>36.694742410000003</v>
      </c>
      <c r="Y1356" s="11">
        <f t="shared" si="531"/>
        <v>0</v>
      </c>
      <c r="Z1356" s="2" t="s">
        <v>68</v>
      </c>
      <c r="AA1356" s="72">
        <f t="shared" si="539"/>
        <v>44484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2"/>
      <c r="CH1356" s="1"/>
      <c r="CI1356" s="1"/>
      <c r="CJ1356" s="1"/>
      <c r="CK1356" s="1"/>
      <c r="CL1356" s="1"/>
      <c r="CM1356" s="1"/>
    </row>
    <row r="1357" spans="1:91" x14ac:dyDescent="0.2">
      <c r="A1357" s="105">
        <f t="shared" si="532"/>
        <v>44370</v>
      </c>
      <c r="B1357" s="5">
        <f t="shared" si="521"/>
        <v>1217.98834397</v>
      </c>
      <c r="C1357" s="5">
        <f t="shared" si="533"/>
        <v>1000</v>
      </c>
      <c r="D1357" s="64">
        <f t="shared" si="534"/>
        <v>5739.56</v>
      </c>
      <c r="E1357" s="11">
        <f>IF(K1357=1,VLOOKUP(A1357,[1]Plan1!$AY$80:$BA$314,3),E1356)</f>
        <v>5769.98</v>
      </c>
      <c r="F1357" s="72">
        <f t="shared" si="535"/>
        <v>44363</v>
      </c>
      <c r="G1357" s="9">
        <f t="shared" si="522"/>
        <v>5.3000578441551038E-3</v>
      </c>
      <c r="H1357" s="72">
        <f t="shared" si="536"/>
        <v>44392</v>
      </c>
      <c r="I1357" s="72">
        <f t="shared" si="523"/>
        <v>44392</v>
      </c>
      <c r="J1357" s="1">
        <f t="shared" si="537"/>
        <v>22</v>
      </c>
      <c r="K1357" s="1">
        <f t="shared" si="519"/>
        <v>6</v>
      </c>
      <c r="L1357" s="5">
        <f t="shared" si="524"/>
        <v>1.00144269</v>
      </c>
      <c r="M1357" s="12">
        <f t="shared" si="520"/>
        <v>1.0083006699999999</v>
      </c>
      <c r="N1357" s="12">
        <f t="shared" si="516"/>
        <v>1.1793640918333756</v>
      </c>
      <c r="O1357" s="5">
        <f t="shared" si="518"/>
        <v>1.1810655400000001</v>
      </c>
      <c r="P1357" s="5">
        <f t="shared" si="525"/>
        <v>1181.0655400000001</v>
      </c>
      <c r="Q1357" s="10">
        <f t="shared" si="526"/>
        <v>0</v>
      </c>
      <c r="R1357" s="39">
        <f t="shared" si="527"/>
        <v>0</v>
      </c>
      <c r="S1357" s="5">
        <f t="shared" si="528"/>
        <v>0</v>
      </c>
      <c r="T1357" s="6">
        <f t="shared" si="538"/>
        <v>4.641E-2</v>
      </c>
      <c r="U1357" s="10">
        <f t="shared" si="517"/>
        <v>171</v>
      </c>
      <c r="V1357" s="10">
        <v>252</v>
      </c>
      <c r="W1357" s="12">
        <f t="shared" si="529"/>
        <v>1.0312622819999999</v>
      </c>
      <c r="X1357" s="5">
        <f t="shared" si="530"/>
        <v>36.922803969999997</v>
      </c>
      <c r="Y1357" s="11">
        <f t="shared" si="531"/>
        <v>0</v>
      </c>
      <c r="Z1357" s="2" t="s">
        <v>68</v>
      </c>
      <c r="AA1357" s="72">
        <f t="shared" si="539"/>
        <v>44484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2"/>
      <c r="CH1357" s="1"/>
      <c r="CI1357" s="1"/>
      <c r="CJ1357" s="1"/>
      <c r="CK1357" s="1"/>
      <c r="CL1357" s="1"/>
      <c r="CM1357" s="1"/>
    </row>
    <row r="1358" spans="1:91" x14ac:dyDescent="0.2">
      <c r="A1358" s="105">
        <f t="shared" si="532"/>
        <v>44371</v>
      </c>
      <c r="B1358" s="5">
        <f t="shared" si="521"/>
        <v>1218.50037206</v>
      </c>
      <c r="C1358" s="5">
        <f t="shared" si="533"/>
        <v>1000</v>
      </c>
      <c r="D1358" s="64">
        <f t="shared" si="534"/>
        <v>5739.56</v>
      </c>
      <c r="E1358" s="11">
        <f>IF(K1358=1,VLOOKUP(A1358,[1]Plan1!$AY$80:$BA$314,3),E1357)</f>
        <v>5769.98</v>
      </c>
      <c r="F1358" s="72">
        <f t="shared" si="535"/>
        <v>44363</v>
      </c>
      <c r="G1358" s="9">
        <f t="shared" si="522"/>
        <v>5.3000578441551038E-3</v>
      </c>
      <c r="H1358" s="72">
        <f t="shared" si="536"/>
        <v>44392</v>
      </c>
      <c r="I1358" s="72">
        <f t="shared" si="523"/>
        <v>44392</v>
      </c>
      <c r="J1358" s="1">
        <f t="shared" si="537"/>
        <v>22</v>
      </c>
      <c r="K1358" s="1">
        <f t="shared" si="519"/>
        <v>7</v>
      </c>
      <c r="L1358" s="5">
        <f t="shared" si="524"/>
        <v>1.00168334</v>
      </c>
      <c r="M1358" s="12">
        <f t="shared" si="520"/>
        <v>1.0083006699999999</v>
      </c>
      <c r="N1358" s="12">
        <f t="shared" si="516"/>
        <v>1.1793640918333756</v>
      </c>
      <c r="O1358" s="5">
        <f t="shared" si="518"/>
        <v>1.18134936</v>
      </c>
      <c r="P1358" s="5">
        <f t="shared" si="525"/>
        <v>1181.3493599999999</v>
      </c>
      <c r="Q1358" s="10">
        <f t="shared" si="526"/>
        <v>0</v>
      </c>
      <c r="R1358" s="39">
        <f t="shared" si="527"/>
        <v>0</v>
      </c>
      <c r="S1358" s="5">
        <f t="shared" si="528"/>
        <v>0</v>
      </c>
      <c r="T1358" s="6">
        <f t="shared" si="538"/>
        <v>4.641E-2</v>
      </c>
      <c r="U1358" s="10">
        <f t="shared" si="517"/>
        <v>172</v>
      </c>
      <c r="V1358" s="10">
        <v>252</v>
      </c>
      <c r="W1358" s="12">
        <f t="shared" si="529"/>
        <v>1.031447947</v>
      </c>
      <c r="X1358" s="5">
        <f t="shared" si="530"/>
        <v>37.151012059999999</v>
      </c>
      <c r="Y1358" s="11">
        <f t="shared" si="531"/>
        <v>0</v>
      </c>
      <c r="Z1358" s="2" t="s">
        <v>68</v>
      </c>
      <c r="AA1358" s="72">
        <f t="shared" si="539"/>
        <v>44484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2"/>
      <c r="CH1358" s="1"/>
      <c r="CI1358" s="1"/>
      <c r="CJ1358" s="1"/>
      <c r="CK1358" s="1"/>
      <c r="CL1358" s="1"/>
      <c r="CM1358" s="1"/>
    </row>
    <row r="1359" spans="1:91" x14ac:dyDescent="0.2">
      <c r="A1359" s="105">
        <f t="shared" si="532"/>
        <v>44372</v>
      </c>
      <c r="B1359" s="5">
        <f t="shared" si="521"/>
        <v>1219.0126076099998</v>
      </c>
      <c r="C1359" s="5">
        <f t="shared" si="533"/>
        <v>1000</v>
      </c>
      <c r="D1359" s="64">
        <f t="shared" si="534"/>
        <v>5739.56</v>
      </c>
      <c r="E1359" s="11">
        <f>IF(K1359=1,VLOOKUP(A1359,[1]Plan1!$AY$80:$BA$314,3),E1358)</f>
        <v>5769.98</v>
      </c>
      <c r="F1359" s="72">
        <f t="shared" si="535"/>
        <v>44363</v>
      </c>
      <c r="G1359" s="9">
        <f t="shared" si="522"/>
        <v>5.3000578441551038E-3</v>
      </c>
      <c r="H1359" s="72">
        <f t="shared" si="536"/>
        <v>44392</v>
      </c>
      <c r="I1359" s="72">
        <f t="shared" si="523"/>
        <v>44392</v>
      </c>
      <c r="J1359" s="1">
        <f t="shared" si="537"/>
        <v>22</v>
      </c>
      <c r="K1359" s="1">
        <f t="shared" si="519"/>
        <v>8</v>
      </c>
      <c r="L1359" s="5">
        <f t="shared" si="524"/>
        <v>1.00192405</v>
      </c>
      <c r="M1359" s="12">
        <f t="shared" si="520"/>
        <v>1.0083006699999999</v>
      </c>
      <c r="N1359" s="12">
        <f t="shared" si="516"/>
        <v>1.1793640918333756</v>
      </c>
      <c r="O1359" s="5">
        <f t="shared" si="518"/>
        <v>1.18163324</v>
      </c>
      <c r="P1359" s="5">
        <f t="shared" si="525"/>
        <v>1181.6332399999999</v>
      </c>
      <c r="Q1359" s="10">
        <f t="shared" si="526"/>
        <v>0</v>
      </c>
      <c r="R1359" s="39">
        <f t="shared" si="527"/>
        <v>0</v>
      </c>
      <c r="S1359" s="5">
        <f t="shared" si="528"/>
        <v>0</v>
      </c>
      <c r="T1359" s="6">
        <f t="shared" si="538"/>
        <v>4.641E-2</v>
      </c>
      <c r="U1359" s="10">
        <f t="shared" si="517"/>
        <v>173</v>
      </c>
      <c r="V1359" s="10">
        <v>252</v>
      </c>
      <c r="W1359" s="12">
        <f t="shared" si="529"/>
        <v>1.031633646</v>
      </c>
      <c r="X1359" s="5">
        <f t="shared" si="530"/>
        <v>37.379367610000003</v>
      </c>
      <c r="Y1359" s="11">
        <f t="shared" si="531"/>
        <v>0</v>
      </c>
      <c r="Z1359" s="2" t="s">
        <v>68</v>
      </c>
      <c r="AA1359" s="72">
        <f t="shared" si="539"/>
        <v>44484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2"/>
      <c r="CH1359" s="1"/>
      <c r="CI1359" s="1"/>
      <c r="CJ1359" s="1"/>
      <c r="CK1359" s="1"/>
      <c r="CL1359" s="1"/>
      <c r="CM1359" s="1"/>
    </row>
    <row r="1360" spans="1:91" x14ac:dyDescent="0.2">
      <c r="A1360" s="105">
        <f t="shared" si="532"/>
        <v>44373</v>
      </c>
      <c r="B1360" s="5">
        <f t="shared" si="521"/>
        <v>1219.5250598299999</v>
      </c>
      <c r="C1360" s="5">
        <f t="shared" si="533"/>
        <v>1000</v>
      </c>
      <c r="D1360" s="64">
        <f t="shared" si="534"/>
        <v>5739.56</v>
      </c>
      <c r="E1360" s="11">
        <f>IF(K1360=1,VLOOKUP(A1360,[1]Plan1!$AY$80:$BA$314,3),E1359)</f>
        <v>5769.98</v>
      </c>
      <c r="F1360" s="72">
        <f t="shared" si="535"/>
        <v>44363</v>
      </c>
      <c r="G1360" s="9">
        <f t="shared" si="522"/>
        <v>5.3000578441551038E-3</v>
      </c>
      <c r="H1360" s="72">
        <f t="shared" si="536"/>
        <v>44392</v>
      </c>
      <c r="I1360" s="72">
        <f t="shared" si="523"/>
        <v>44392</v>
      </c>
      <c r="J1360" s="1">
        <f t="shared" si="537"/>
        <v>22</v>
      </c>
      <c r="K1360" s="1">
        <f t="shared" si="519"/>
        <v>9</v>
      </c>
      <c r="L1360" s="5">
        <f t="shared" si="524"/>
        <v>1.00216481</v>
      </c>
      <c r="M1360" s="12">
        <f t="shared" si="520"/>
        <v>1.0083006699999999</v>
      </c>
      <c r="N1360" s="12">
        <f t="shared" si="516"/>
        <v>1.1793640918333756</v>
      </c>
      <c r="O1360" s="5">
        <f t="shared" si="518"/>
        <v>1.1819171900000001</v>
      </c>
      <c r="P1360" s="5">
        <f t="shared" si="525"/>
        <v>1181.9171899999999</v>
      </c>
      <c r="Q1360" s="10">
        <f t="shared" si="526"/>
        <v>0</v>
      </c>
      <c r="R1360" s="39">
        <f t="shared" si="527"/>
        <v>0</v>
      </c>
      <c r="S1360" s="5">
        <f t="shared" si="528"/>
        <v>0</v>
      </c>
      <c r="T1360" s="6">
        <f t="shared" si="538"/>
        <v>4.641E-2</v>
      </c>
      <c r="U1360" s="10">
        <f t="shared" si="517"/>
        <v>174</v>
      </c>
      <c r="V1360" s="10">
        <v>252</v>
      </c>
      <c r="W1360" s="12">
        <f t="shared" si="529"/>
        <v>1.031819378</v>
      </c>
      <c r="X1360" s="5">
        <f t="shared" si="530"/>
        <v>37.607869829999999</v>
      </c>
      <c r="Y1360" s="11">
        <f t="shared" si="531"/>
        <v>0</v>
      </c>
      <c r="Z1360" s="2" t="s">
        <v>68</v>
      </c>
      <c r="AA1360" s="72">
        <f t="shared" si="539"/>
        <v>44484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2"/>
      <c r="CH1360" s="1"/>
      <c r="CI1360" s="1"/>
      <c r="CJ1360" s="1"/>
      <c r="CK1360" s="1"/>
      <c r="CL1360" s="1"/>
      <c r="CM1360" s="1"/>
    </row>
    <row r="1361" spans="1:91" x14ac:dyDescent="0.2">
      <c r="A1361" s="105">
        <f t="shared" si="532"/>
        <v>44374</v>
      </c>
      <c r="B1361" s="5">
        <f t="shared" si="521"/>
        <v>1219.5250598299999</v>
      </c>
      <c r="C1361" s="5">
        <f t="shared" si="533"/>
        <v>1000</v>
      </c>
      <c r="D1361" s="64">
        <f t="shared" si="534"/>
        <v>5739.56</v>
      </c>
      <c r="E1361" s="11">
        <f>IF(K1361=1,VLOOKUP(A1361,[1]Plan1!$AY$80:$BA$314,3),E1360)</f>
        <v>5769.98</v>
      </c>
      <c r="F1361" s="72">
        <f t="shared" si="535"/>
        <v>44363</v>
      </c>
      <c r="G1361" s="9">
        <f t="shared" si="522"/>
        <v>5.3000578441551038E-3</v>
      </c>
      <c r="H1361" s="72">
        <f t="shared" si="536"/>
        <v>44392</v>
      </c>
      <c r="I1361" s="72">
        <f t="shared" si="523"/>
        <v>44392</v>
      </c>
      <c r="J1361" s="1">
        <f t="shared" si="537"/>
        <v>22</v>
      </c>
      <c r="K1361" s="1">
        <f t="shared" si="519"/>
        <v>9</v>
      </c>
      <c r="L1361" s="5">
        <f t="shared" si="524"/>
        <v>1.00216481</v>
      </c>
      <c r="M1361" s="12">
        <f t="shared" si="520"/>
        <v>1.0083006699999999</v>
      </c>
      <c r="N1361" s="12">
        <f t="shared" si="516"/>
        <v>1.1793640918333756</v>
      </c>
      <c r="O1361" s="5">
        <f t="shared" si="518"/>
        <v>1.1819171900000001</v>
      </c>
      <c r="P1361" s="5">
        <f t="shared" si="525"/>
        <v>1181.9171899999999</v>
      </c>
      <c r="Q1361" s="10">
        <f t="shared" si="526"/>
        <v>0</v>
      </c>
      <c r="R1361" s="39">
        <f t="shared" si="527"/>
        <v>0</v>
      </c>
      <c r="S1361" s="5">
        <f t="shared" si="528"/>
        <v>0</v>
      </c>
      <c r="T1361" s="6">
        <f t="shared" si="538"/>
        <v>4.641E-2</v>
      </c>
      <c r="U1361" s="10">
        <f t="shared" si="517"/>
        <v>174</v>
      </c>
      <c r="V1361" s="10">
        <v>252</v>
      </c>
      <c r="W1361" s="12">
        <f t="shared" si="529"/>
        <v>1.031819378</v>
      </c>
      <c r="X1361" s="5">
        <f t="shared" si="530"/>
        <v>37.607869829999999</v>
      </c>
      <c r="Y1361" s="11">
        <f t="shared" si="531"/>
        <v>0</v>
      </c>
      <c r="Z1361" s="2" t="s">
        <v>68</v>
      </c>
      <c r="AA1361" s="72">
        <f t="shared" si="539"/>
        <v>44484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2"/>
      <c r="CH1361" s="1"/>
      <c r="CI1361" s="1"/>
      <c r="CJ1361" s="1"/>
      <c r="CK1361" s="1"/>
      <c r="CL1361" s="1"/>
      <c r="CM1361" s="1"/>
    </row>
    <row r="1362" spans="1:91" x14ac:dyDescent="0.2">
      <c r="A1362" s="105">
        <f t="shared" si="532"/>
        <v>44375</v>
      </c>
      <c r="B1362" s="5">
        <f t="shared" si="521"/>
        <v>1219.5250598299999</v>
      </c>
      <c r="C1362" s="5">
        <f t="shared" si="533"/>
        <v>1000</v>
      </c>
      <c r="D1362" s="64">
        <f t="shared" si="534"/>
        <v>5739.56</v>
      </c>
      <c r="E1362" s="11">
        <f>IF(K1362=1,VLOOKUP(A1362,[1]Plan1!$AY$80:$BA$314,3),E1361)</f>
        <v>5769.98</v>
      </c>
      <c r="F1362" s="72">
        <f t="shared" si="535"/>
        <v>44363</v>
      </c>
      <c r="G1362" s="9">
        <f t="shared" si="522"/>
        <v>5.3000578441551038E-3</v>
      </c>
      <c r="H1362" s="72">
        <f t="shared" si="536"/>
        <v>44392</v>
      </c>
      <c r="I1362" s="72">
        <f t="shared" si="523"/>
        <v>44392</v>
      </c>
      <c r="J1362" s="1">
        <f t="shared" si="537"/>
        <v>22</v>
      </c>
      <c r="K1362" s="1">
        <f t="shared" si="519"/>
        <v>9</v>
      </c>
      <c r="L1362" s="5">
        <f t="shared" si="524"/>
        <v>1.00216481</v>
      </c>
      <c r="M1362" s="12">
        <f t="shared" si="520"/>
        <v>1.0083006699999999</v>
      </c>
      <c r="N1362" s="12">
        <f t="shared" si="516"/>
        <v>1.1793640918333756</v>
      </c>
      <c r="O1362" s="5">
        <f t="shared" si="518"/>
        <v>1.1819171900000001</v>
      </c>
      <c r="P1362" s="5">
        <f t="shared" si="525"/>
        <v>1181.9171899999999</v>
      </c>
      <c r="Q1362" s="10">
        <f t="shared" si="526"/>
        <v>0</v>
      </c>
      <c r="R1362" s="39">
        <f t="shared" si="527"/>
        <v>0</v>
      </c>
      <c r="S1362" s="5">
        <f t="shared" si="528"/>
        <v>0</v>
      </c>
      <c r="T1362" s="6">
        <f t="shared" si="538"/>
        <v>4.641E-2</v>
      </c>
      <c r="U1362" s="10">
        <f t="shared" si="517"/>
        <v>174</v>
      </c>
      <c r="V1362" s="10">
        <v>252</v>
      </c>
      <c r="W1362" s="12">
        <f t="shared" si="529"/>
        <v>1.031819378</v>
      </c>
      <c r="X1362" s="5">
        <f t="shared" si="530"/>
        <v>37.607869829999999</v>
      </c>
      <c r="Y1362" s="11">
        <f t="shared" si="531"/>
        <v>0</v>
      </c>
      <c r="Z1362" s="2" t="s">
        <v>68</v>
      </c>
      <c r="AA1362" s="72">
        <f t="shared" si="539"/>
        <v>44484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2"/>
      <c r="CH1362" s="1"/>
      <c r="CI1362" s="1"/>
      <c r="CJ1362" s="1"/>
      <c r="CK1362" s="1"/>
      <c r="CL1362" s="1"/>
      <c r="CM1362" s="1"/>
    </row>
    <row r="1363" spans="1:91" x14ac:dyDescent="0.2">
      <c r="A1363" s="105">
        <f t="shared" si="532"/>
        <v>44376</v>
      </c>
      <c r="B1363" s="5">
        <f t="shared" si="521"/>
        <v>1220.03772996</v>
      </c>
      <c r="C1363" s="5">
        <f t="shared" si="533"/>
        <v>1000</v>
      </c>
      <c r="D1363" s="64">
        <f t="shared" si="534"/>
        <v>5739.56</v>
      </c>
      <c r="E1363" s="11">
        <f>IF(K1363=1,VLOOKUP(A1363,[1]Plan1!$AY$80:$BA$314,3),E1362)</f>
        <v>5769.98</v>
      </c>
      <c r="F1363" s="72">
        <f t="shared" si="535"/>
        <v>44363</v>
      </c>
      <c r="G1363" s="9">
        <f t="shared" si="522"/>
        <v>5.3000578441551038E-3</v>
      </c>
      <c r="H1363" s="72">
        <f t="shared" si="536"/>
        <v>44392</v>
      </c>
      <c r="I1363" s="72">
        <f t="shared" si="523"/>
        <v>44392</v>
      </c>
      <c r="J1363" s="1">
        <f t="shared" si="537"/>
        <v>22</v>
      </c>
      <c r="K1363" s="1">
        <f t="shared" si="519"/>
        <v>10</v>
      </c>
      <c r="L1363" s="5">
        <f t="shared" si="524"/>
        <v>1.0024056400000001</v>
      </c>
      <c r="M1363" s="12">
        <f t="shared" si="520"/>
        <v>1.0083006699999999</v>
      </c>
      <c r="N1363" s="12">
        <f t="shared" si="516"/>
        <v>1.1793640918333756</v>
      </c>
      <c r="O1363" s="5">
        <f t="shared" si="518"/>
        <v>1.1822012099999999</v>
      </c>
      <c r="P1363" s="5">
        <f t="shared" si="525"/>
        <v>1182.2012099999999</v>
      </c>
      <c r="Q1363" s="10">
        <f t="shared" si="526"/>
        <v>0</v>
      </c>
      <c r="R1363" s="39">
        <f t="shared" si="527"/>
        <v>0</v>
      </c>
      <c r="S1363" s="5">
        <f t="shared" si="528"/>
        <v>0</v>
      </c>
      <c r="T1363" s="6">
        <f t="shared" si="538"/>
        <v>4.641E-2</v>
      </c>
      <c r="U1363" s="10">
        <f t="shared" si="517"/>
        <v>175</v>
      </c>
      <c r="V1363" s="10">
        <v>252</v>
      </c>
      <c r="W1363" s="12">
        <f t="shared" si="529"/>
        <v>1.032005144</v>
      </c>
      <c r="X1363" s="5">
        <f t="shared" si="530"/>
        <v>37.836519959999997</v>
      </c>
      <c r="Y1363" s="11">
        <f t="shared" si="531"/>
        <v>0</v>
      </c>
      <c r="Z1363" s="2" t="s">
        <v>68</v>
      </c>
      <c r="AA1363" s="72">
        <f t="shared" si="539"/>
        <v>44484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2"/>
      <c r="CH1363" s="1"/>
      <c r="CI1363" s="1"/>
      <c r="CJ1363" s="1"/>
      <c r="CK1363" s="1"/>
      <c r="CL1363" s="1"/>
      <c r="CM1363" s="1"/>
    </row>
    <row r="1364" spans="1:91" x14ac:dyDescent="0.2">
      <c r="A1364" s="105">
        <f t="shared" si="532"/>
        <v>44377</v>
      </c>
      <c r="B1364" s="5">
        <f t="shared" si="521"/>
        <v>1220.5506168900001</v>
      </c>
      <c r="C1364" s="5">
        <f t="shared" si="533"/>
        <v>1000</v>
      </c>
      <c r="D1364" s="64">
        <f t="shared" si="534"/>
        <v>5739.56</v>
      </c>
      <c r="E1364" s="11">
        <f>IF(K1364=1,VLOOKUP(A1364,[1]Plan1!$AY$80:$BA$314,3),E1363)</f>
        <v>5769.98</v>
      </c>
      <c r="F1364" s="72">
        <f t="shared" si="535"/>
        <v>44363</v>
      </c>
      <c r="G1364" s="9">
        <f t="shared" si="522"/>
        <v>5.3000578441551038E-3</v>
      </c>
      <c r="H1364" s="72">
        <f t="shared" si="536"/>
        <v>44392</v>
      </c>
      <c r="I1364" s="72">
        <f t="shared" si="523"/>
        <v>44392</v>
      </c>
      <c r="J1364" s="1">
        <f t="shared" si="537"/>
        <v>22</v>
      </c>
      <c r="K1364" s="1">
        <f t="shared" si="519"/>
        <v>11</v>
      </c>
      <c r="L1364" s="5">
        <f t="shared" si="524"/>
        <v>1.0026465200000001</v>
      </c>
      <c r="M1364" s="12">
        <f t="shared" si="520"/>
        <v>1.0083006699999999</v>
      </c>
      <c r="N1364" s="12">
        <f t="shared" si="516"/>
        <v>1.1793640918333756</v>
      </c>
      <c r="O1364" s="5">
        <f t="shared" si="518"/>
        <v>1.1824853</v>
      </c>
      <c r="P1364" s="5">
        <f t="shared" si="525"/>
        <v>1182.4853000000001</v>
      </c>
      <c r="Q1364" s="10">
        <f t="shared" si="526"/>
        <v>0</v>
      </c>
      <c r="R1364" s="39">
        <f t="shared" si="527"/>
        <v>0</v>
      </c>
      <c r="S1364" s="5">
        <f t="shared" si="528"/>
        <v>0</v>
      </c>
      <c r="T1364" s="6">
        <f t="shared" si="538"/>
        <v>4.641E-2</v>
      </c>
      <c r="U1364" s="10">
        <f t="shared" si="517"/>
        <v>176</v>
      </c>
      <c r="V1364" s="10">
        <v>252</v>
      </c>
      <c r="W1364" s="12">
        <f t="shared" si="529"/>
        <v>1.032190943</v>
      </c>
      <c r="X1364" s="5">
        <f t="shared" si="530"/>
        <v>38.065316889999998</v>
      </c>
      <c r="Y1364" s="11">
        <f t="shared" si="531"/>
        <v>0</v>
      </c>
      <c r="Z1364" s="2" t="s">
        <v>68</v>
      </c>
      <c r="AA1364" s="72">
        <f t="shared" si="539"/>
        <v>44484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2"/>
      <c r="CH1364" s="1"/>
      <c r="CI1364" s="1"/>
      <c r="CJ1364" s="1"/>
      <c r="CK1364" s="1"/>
      <c r="CL1364" s="1"/>
      <c r="CM1364" s="1"/>
    </row>
    <row r="1365" spans="1:91" x14ac:dyDescent="0.2">
      <c r="A1365" s="105">
        <f t="shared" si="532"/>
        <v>44378</v>
      </c>
      <c r="B1365" s="5">
        <f t="shared" si="521"/>
        <v>1221.06371154</v>
      </c>
      <c r="C1365" s="5">
        <f t="shared" si="533"/>
        <v>1000</v>
      </c>
      <c r="D1365" s="64">
        <f t="shared" si="534"/>
        <v>5739.56</v>
      </c>
      <c r="E1365" s="11">
        <f>IF(K1365=1,VLOOKUP(A1365,[1]Plan1!$AY$80:$BA$314,3),E1364)</f>
        <v>5769.98</v>
      </c>
      <c r="F1365" s="72">
        <f t="shared" si="535"/>
        <v>44363</v>
      </c>
      <c r="G1365" s="9">
        <f t="shared" si="522"/>
        <v>5.3000578441551038E-3</v>
      </c>
      <c r="H1365" s="72">
        <f t="shared" si="536"/>
        <v>44392</v>
      </c>
      <c r="I1365" s="72">
        <f t="shared" si="523"/>
        <v>44392</v>
      </c>
      <c r="J1365" s="1">
        <f t="shared" si="537"/>
        <v>22</v>
      </c>
      <c r="K1365" s="1">
        <f t="shared" si="519"/>
        <v>12</v>
      </c>
      <c r="L1365" s="5">
        <f t="shared" si="524"/>
        <v>1.00288746</v>
      </c>
      <c r="M1365" s="12">
        <f t="shared" si="520"/>
        <v>1.0083006699999999</v>
      </c>
      <c r="N1365" s="12">
        <f t="shared" si="516"/>
        <v>1.1793640918333756</v>
      </c>
      <c r="O1365" s="5">
        <f t="shared" si="518"/>
        <v>1.1827694499999999</v>
      </c>
      <c r="P1365" s="5">
        <f t="shared" si="525"/>
        <v>1182.76945</v>
      </c>
      <c r="Q1365" s="10">
        <f t="shared" si="526"/>
        <v>0</v>
      </c>
      <c r="R1365" s="39">
        <f t="shared" si="527"/>
        <v>0</v>
      </c>
      <c r="S1365" s="5">
        <f t="shared" si="528"/>
        <v>0</v>
      </c>
      <c r="T1365" s="6">
        <f t="shared" si="538"/>
        <v>4.641E-2</v>
      </c>
      <c r="U1365" s="10">
        <f t="shared" si="517"/>
        <v>177</v>
      </c>
      <c r="V1365" s="10">
        <v>252</v>
      </c>
      <c r="W1365" s="12">
        <f t="shared" si="529"/>
        <v>1.032376776</v>
      </c>
      <c r="X1365" s="5">
        <f t="shared" si="530"/>
        <v>38.294261540000001</v>
      </c>
      <c r="Y1365" s="11">
        <f t="shared" si="531"/>
        <v>0</v>
      </c>
      <c r="Z1365" s="2" t="s">
        <v>68</v>
      </c>
      <c r="AA1365" s="72">
        <f t="shared" si="539"/>
        <v>44484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2"/>
      <c r="CH1365" s="1"/>
      <c r="CI1365" s="1"/>
      <c r="CJ1365" s="1"/>
      <c r="CK1365" s="1"/>
      <c r="CL1365" s="1"/>
      <c r="CM1365" s="1"/>
    </row>
    <row r="1366" spans="1:91" x14ac:dyDescent="0.2">
      <c r="A1366" s="105">
        <f t="shared" si="532"/>
        <v>44379</v>
      </c>
      <c r="B1366" s="5">
        <f t="shared" si="521"/>
        <v>1221.5770334399999</v>
      </c>
      <c r="C1366" s="5">
        <f t="shared" si="533"/>
        <v>1000</v>
      </c>
      <c r="D1366" s="64">
        <f t="shared" si="534"/>
        <v>5739.56</v>
      </c>
      <c r="E1366" s="11">
        <f>IF(K1366=1,VLOOKUP(A1366,[1]Plan1!$AY$80:$BA$314,3),E1365)</f>
        <v>5769.98</v>
      </c>
      <c r="F1366" s="72">
        <f t="shared" si="535"/>
        <v>44363</v>
      </c>
      <c r="G1366" s="9">
        <f t="shared" si="522"/>
        <v>5.3000578441551038E-3</v>
      </c>
      <c r="H1366" s="72">
        <f t="shared" si="536"/>
        <v>44392</v>
      </c>
      <c r="I1366" s="72">
        <f t="shared" si="523"/>
        <v>44392</v>
      </c>
      <c r="J1366" s="1">
        <f t="shared" si="537"/>
        <v>22</v>
      </c>
      <c r="K1366" s="1">
        <f t="shared" si="519"/>
        <v>13</v>
      </c>
      <c r="L1366" s="5">
        <f t="shared" si="524"/>
        <v>1.0031284600000001</v>
      </c>
      <c r="M1366" s="12">
        <f t="shared" si="520"/>
        <v>1.0083006699999999</v>
      </c>
      <c r="N1366" s="12">
        <f t="shared" si="516"/>
        <v>1.1793640918333756</v>
      </c>
      <c r="O1366" s="5">
        <f t="shared" si="518"/>
        <v>1.18305368</v>
      </c>
      <c r="P1366" s="5">
        <f t="shared" si="525"/>
        <v>1183.05368</v>
      </c>
      <c r="Q1366" s="10">
        <f t="shared" si="526"/>
        <v>0</v>
      </c>
      <c r="R1366" s="39">
        <f t="shared" si="527"/>
        <v>0</v>
      </c>
      <c r="S1366" s="5">
        <f t="shared" si="528"/>
        <v>0</v>
      </c>
      <c r="T1366" s="6">
        <f t="shared" si="538"/>
        <v>4.641E-2</v>
      </c>
      <c r="U1366" s="10">
        <f t="shared" si="517"/>
        <v>178</v>
      </c>
      <c r="V1366" s="10">
        <v>252</v>
      </c>
      <c r="W1366" s="12">
        <f t="shared" si="529"/>
        <v>1.032562642</v>
      </c>
      <c r="X1366" s="5">
        <f t="shared" si="530"/>
        <v>38.523353440000001</v>
      </c>
      <c r="Y1366" s="11">
        <f t="shared" si="531"/>
        <v>0</v>
      </c>
      <c r="Z1366" s="2" t="s">
        <v>68</v>
      </c>
      <c r="AA1366" s="72">
        <f t="shared" si="539"/>
        <v>44484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2"/>
      <c r="CH1366" s="1"/>
      <c r="CI1366" s="1"/>
      <c r="CJ1366" s="1"/>
      <c r="CK1366" s="1"/>
      <c r="CL1366" s="1"/>
      <c r="CM1366" s="1"/>
    </row>
    <row r="1367" spans="1:91" x14ac:dyDescent="0.2">
      <c r="A1367" s="105">
        <f t="shared" si="532"/>
        <v>44380</v>
      </c>
      <c r="B1367" s="5">
        <f t="shared" si="521"/>
        <v>1222.09057235</v>
      </c>
      <c r="C1367" s="5">
        <f t="shared" si="533"/>
        <v>1000</v>
      </c>
      <c r="D1367" s="64">
        <f t="shared" si="534"/>
        <v>5739.56</v>
      </c>
      <c r="E1367" s="11">
        <f>IF(K1367=1,VLOOKUP(A1367,[1]Plan1!$AY$80:$BA$314,3),E1366)</f>
        <v>5769.98</v>
      </c>
      <c r="F1367" s="72">
        <f t="shared" si="535"/>
        <v>44363</v>
      </c>
      <c r="G1367" s="9">
        <f t="shared" si="522"/>
        <v>5.3000578441551038E-3</v>
      </c>
      <c r="H1367" s="72">
        <f t="shared" si="536"/>
        <v>44392</v>
      </c>
      <c r="I1367" s="72">
        <f t="shared" si="523"/>
        <v>44392</v>
      </c>
      <c r="J1367" s="1">
        <f t="shared" si="537"/>
        <v>22</v>
      </c>
      <c r="K1367" s="1">
        <f t="shared" si="519"/>
        <v>14</v>
      </c>
      <c r="L1367" s="5">
        <f t="shared" si="524"/>
        <v>1.0033695199999999</v>
      </c>
      <c r="M1367" s="12">
        <f t="shared" si="520"/>
        <v>1.0083006699999999</v>
      </c>
      <c r="N1367" s="12">
        <f t="shared" si="516"/>
        <v>1.1793640918333756</v>
      </c>
      <c r="O1367" s="5">
        <f t="shared" si="518"/>
        <v>1.1833379799999999</v>
      </c>
      <c r="P1367" s="5">
        <f t="shared" si="525"/>
        <v>1183.33798</v>
      </c>
      <c r="Q1367" s="10">
        <f t="shared" si="526"/>
        <v>0</v>
      </c>
      <c r="R1367" s="39">
        <f t="shared" si="527"/>
        <v>0</v>
      </c>
      <c r="S1367" s="5">
        <f t="shared" si="528"/>
        <v>0</v>
      </c>
      <c r="T1367" s="6">
        <f t="shared" si="538"/>
        <v>4.641E-2</v>
      </c>
      <c r="U1367" s="10">
        <f t="shared" si="517"/>
        <v>179</v>
      </c>
      <c r="V1367" s="10">
        <v>252</v>
      </c>
      <c r="W1367" s="12">
        <f t="shared" si="529"/>
        <v>1.0327485409999999</v>
      </c>
      <c r="X1367" s="5">
        <f t="shared" si="530"/>
        <v>38.75259235</v>
      </c>
      <c r="Y1367" s="11">
        <f t="shared" si="531"/>
        <v>0</v>
      </c>
      <c r="Z1367" s="2" t="s">
        <v>68</v>
      </c>
      <c r="AA1367" s="72">
        <f t="shared" si="539"/>
        <v>44484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2"/>
      <c r="CH1367" s="1"/>
      <c r="CI1367" s="1"/>
      <c r="CJ1367" s="1"/>
      <c r="CK1367" s="1"/>
      <c r="CL1367" s="1"/>
      <c r="CM1367" s="1"/>
    </row>
    <row r="1368" spans="1:91" x14ac:dyDescent="0.2">
      <c r="A1368" s="105">
        <f t="shared" si="532"/>
        <v>44381</v>
      </c>
      <c r="B1368" s="5">
        <f t="shared" si="521"/>
        <v>1222.09057235</v>
      </c>
      <c r="C1368" s="5">
        <f t="shared" si="533"/>
        <v>1000</v>
      </c>
      <c r="D1368" s="64">
        <f t="shared" si="534"/>
        <v>5739.56</v>
      </c>
      <c r="E1368" s="11">
        <f>IF(K1368=1,VLOOKUP(A1368,[1]Plan1!$AY$80:$BA$314,3),E1367)</f>
        <v>5769.98</v>
      </c>
      <c r="F1368" s="72">
        <f t="shared" si="535"/>
        <v>44363</v>
      </c>
      <c r="G1368" s="9">
        <f t="shared" si="522"/>
        <v>5.3000578441551038E-3</v>
      </c>
      <c r="H1368" s="72">
        <f t="shared" si="536"/>
        <v>44392</v>
      </c>
      <c r="I1368" s="72">
        <f t="shared" si="523"/>
        <v>44392</v>
      </c>
      <c r="J1368" s="1">
        <f t="shared" si="537"/>
        <v>22</v>
      </c>
      <c r="K1368" s="1">
        <f t="shared" si="519"/>
        <v>14</v>
      </c>
      <c r="L1368" s="5">
        <f t="shared" si="524"/>
        <v>1.0033695199999999</v>
      </c>
      <c r="M1368" s="12">
        <f t="shared" si="520"/>
        <v>1.0083006699999999</v>
      </c>
      <c r="N1368" s="12">
        <f t="shared" si="516"/>
        <v>1.1793640918333756</v>
      </c>
      <c r="O1368" s="5">
        <f t="shared" si="518"/>
        <v>1.1833379799999999</v>
      </c>
      <c r="P1368" s="5">
        <f t="shared" si="525"/>
        <v>1183.33798</v>
      </c>
      <c r="Q1368" s="10">
        <f t="shared" si="526"/>
        <v>0</v>
      </c>
      <c r="R1368" s="39">
        <f t="shared" si="527"/>
        <v>0</v>
      </c>
      <c r="S1368" s="5">
        <f t="shared" si="528"/>
        <v>0</v>
      </c>
      <c r="T1368" s="6">
        <f t="shared" si="538"/>
        <v>4.641E-2</v>
      </c>
      <c r="U1368" s="10">
        <f t="shared" si="517"/>
        <v>179</v>
      </c>
      <c r="V1368" s="10">
        <v>252</v>
      </c>
      <c r="W1368" s="12">
        <f t="shared" si="529"/>
        <v>1.0327485409999999</v>
      </c>
      <c r="X1368" s="5">
        <f t="shared" si="530"/>
        <v>38.75259235</v>
      </c>
      <c r="Y1368" s="11">
        <f t="shared" si="531"/>
        <v>0</v>
      </c>
      <c r="Z1368" s="2" t="s">
        <v>68</v>
      </c>
      <c r="AA1368" s="72">
        <f t="shared" si="539"/>
        <v>44484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2"/>
      <c r="CH1368" s="1"/>
      <c r="CI1368" s="1"/>
      <c r="CJ1368" s="1"/>
      <c r="CK1368" s="1"/>
      <c r="CL1368" s="1"/>
      <c r="CM1368" s="1"/>
    </row>
    <row r="1369" spans="1:91" x14ac:dyDescent="0.2">
      <c r="A1369" s="105">
        <f t="shared" si="532"/>
        <v>44382</v>
      </c>
      <c r="B1369" s="5">
        <f t="shared" si="521"/>
        <v>1222.09057235</v>
      </c>
      <c r="C1369" s="5">
        <f t="shared" si="533"/>
        <v>1000</v>
      </c>
      <c r="D1369" s="64">
        <f t="shared" si="534"/>
        <v>5739.56</v>
      </c>
      <c r="E1369" s="11">
        <f>IF(K1369=1,VLOOKUP(A1369,[1]Plan1!$AY$80:$BA$314,3),E1368)</f>
        <v>5769.98</v>
      </c>
      <c r="F1369" s="72">
        <f t="shared" si="535"/>
        <v>44363</v>
      </c>
      <c r="G1369" s="9">
        <f t="shared" si="522"/>
        <v>5.3000578441551038E-3</v>
      </c>
      <c r="H1369" s="72">
        <f t="shared" si="536"/>
        <v>44392</v>
      </c>
      <c r="I1369" s="72">
        <f t="shared" si="523"/>
        <v>44392</v>
      </c>
      <c r="J1369" s="1">
        <f t="shared" si="537"/>
        <v>22</v>
      </c>
      <c r="K1369" s="1">
        <f t="shared" si="519"/>
        <v>14</v>
      </c>
      <c r="L1369" s="5">
        <f t="shared" si="524"/>
        <v>1.0033695199999999</v>
      </c>
      <c r="M1369" s="12">
        <f t="shared" si="520"/>
        <v>1.0083006699999999</v>
      </c>
      <c r="N1369" s="12">
        <f t="shared" si="516"/>
        <v>1.1793640918333756</v>
      </c>
      <c r="O1369" s="5">
        <f t="shared" si="518"/>
        <v>1.1833379799999999</v>
      </c>
      <c r="P1369" s="5">
        <f t="shared" si="525"/>
        <v>1183.33798</v>
      </c>
      <c r="Q1369" s="10">
        <f t="shared" si="526"/>
        <v>0</v>
      </c>
      <c r="R1369" s="39">
        <f t="shared" si="527"/>
        <v>0</v>
      </c>
      <c r="S1369" s="5">
        <f t="shared" si="528"/>
        <v>0</v>
      </c>
      <c r="T1369" s="6">
        <f t="shared" si="538"/>
        <v>4.641E-2</v>
      </c>
      <c r="U1369" s="10">
        <f t="shared" si="517"/>
        <v>179</v>
      </c>
      <c r="V1369" s="10">
        <v>252</v>
      </c>
      <c r="W1369" s="12">
        <f t="shared" si="529"/>
        <v>1.0327485409999999</v>
      </c>
      <c r="X1369" s="5">
        <f t="shared" si="530"/>
        <v>38.75259235</v>
      </c>
      <c r="Y1369" s="11">
        <f t="shared" si="531"/>
        <v>0</v>
      </c>
      <c r="Z1369" s="2" t="s">
        <v>68</v>
      </c>
      <c r="AA1369" s="72">
        <f t="shared" si="539"/>
        <v>44484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2"/>
      <c r="CH1369" s="1"/>
      <c r="CI1369" s="1"/>
      <c r="CJ1369" s="1"/>
      <c r="CK1369" s="1"/>
      <c r="CL1369" s="1"/>
      <c r="CM1369" s="1"/>
    </row>
    <row r="1370" spans="1:91" x14ac:dyDescent="0.2">
      <c r="A1370" s="105">
        <f t="shared" si="532"/>
        <v>44383</v>
      </c>
      <c r="B1370" s="5">
        <f t="shared" si="521"/>
        <v>1222.6043088499998</v>
      </c>
      <c r="C1370" s="5">
        <f t="shared" si="533"/>
        <v>1000</v>
      </c>
      <c r="D1370" s="64">
        <f t="shared" si="534"/>
        <v>5739.56</v>
      </c>
      <c r="E1370" s="11">
        <f>IF(K1370=1,VLOOKUP(A1370,[1]Plan1!$AY$80:$BA$314,3),E1369)</f>
        <v>5769.98</v>
      </c>
      <c r="F1370" s="72">
        <f t="shared" si="535"/>
        <v>44363</v>
      </c>
      <c r="G1370" s="9">
        <f t="shared" si="522"/>
        <v>5.3000578441551038E-3</v>
      </c>
      <c r="H1370" s="72">
        <f t="shared" si="536"/>
        <v>44392</v>
      </c>
      <c r="I1370" s="72">
        <f t="shared" si="523"/>
        <v>44392</v>
      </c>
      <c r="J1370" s="1">
        <f t="shared" si="537"/>
        <v>22</v>
      </c>
      <c r="K1370" s="1">
        <f t="shared" si="519"/>
        <v>15</v>
      </c>
      <c r="L1370" s="5">
        <f t="shared" si="524"/>
        <v>1.0036106300000001</v>
      </c>
      <c r="M1370" s="12">
        <f t="shared" si="520"/>
        <v>1.0083006699999999</v>
      </c>
      <c r="N1370" s="12">
        <f t="shared" si="516"/>
        <v>1.1793640918333756</v>
      </c>
      <c r="O1370" s="5">
        <f t="shared" si="518"/>
        <v>1.1836223299999999</v>
      </c>
      <c r="P1370" s="5">
        <f t="shared" si="525"/>
        <v>1183.6223299999999</v>
      </c>
      <c r="Q1370" s="10">
        <f t="shared" si="526"/>
        <v>0</v>
      </c>
      <c r="R1370" s="39">
        <f t="shared" si="527"/>
        <v>0</v>
      </c>
      <c r="S1370" s="5">
        <f t="shared" si="528"/>
        <v>0</v>
      </c>
      <c r="T1370" s="6">
        <f t="shared" si="538"/>
        <v>4.641E-2</v>
      </c>
      <c r="U1370" s="10">
        <f t="shared" si="517"/>
        <v>180</v>
      </c>
      <c r="V1370" s="10">
        <v>252</v>
      </c>
      <c r="W1370" s="12">
        <f t="shared" si="529"/>
        <v>1.0329344739999999</v>
      </c>
      <c r="X1370" s="5">
        <f t="shared" si="530"/>
        <v>38.981978849999997</v>
      </c>
      <c r="Y1370" s="11">
        <f t="shared" si="531"/>
        <v>0</v>
      </c>
      <c r="Z1370" s="2" t="s">
        <v>68</v>
      </c>
      <c r="AA1370" s="72">
        <f t="shared" si="539"/>
        <v>44484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2"/>
      <c r="CH1370" s="1"/>
      <c r="CI1370" s="1"/>
      <c r="CJ1370" s="1"/>
      <c r="CK1370" s="1"/>
      <c r="CL1370" s="1"/>
      <c r="CM1370" s="1"/>
    </row>
    <row r="1371" spans="1:91" x14ac:dyDescent="0.2">
      <c r="A1371" s="105">
        <f t="shared" si="532"/>
        <v>44384</v>
      </c>
      <c r="B1371" s="5">
        <f t="shared" si="521"/>
        <v>1223.11827399</v>
      </c>
      <c r="C1371" s="5">
        <f t="shared" si="533"/>
        <v>1000</v>
      </c>
      <c r="D1371" s="64">
        <f t="shared" si="534"/>
        <v>5739.56</v>
      </c>
      <c r="E1371" s="11">
        <f>IF(K1371=1,VLOOKUP(A1371,[1]Plan1!$AY$80:$BA$314,3),E1370)</f>
        <v>5769.98</v>
      </c>
      <c r="F1371" s="72">
        <f t="shared" si="535"/>
        <v>44363</v>
      </c>
      <c r="G1371" s="9">
        <f t="shared" si="522"/>
        <v>5.3000578441551038E-3</v>
      </c>
      <c r="H1371" s="72">
        <f t="shared" si="536"/>
        <v>44392</v>
      </c>
      <c r="I1371" s="72">
        <f t="shared" si="523"/>
        <v>44392</v>
      </c>
      <c r="J1371" s="1">
        <f t="shared" si="537"/>
        <v>22</v>
      </c>
      <c r="K1371" s="1">
        <f t="shared" si="519"/>
        <v>16</v>
      </c>
      <c r="L1371" s="5">
        <f t="shared" si="524"/>
        <v>1.0038518000000001</v>
      </c>
      <c r="M1371" s="12">
        <f t="shared" si="520"/>
        <v>1.0083006699999999</v>
      </c>
      <c r="N1371" s="12">
        <f t="shared" si="516"/>
        <v>1.1793640918333756</v>
      </c>
      <c r="O1371" s="5">
        <f t="shared" si="518"/>
        <v>1.1839067599999999</v>
      </c>
      <c r="P1371" s="5">
        <f t="shared" si="525"/>
        <v>1183.9067600000001</v>
      </c>
      <c r="Q1371" s="10">
        <f t="shared" si="526"/>
        <v>0</v>
      </c>
      <c r="R1371" s="39">
        <f t="shared" si="527"/>
        <v>0</v>
      </c>
      <c r="S1371" s="5">
        <f t="shared" si="528"/>
        <v>0</v>
      </c>
      <c r="T1371" s="6">
        <f t="shared" si="538"/>
        <v>4.641E-2</v>
      </c>
      <c r="U1371" s="10">
        <f t="shared" si="517"/>
        <v>181</v>
      </c>
      <c r="V1371" s="10">
        <v>252</v>
      </c>
      <c r="W1371" s="12">
        <f t="shared" si="529"/>
        <v>1.0331204409999999</v>
      </c>
      <c r="X1371" s="5">
        <f t="shared" si="530"/>
        <v>39.21151399</v>
      </c>
      <c r="Y1371" s="11">
        <f t="shared" si="531"/>
        <v>0</v>
      </c>
      <c r="Z1371" s="2" t="s">
        <v>68</v>
      </c>
      <c r="AA1371" s="72">
        <f t="shared" si="539"/>
        <v>44484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2"/>
      <c r="CH1371" s="1"/>
      <c r="CI1371" s="1"/>
      <c r="CJ1371" s="1"/>
      <c r="CK1371" s="1"/>
      <c r="CL1371" s="1"/>
      <c r="CM1371" s="1"/>
    </row>
    <row r="1372" spans="1:91" x14ac:dyDescent="0.2">
      <c r="A1372" s="105">
        <f t="shared" si="532"/>
        <v>44385</v>
      </c>
      <c r="B1372" s="5">
        <f t="shared" si="521"/>
        <v>1223.63245633</v>
      </c>
      <c r="C1372" s="5">
        <f t="shared" si="533"/>
        <v>1000</v>
      </c>
      <c r="D1372" s="64">
        <f t="shared" si="534"/>
        <v>5739.56</v>
      </c>
      <c r="E1372" s="11">
        <f>IF(K1372=1,VLOOKUP(A1372,[1]Plan1!$AY$80:$BA$314,3),E1371)</f>
        <v>5769.98</v>
      </c>
      <c r="F1372" s="72">
        <f t="shared" si="535"/>
        <v>44363</v>
      </c>
      <c r="G1372" s="9">
        <f t="shared" si="522"/>
        <v>5.3000578441551038E-3</v>
      </c>
      <c r="H1372" s="72">
        <f t="shared" si="536"/>
        <v>44392</v>
      </c>
      <c r="I1372" s="72">
        <f t="shared" si="523"/>
        <v>44392</v>
      </c>
      <c r="J1372" s="1">
        <f t="shared" si="537"/>
        <v>22</v>
      </c>
      <c r="K1372" s="1">
        <f t="shared" si="519"/>
        <v>17</v>
      </c>
      <c r="L1372" s="5">
        <f t="shared" si="524"/>
        <v>1.0040930299999999</v>
      </c>
      <c r="M1372" s="12">
        <f t="shared" si="520"/>
        <v>1.0083006699999999</v>
      </c>
      <c r="N1372" s="12">
        <f t="shared" si="516"/>
        <v>1.1793640918333756</v>
      </c>
      <c r="O1372" s="5">
        <f t="shared" si="518"/>
        <v>1.18419126</v>
      </c>
      <c r="P1372" s="5">
        <f t="shared" si="525"/>
        <v>1184.1912600000001</v>
      </c>
      <c r="Q1372" s="10">
        <f t="shared" si="526"/>
        <v>0</v>
      </c>
      <c r="R1372" s="39">
        <f t="shared" si="527"/>
        <v>0</v>
      </c>
      <c r="S1372" s="5">
        <f t="shared" si="528"/>
        <v>0</v>
      </c>
      <c r="T1372" s="6">
        <f t="shared" si="538"/>
        <v>4.641E-2</v>
      </c>
      <c r="U1372" s="10">
        <f t="shared" si="517"/>
        <v>182</v>
      </c>
      <c r="V1372" s="10">
        <v>252</v>
      </c>
      <c r="W1372" s="12">
        <f t="shared" si="529"/>
        <v>1.0333064409999999</v>
      </c>
      <c r="X1372" s="5">
        <f t="shared" si="530"/>
        <v>39.441196329999997</v>
      </c>
      <c r="Y1372" s="11">
        <f t="shared" si="531"/>
        <v>0</v>
      </c>
      <c r="Z1372" s="2" t="s">
        <v>68</v>
      </c>
      <c r="AA1372" s="72">
        <f t="shared" si="539"/>
        <v>44484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2"/>
      <c r="CH1372" s="1"/>
      <c r="CI1372" s="1"/>
      <c r="CJ1372" s="1"/>
      <c r="CK1372" s="1"/>
      <c r="CL1372" s="1"/>
      <c r="CM1372" s="1"/>
    </row>
    <row r="1373" spans="1:91" x14ac:dyDescent="0.2">
      <c r="A1373" s="105">
        <f t="shared" si="532"/>
        <v>44386</v>
      </c>
      <c r="B1373" s="5">
        <f t="shared" si="521"/>
        <v>1224.1468559300001</v>
      </c>
      <c r="C1373" s="5">
        <f t="shared" si="533"/>
        <v>1000</v>
      </c>
      <c r="D1373" s="64">
        <f t="shared" si="534"/>
        <v>5739.56</v>
      </c>
      <c r="E1373" s="11">
        <f>IF(K1373=1,VLOOKUP(A1373,[1]Plan1!$AY$80:$BA$314,3),E1372)</f>
        <v>5769.98</v>
      </c>
      <c r="F1373" s="72">
        <f t="shared" si="535"/>
        <v>44363</v>
      </c>
      <c r="G1373" s="9">
        <f t="shared" si="522"/>
        <v>5.3000578441551038E-3</v>
      </c>
      <c r="H1373" s="72">
        <f t="shared" si="536"/>
        <v>44392</v>
      </c>
      <c r="I1373" s="72">
        <f t="shared" si="523"/>
        <v>44392</v>
      </c>
      <c r="J1373" s="1">
        <f t="shared" si="537"/>
        <v>22</v>
      </c>
      <c r="K1373" s="1">
        <f t="shared" si="519"/>
        <v>18</v>
      </c>
      <c r="L1373" s="5">
        <f t="shared" si="524"/>
        <v>1.0043343199999999</v>
      </c>
      <c r="M1373" s="12">
        <f t="shared" si="520"/>
        <v>1.0083006699999999</v>
      </c>
      <c r="N1373" s="12">
        <f t="shared" si="516"/>
        <v>1.1793640918333756</v>
      </c>
      <c r="O1373" s="5">
        <f t="shared" si="518"/>
        <v>1.18447583</v>
      </c>
      <c r="P1373" s="5">
        <f t="shared" si="525"/>
        <v>1184.4758300000001</v>
      </c>
      <c r="Q1373" s="10">
        <f t="shared" si="526"/>
        <v>0</v>
      </c>
      <c r="R1373" s="39">
        <f t="shared" si="527"/>
        <v>0</v>
      </c>
      <c r="S1373" s="5">
        <f t="shared" si="528"/>
        <v>0</v>
      </c>
      <c r="T1373" s="6">
        <f t="shared" si="538"/>
        <v>4.641E-2</v>
      </c>
      <c r="U1373" s="10">
        <f t="shared" si="517"/>
        <v>183</v>
      </c>
      <c r="V1373" s="10">
        <v>252</v>
      </c>
      <c r="W1373" s="12">
        <f t="shared" si="529"/>
        <v>1.033492474</v>
      </c>
      <c r="X1373" s="5">
        <f t="shared" si="530"/>
        <v>39.671025929999999</v>
      </c>
      <c r="Y1373" s="11">
        <f t="shared" si="531"/>
        <v>0</v>
      </c>
      <c r="Z1373" s="2" t="s">
        <v>68</v>
      </c>
      <c r="AA1373" s="72">
        <f t="shared" si="539"/>
        <v>44484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2"/>
      <c r="CH1373" s="1"/>
      <c r="CI1373" s="1"/>
      <c r="CJ1373" s="1"/>
      <c r="CK1373" s="1"/>
      <c r="CL1373" s="1"/>
      <c r="CM1373" s="1"/>
    </row>
    <row r="1374" spans="1:91" x14ac:dyDescent="0.2">
      <c r="A1374" s="105">
        <f t="shared" si="532"/>
        <v>44387</v>
      </c>
      <c r="B1374" s="5">
        <f t="shared" si="521"/>
        <v>1224.66147406</v>
      </c>
      <c r="C1374" s="5">
        <f t="shared" si="533"/>
        <v>1000</v>
      </c>
      <c r="D1374" s="64">
        <f t="shared" si="534"/>
        <v>5739.56</v>
      </c>
      <c r="E1374" s="11">
        <f>IF(K1374=1,VLOOKUP(A1374,[1]Plan1!$AY$80:$BA$314,3),E1373)</f>
        <v>5769.98</v>
      </c>
      <c r="F1374" s="72">
        <f t="shared" si="535"/>
        <v>44363</v>
      </c>
      <c r="G1374" s="9">
        <f t="shared" si="522"/>
        <v>5.3000578441551038E-3</v>
      </c>
      <c r="H1374" s="72">
        <f t="shared" si="536"/>
        <v>44392</v>
      </c>
      <c r="I1374" s="72">
        <f t="shared" si="523"/>
        <v>44392</v>
      </c>
      <c r="J1374" s="1">
        <f t="shared" si="537"/>
        <v>22</v>
      </c>
      <c r="K1374" s="1">
        <f t="shared" si="519"/>
        <v>19</v>
      </c>
      <c r="L1374" s="5">
        <f t="shared" si="524"/>
        <v>1.0045756699999999</v>
      </c>
      <c r="M1374" s="12">
        <f t="shared" si="520"/>
        <v>1.0083006699999999</v>
      </c>
      <c r="N1374" s="12">
        <f t="shared" si="516"/>
        <v>1.1793640918333756</v>
      </c>
      <c r="O1374" s="5">
        <f t="shared" si="518"/>
        <v>1.1847604700000001</v>
      </c>
      <c r="P1374" s="5">
        <f t="shared" si="525"/>
        <v>1184.7604699999999</v>
      </c>
      <c r="Q1374" s="10">
        <f t="shared" si="526"/>
        <v>0</v>
      </c>
      <c r="R1374" s="39">
        <f t="shared" si="527"/>
        <v>0</v>
      </c>
      <c r="S1374" s="5">
        <f t="shared" si="528"/>
        <v>0</v>
      </c>
      <c r="T1374" s="6">
        <f t="shared" si="538"/>
        <v>4.641E-2</v>
      </c>
      <c r="U1374" s="10">
        <f t="shared" si="517"/>
        <v>184</v>
      </c>
      <c r="V1374" s="10">
        <v>252</v>
      </c>
      <c r="W1374" s="12">
        <f t="shared" si="529"/>
        <v>1.033678541</v>
      </c>
      <c r="X1374" s="5">
        <f t="shared" si="530"/>
        <v>39.901004059999998</v>
      </c>
      <c r="Y1374" s="11">
        <f t="shared" si="531"/>
        <v>0</v>
      </c>
      <c r="Z1374" s="2" t="s">
        <v>68</v>
      </c>
      <c r="AA1374" s="72">
        <f t="shared" si="539"/>
        <v>44484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2"/>
      <c r="CH1374" s="1"/>
      <c r="CI1374" s="1"/>
      <c r="CJ1374" s="1"/>
      <c r="CK1374" s="1"/>
      <c r="CL1374" s="1"/>
      <c r="CM1374" s="1"/>
    </row>
    <row r="1375" spans="1:91" x14ac:dyDescent="0.2">
      <c r="A1375" s="105">
        <f t="shared" si="532"/>
        <v>44388</v>
      </c>
      <c r="B1375" s="5">
        <f t="shared" si="521"/>
        <v>1224.66147406</v>
      </c>
      <c r="C1375" s="5">
        <f t="shared" si="533"/>
        <v>1000</v>
      </c>
      <c r="D1375" s="64">
        <f t="shared" si="534"/>
        <v>5739.56</v>
      </c>
      <c r="E1375" s="11">
        <f>IF(K1375=1,VLOOKUP(A1375,[1]Plan1!$AY$80:$BA$314,3),E1374)</f>
        <v>5769.98</v>
      </c>
      <c r="F1375" s="72">
        <f t="shared" si="535"/>
        <v>44363</v>
      </c>
      <c r="G1375" s="9">
        <f t="shared" si="522"/>
        <v>5.3000578441551038E-3</v>
      </c>
      <c r="H1375" s="72">
        <f t="shared" si="536"/>
        <v>44392</v>
      </c>
      <c r="I1375" s="72">
        <f t="shared" si="523"/>
        <v>44392</v>
      </c>
      <c r="J1375" s="1">
        <f t="shared" si="537"/>
        <v>22</v>
      </c>
      <c r="K1375" s="1">
        <f t="shared" si="519"/>
        <v>19</v>
      </c>
      <c r="L1375" s="5">
        <f t="shared" si="524"/>
        <v>1.0045756699999999</v>
      </c>
      <c r="M1375" s="12">
        <f t="shared" si="520"/>
        <v>1.0083006699999999</v>
      </c>
      <c r="N1375" s="12">
        <f t="shared" ref="N1375:N1438" si="540">IF(I1375&gt;I1374,N1374*M1375,N1374)</f>
        <v>1.1793640918333756</v>
      </c>
      <c r="O1375" s="5">
        <f t="shared" si="518"/>
        <v>1.1847604700000001</v>
      </c>
      <c r="P1375" s="5">
        <f t="shared" si="525"/>
        <v>1184.7604699999999</v>
      </c>
      <c r="Q1375" s="10">
        <f t="shared" si="526"/>
        <v>0</v>
      </c>
      <c r="R1375" s="39">
        <f t="shared" si="527"/>
        <v>0</v>
      </c>
      <c r="S1375" s="5">
        <f t="shared" si="528"/>
        <v>0</v>
      </c>
      <c r="T1375" s="6">
        <f t="shared" si="538"/>
        <v>4.641E-2</v>
      </c>
      <c r="U1375" s="10">
        <f t="shared" si="517"/>
        <v>184</v>
      </c>
      <c r="V1375" s="10">
        <v>252</v>
      </c>
      <c r="W1375" s="12">
        <f t="shared" si="529"/>
        <v>1.033678541</v>
      </c>
      <c r="X1375" s="5">
        <f t="shared" si="530"/>
        <v>39.901004059999998</v>
      </c>
      <c r="Y1375" s="11">
        <f t="shared" si="531"/>
        <v>0</v>
      </c>
      <c r="Z1375" s="2" t="s">
        <v>68</v>
      </c>
      <c r="AA1375" s="72">
        <f t="shared" si="539"/>
        <v>44484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2"/>
      <c r="CH1375" s="1"/>
      <c r="CI1375" s="1"/>
      <c r="CJ1375" s="1"/>
      <c r="CK1375" s="1"/>
      <c r="CL1375" s="1"/>
      <c r="CM1375" s="1"/>
    </row>
    <row r="1376" spans="1:91" x14ac:dyDescent="0.2">
      <c r="A1376" s="105">
        <f t="shared" si="532"/>
        <v>44389</v>
      </c>
      <c r="B1376" s="5">
        <f t="shared" si="521"/>
        <v>1224.66147406</v>
      </c>
      <c r="C1376" s="5">
        <f t="shared" si="533"/>
        <v>1000</v>
      </c>
      <c r="D1376" s="64">
        <f t="shared" si="534"/>
        <v>5739.56</v>
      </c>
      <c r="E1376" s="11">
        <f>IF(K1376=1,VLOOKUP(A1376,[1]Plan1!$AY$80:$BA$314,3),E1375)</f>
        <v>5769.98</v>
      </c>
      <c r="F1376" s="72">
        <f t="shared" si="535"/>
        <v>44363</v>
      </c>
      <c r="G1376" s="9">
        <f t="shared" si="522"/>
        <v>5.3000578441551038E-3</v>
      </c>
      <c r="H1376" s="72">
        <f t="shared" si="536"/>
        <v>44392</v>
      </c>
      <c r="I1376" s="72">
        <f t="shared" si="523"/>
        <v>44392</v>
      </c>
      <c r="J1376" s="1">
        <f t="shared" si="537"/>
        <v>22</v>
      </c>
      <c r="K1376" s="1">
        <f t="shared" si="519"/>
        <v>19</v>
      </c>
      <c r="L1376" s="5">
        <f t="shared" si="524"/>
        <v>1.0045756699999999</v>
      </c>
      <c r="M1376" s="12">
        <f t="shared" si="520"/>
        <v>1.0083006699999999</v>
      </c>
      <c r="N1376" s="12">
        <f t="shared" si="540"/>
        <v>1.1793640918333756</v>
      </c>
      <c r="O1376" s="5">
        <f t="shared" si="518"/>
        <v>1.1847604700000001</v>
      </c>
      <c r="P1376" s="5">
        <f t="shared" si="525"/>
        <v>1184.7604699999999</v>
      </c>
      <c r="Q1376" s="10">
        <f t="shared" si="526"/>
        <v>0</v>
      </c>
      <c r="R1376" s="39">
        <f t="shared" si="527"/>
        <v>0</v>
      </c>
      <c r="S1376" s="5">
        <f t="shared" si="528"/>
        <v>0</v>
      </c>
      <c r="T1376" s="6">
        <f t="shared" si="538"/>
        <v>4.641E-2</v>
      </c>
      <c r="U1376" s="10">
        <f t="shared" si="517"/>
        <v>184</v>
      </c>
      <c r="V1376" s="10">
        <v>252</v>
      </c>
      <c r="W1376" s="12">
        <f t="shared" si="529"/>
        <v>1.033678541</v>
      </c>
      <c r="X1376" s="5">
        <f t="shared" si="530"/>
        <v>39.901004059999998</v>
      </c>
      <c r="Y1376" s="11">
        <f t="shared" si="531"/>
        <v>0</v>
      </c>
      <c r="Z1376" s="2" t="s">
        <v>68</v>
      </c>
      <c r="AA1376" s="72">
        <f t="shared" si="539"/>
        <v>44484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2"/>
      <c r="CH1376" s="1"/>
      <c r="CI1376" s="1"/>
      <c r="CJ1376" s="1"/>
      <c r="CK1376" s="1"/>
      <c r="CL1376" s="1"/>
      <c r="CM1376" s="1"/>
    </row>
    <row r="1377" spans="1:91" x14ac:dyDescent="0.2">
      <c r="A1377" s="105">
        <f t="shared" si="532"/>
        <v>44390</v>
      </c>
      <c r="B1377" s="5">
        <f t="shared" si="521"/>
        <v>1225.1763004300001</v>
      </c>
      <c r="C1377" s="5">
        <f t="shared" si="533"/>
        <v>1000</v>
      </c>
      <c r="D1377" s="64">
        <f t="shared" si="534"/>
        <v>5739.56</v>
      </c>
      <c r="E1377" s="11">
        <f>IF(K1377=1,VLOOKUP(A1377,[1]Plan1!$AY$80:$BA$314,3),E1376)</f>
        <v>5769.98</v>
      </c>
      <c r="F1377" s="72">
        <f t="shared" si="535"/>
        <v>44363</v>
      </c>
      <c r="G1377" s="9">
        <f t="shared" si="522"/>
        <v>5.3000578441551038E-3</v>
      </c>
      <c r="H1377" s="72">
        <f t="shared" si="536"/>
        <v>44392</v>
      </c>
      <c r="I1377" s="72">
        <f t="shared" si="523"/>
        <v>44392</v>
      </c>
      <c r="J1377" s="1">
        <f t="shared" si="537"/>
        <v>22</v>
      </c>
      <c r="K1377" s="1">
        <f t="shared" si="519"/>
        <v>20</v>
      </c>
      <c r="L1377" s="5">
        <f t="shared" si="524"/>
        <v>1.0048170700000001</v>
      </c>
      <c r="M1377" s="12">
        <f t="shared" si="520"/>
        <v>1.0083006699999999</v>
      </c>
      <c r="N1377" s="12">
        <f t="shared" si="540"/>
        <v>1.1793640918333756</v>
      </c>
      <c r="O1377" s="5">
        <f t="shared" si="518"/>
        <v>1.18504517</v>
      </c>
      <c r="P1377" s="5">
        <f t="shared" si="525"/>
        <v>1185.0451700000001</v>
      </c>
      <c r="Q1377" s="10">
        <f t="shared" si="526"/>
        <v>0</v>
      </c>
      <c r="R1377" s="39">
        <f t="shared" si="527"/>
        <v>0</v>
      </c>
      <c r="S1377" s="5">
        <f t="shared" si="528"/>
        <v>0</v>
      </c>
      <c r="T1377" s="6">
        <f t="shared" si="538"/>
        <v>4.641E-2</v>
      </c>
      <c r="U1377" s="10">
        <f t="shared" si="517"/>
        <v>185</v>
      </c>
      <c r="V1377" s="10">
        <v>252</v>
      </c>
      <c r="W1377" s="12">
        <f t="shared" si="529"/>
        <v>1.0338646419999999</v>
      </c>
      <c r="X1377" s="5">
        <f t="shared" si="530"/>
        <v>40.131130429999999</v>
      </c>
      <c r="Y1377" s="11">
        <f t="shared" si="531"/>
        <v>0</v>
      </c>
      <c r="Z1377" s="2" t="s">
        <v>68</v>
      </c>
      <c r="AA1377" s="72">
        <f t="shared" si="539"/>
        <v>44484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2"/>
      <c r="CH1377" s="1"/>
      <c r="CI1377" s="1"/>
      <c r="CJ1377" s="1"/>
      <c r="CK1377" s="1"/>
      <c r="CL1377" s="1"/>
      <c r="CM1377" s="1"/>
    </row>
    <row r="1378" spans="1:91" x14ac:dyDescent="0.2">
      <c r="A1378" s="105">
        <f t="shared" si="532"/>
        <v>44391</v>
      </c>
      <c r="B1378" s="5">
        <f t="shared" si="521"/>
        <v>1225.6913442700002</v>
      </c>
      <c r="C1378" s="5">
        <f t="shared" si="533"/>
        <v>1000</v>
      </c>
      <c r="D1378" s="64">
        <f t="shared" si="534"/>
        <v>5739.56</v>
      </c>
      <c r="E1378" s="11">
        <f>IF(K1378=1,VLOOKUP(A1378,[1]Plan1!$AY$80:$BA$314,3),E1377)</f>
        <v>5769.98</v>
      </c>
      <c r="F1378" s="72">
        <f t="shared" si="535"/>
        <v>44363</v>
      </c>
      <c r="G1378" s="9">
        <f t="shared" si="522"/>
        <v>5.3000578441551038E-3</v>
      </c>
      <c r="H1378" s="72">
        <f t="shared" si="536"/>
        <v>44392</v>
      </c>
      <c r="I1378" s="72">
        <f t="shared" si="523"/>
        <v>44392</v>
      </c>
      <c r="J1378" s="1">
        <f t="shared" si="537"/>
        <v>22</v>
      </c>
      <c r="K1378" s="1">
        <f t="shared" si="519"/>
        <v>21</v>
      </c>
      <c r="L1378" s="5">
        <f t="shared" si="524"/>
        <v>1.0050585299999999</v>
      </c>
      <c r="M1378" s="12">
        <f t="shared" si="520"/>
        <v>1.0083006699999999</v>
      </c>
      <c r="N1378" s="12">
        <f t="shared" si="540"/>
        <v>1.1793640918333756</v>
      </c>
      <c r="O1378" s="5">
        <f t="shared" si="518"/>
        <v>1.1853299399999999</v>
      </c>
      <c r="P1378" s="5">
        <f t="shared" si="525"/>
        <v>1185.3299400000001</v>
      </c>
      <c r="Q1378" s="10">
        <f t="shared" si="526"/>
        <v>0</v>
      </c>
      <c r="R1378" s="39">
        <f t="shared" si="527"/>
        <v>0</v>
      </c>
      <c r="S1378" s="5">
        <f t="shared" si="528"/>
        <v>0</v>
      </c>
      <c r="T1378" s="6">
        <f t="shared" si="538"/>
        <v>4.641E-2</v>
      </c>
      <c r="U1378" s="10">
        <f t="shared" si="517"/>
        <v>186</v>
      </c>
      <c r="V1378" s="10">
        <v>252</v>
      </c>
      <c r="W1378" s="12">
        <f t="shared" si="529"/>
        <v>1.0340507759999999</v>
      </c>
      <c r="X1378" s="5">
        <f t="shared" si="530"/>
        <v>40.361404270000001</v>
      </c>
      <c r="Y1378" s="11">
        <f t="shared" si="531"/>
        <v>0</v>
      </c>
      <c r="Z1378" s="2" t="s">
        <v>68</v>
      </c>
      <c r="AA1378" s="72">
        <f t="shared" si="539"/>
        <v>44484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2"/>
      <c r="CH1378" s="1"/>
      <c r="CI1378" s="1"/>
      <c r="CJ1378" s="1"/>
      <c r="CK1378" s="1"/>
      <c r="CL1378" s="1"/>
      <c r="CM1378" s="1"/>
    </row>
    <row r="1379" spans="1:91" x14ac:dyDescent="0.2">
      <c r="A1379" s="105">
        <f t="shared" si="532"/>
        <v>44392</v>
      </c>
      <c r="B1379" s="5">
        <f t="shared" si="521"/>
        <v>1226.2066056400001</v>
      </c>
      <c r="C1379" s="5">
        <f t="shared" si="533"/>
        <v>1000</v>
      </c>
      <c r="D1379" s="64">
        <f t="shared" si="534"/>
        <v>5739.56</v>
      </c>
      <c r="E1379" s="11">
        <f>IF(K1379=1,VLOOKUP(A1379,[1]Plan1!$AY$80:$BA$314,3),E1378)</f>
        <v>5769.98</v>
      </c>
      <c r="F1379" s="72">
        <f t="shared" si="535"/>
        <v>44363</v>
      </c>
      <c r="G1379" s="9">
        <f t="shared" si="522"/>
        <v>5.3000578441551038E-3</v>
      </c>
      <c r="H1379" s="72">
        <f t="shared" si="536"/>
        <v>44424</v>
      </c>
      <c r="I1379" s="72">
        <f t="shared" si="523"/>
        <v>44392</v>
      </c>
      <c r="J1379" s="1">
        <f t="shared" si="537"/>
        <v>22</v>
      </c>
      <c r="K1379" s="1">
        <f t="shared" si="519"/>
        <v>22</v>
      </c>
      <c r="L1379" s="5">
        <f t="shared" si="524"/>
        <v>1.00530005</v>
      </c>
      <c r="M1379" s="12">
        <f t="shared" si="520"/>
        <v>1.0083006699999999</v>
      </c>
      <c r="N1379" s="12">
        <f t="shared" si="540"/>
        <v>1.1793640918333756</v>
      </c>
      <c r="O1379" s="5">
        <f t="shared" si="518"/>
        <v>1.1856147800000001</v>
      </c>
      <c r="P1379" s="5">
        <f t="shared" si="525"/>
        <v>1185.6147800000001</v>
      </c>
      <c r="Q1379" s="10">
        <f t="shared" si="526"/>
        <v>0</v>
      </c>
      <c r="R1379" s="39">
        <f t="shared" si="527"/>
        <v>0</v>
      </c>
      <c r="S1379" s="5">
        <f t="shared" si="528"/>
        <v>0</v>
      </c>
      <c r="T1379" s="6">
        <f t="shared" si="538"/>
        <v>4.641E-2</v>
      </c>
      <c r="U1379" s="10">
        <f t="shared" si="517"/>
        <v>187</v>
      </c>
      <c r="V1379" s="10">
        <v>252</v>
      </c>
      <c r="W1379" s="12">
        <f t="shared" si="529"/>
        <v>1.034236943</v>
      </c>
      <c r="X1379" s="5">
        <f t="shared" si="530"/>
        <v>40.591825640000003</v>
      </c>
      <c r="Y1379" s="11">
        <f t="shared" si="531"/>
        <v>0</v>
      </c>
      <c r="Z1379" s="2" t="s">
        <v>68</v>
      </c>
      <c r="AA1379" s="72">
        <f t="shared" si="539"/>
        <v>44484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2"/>
      <c r="CH1379" s="1"/>
      <c r="CI1379" s="1"/>
      <c r="CJ1379" s="1"/>
      <c r="CK1379" s="1"/>
      <c r="CL1379" s="1"/>
      <c r="CM1379" s="1"/>
    </row>
    <row r="1380" spans="1:91" x14ac:dyDescent="0.2">
      <c r="A1380" s="105">
        <f t="shared" si="532"/>
        <v>44393</v>
      </c>
      <c r="B1380" s="5">
        <f t="shared" si="521"/>
        <v>1226.96007553</v>
      </c>
      <c r="C1380" s="5">
        <f t="shared" si="533"/>
        <v>1000</v>
      </c>
      <c r="D1380" s="64">
        <f t="shared" si="534"/>
        <v>5769.98</v>
      </c>
      <c r="E1380" s="11">
        <f>IF(K1380=1,VLOOKUP(A1380,[1]Plan1!$AY$80:$BA$314,3),E1379)</f>
        <v>5825.37</v>
      </c>
      <c r="F1380" s="72">
        <f t="shared" si="535"/>
        <v>44393</v>
      </c>
      <c r="G1380" s="9">
        <f t="shared" si="522"/>
        <v>9.5996866540266623E-3</v>
      </c>
      <c r="H1380" s="72">
        <f t="shared" si="536"/>
        <v>44424</v>
      </c>
      <c r="I1380" s="72">
        <f t="shared" si="523"/>
        <v>44424</v>
      </c>
      <c r="J1380" s="1">
        <f t="shared" si="537"/>
        <v>22</v>
      </c>
      <c r="K1380" s="1">
        <f t="shared" si="519"/>
        <v>1</v>
      </c>
      <c r="L1380" s="5">
        <f t="shared" si="524"/>
        <v>1.0004343600000001</v>
      </c>
      <c r="M1380" s="12">
        <f t="shared" si="520"/>
        <v>1.00530005</v>
      </c>
      <c r="N1380" s="12">
        <f t="shared" si="540"/>
        <v>1.185614780488297</v>
      </c>
      <c r="O1380" s="5">
        <f t="shared" si="518"/>
        <v>1.18612976</v>
      </c>
      <c r="P1380" s="5">
        <f t="shared" si="525"/>
        <v>1186.12976</v>
      </c>
      <c r="Q1380" s="10">
        <f t="shared" si="526"/>
        <v>0</v>
      </c>
      <c r="R1380" s="39">
        <f t="shared" si="527"/>
        <v>0</v>
      </c>
      <c r="S1380" s="5">
        <f t="shared" si="528"/>
        <v>0</v>
      </c>
      <c r="T1380" s="6">
        <f t="shared" si="538"/>
        <v>4.641E-2</v>
      </c>
      <c r="U1380" s="10">
        <f t="shared" si="517"/>
        <v>188</v>
      </c>
      <c r="V1380" s="10">
        <v>252</v>
      </c>
      <c r="W1380" s="12">
        <f t="shared" si="529"/>
        <v>1.034423144</v>
      </c>
      <c r="X1380" s="5">
        <f t="shared" si="530"/>
        <v>40.83031553</v>
      </c>
      <c r="Y1380" s="11">
        <f t="shared" si="531"/>
        <v>0</v>
      </c>
      <c r="Z1380" s="2" t="s">
        <v>68</v>
      </c>
      <c r="AA1380" s="72">
        <f t="shared" si="539"/>
        <v>44484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2"/>
      <c r="CH1380" s="1"/>
      <c r="CI1380" s="1"/>
      <c r="CJ1380" s="1"/>
      <c r="CK1380" s="1"/>
      <c r="CL1380" s="1"/>
      <c r="CM1380" s="1"/>
    </row>
    <row r="1381" spans="1:91" x14ac:dyDescent="0.2">
      <c r="A1381" s="105">
        <f t="shared" si="532"/>
        <v>44394</v>
      </c>
      <c r="B1381" s="5">
        <f t="shared" si="521"/>
        <v>1227.7140155</v>
      </c>
      <c r="C1381" s="5">
        <f t="shared" si="533"/>
        <v>1000</v>
      </c>
      <c r="D1381" s="64">
        <f t="shared" si="534"/>
        <v>5769.98</v>
      </c>
      <c r="E1381" s="11">
        <f>IF(K1381=1,VLOOKUP(A1381,[1]Plan1!$AY$80:$BA$314,3),E1380)</f>
        <v>5825.37</v>
      </c>
      <c r="F1381" s="72">
        <f t="shared" si="535"/>
        <v>44393</v>
      </c>
      <c r="G1381" s="9">
        <f t="shared" si="522"/>
        <v>9.5996866540266623E-3</v>
      </c>
      <c r="H1381" s="72">
        <f t="shared" si="536"/>
        <v>44424</v>
      </c>
      <c r="I1381" s="72">
        <f t="shared" si="523"/>
        <v>44424</v>
      </c>
      <c r="J1381" s="1">
        <f t="shared" si="537"/>
        <v>22</v>
      </c>
      <c r="K1381" s="1">
        <f t="shared" si="519"/>
        <v>2</v>
      </c>
      <c r="L1381" s="5">
        <f t="shared" si="524"/>
        <v>1.0008689099999999</v>
      </c>
      <c r="M1381" s="12">
        <f t="shared" si="520"/>
        <v>1.00530005</v>
      </c>
      <c r="N1381" s="12">
        <f t="shared" si="540"/>
        <v>1.185614780488297</v>
      </c>
      <c r="O1381" s="5">
        <f t="shared" si="518"/>
        <v>1.1866449699999999</v>
      </c>
      <c r="P1381" s="5">
        <f t="shared" si="525"/>
        <v>1186.6449700000001</v>
      </c>
      <c r="Q1381" s="10">
        <f t="shared" si="526"/>
        <v>0</v>
      </c>
      <c r="R1381" s="39">
        <f t="shared" si="527"/>
        <v>0</v>
      </c>
      <c r="S1381" s="5">
        <f t="shared" si="528"/>
        <v>0</v>
      </c>
      <c r="T1381" s="6">
        <f t="shared" si="538"/>
        <v>4.641E-2</v>
      </c>
      <c r="U1381" s="10">
        <f t="shared" ref="U1381:U1444" si="541">IF(Q1380&gt;0,1,IF(K1381=K1380,U1380,U1380+1))</f>
        <v>189</v>
      </c>
      <c r="V1381" s="10">
        <v>252</v>
      </c>
      <c r="W1381" s="12">
        <f t="shared" si="529"/>
        <v>1.0346093789999999</v>
      </c>
      <c r="X1381" s="5">
        <f t="shared" si="530"/>
        <v>41.069045500000001</v>
      </c>
      <c r="Y1381" s="11">
        <f t="shared" si="531"/>
        <v>0</v>
      </c>
      <c r="Z1381" s="2" t="s">
        <v>68</v>
      </c>
      <c r="AA1381" s="72">
        <f t="shared" si="539"/>
        <v>44484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2"/>
      <c r="CH1381" s="1"/>
      <c r="CI1381" s="1"/>
      <c r="CJ1381" s="1"/>
      <c r="CK1381" s="1"/>
      <c r="CL1381" s="1"/>
      <c r="CM1381" s="1"/>
    </row>
    <row r="1382" spans="1:91" x14ac:dyDescent="0.2">
      <c r="A1382" s="105">
        <f t="shared" si="532"/>
        <v>44395</v>
      </c>
      <c r="B1382" s="5">
        <f t="shared" si="521"/>
        <v>1227.7140155</v>
      </c>
      <c r="C1382" s="5">
        <f t="shared" si="533"/>
        <v>1000</v>
      </c>
      <c r="D1382" s="64">
        <f t="shared" si="534"/>
        <v>5769.98</v>
      </c>
      <c r="E1382" s="11">
        <f>IF(K1382=1,VLOOKUP(A1382,[1]Plan1!$AY$80:$BA$314,3),E1381)</f>
        <v>5825.37</v>
      </c>
      <c r="F1382" s="72">
        <f t="shared" si="535"/>
        <v>44393</v>
      </c>
      <c r="G1382" s="9">
        <f t="shared" si="522"/>
        <v>9.5996866540266623E-3</v>
      </c>
      <c r="H1382" s="72">
        <f t="shared" si="536"/>
        <v>44424</v>
      </c>
      <c r="I1382" s="72">
        <f t="shared" si="523"/>
        <v>44424</v>
      </c>
      <c r="J1382" s="1">
        <f t="shared" si="537"/>
        <v>22</v>
      </c>
      <c r="K1382" s="1">
        <f t="shared" si="519"/>
        <v>2</v>
      </c>
      <c r="L1382" s="5">
        <f t="shared" si="524"/>
        <v>1.0008689099999999</v>
      </c>
      <c r="M1382" s="12">
        <f t="shared" si="520"/>
        <v>1.00530005</v>
      </c>
      <c r="N1382" s="12">
        <f t="shared" si="540"/>
        <v>1.185614780488297</v>
      </c>
      <c r="O1382" s="5">
        <f t="shared" si="518"/>
        <v>1.1866449699999999</v>
      </c>
      <c r="P1382" s="5">
        <f t="shared" si="525"/>
        <v>1186.6449700000001</v>
      </c>
      <c r="Q1382" s="10">
        <f t="shared" si="526"/>
        <v>0</v>
      </c>
      <c r="R1382" s="39">
        <f t="shared" si="527"/>
        <v>0</v>
      </c>
      <c r="S1382" s="5">
        <f t="shared" si="528"/>
        <v>0</v>
      </c>
      <c r="T1382" s="6">
        <f t="shared" si="538"/>
        <v>4.641E-2</v>
      </c>
      <c r="U1382" s="10">
        <f t="shared" si="541"/>
        <v>189</v>
      </c>
      <c r="V1382" s="10">
        <v>252</v>
      </c>
      <c r="W1382" s="12">
        <f t="shared" si="529"/>
        <v>1.0346093789999999</v>
      </c>
      <c r="X1382" s="5">
        <f t="shared" si="530"/>
        <v>41.069045500000001</v>
      </c>
      <c r="Y1382" s="11">
        <f t="shared" si="531"/>
        <v>0</v>
      </c>
      <c r="Z1382" s="2" t="s">
        <v>68</v>
      </c>
      <c r="AA1382" s="72">
        <f t="shared" si="539"/>
        <v>44484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2"/>
      <c r="CH1382" s="1"/>
      <c r="CI1382" s="1"/>
      <c r="CJ1382" s="1"/>
      <c r="CK1382" s="1"/>
      <c r="CL1382" s="1"/>
      <c r="CM1382" s="1"/>
    </row>
    <row r="1383" spans="1:91" x14ac:dyDescent="0.2">
      <c r="A1383" s="105">
        <f t="shared" si="532"/>
        <v>44396</v>
      </c>
      <c r="B1383" s="5">
        <f t="shared" si="521"/>
        <v>1227.7140155</v>
      </c>
      <c r="C1383" s="5">
        <f t="shared" si="533"/>
        <v>1000</v>
      </c>
      <c r="D1383" s="64">
        <f t="shared" si="534"/>
        <v>5769.98</v>
      </c>
      <c r="E1383" s="11">
        <f>IF(K1383=1,VLOOKUP(A1383,[1]Plan1!$AY$80:$BA$314,3),E1382)</f>
        <v>5825.37</v>
      </c>
      <c r="F1383" s="72">
        <f t="shared" si="535"/>
        <v>44393</v>
      </c>
      <c r="G1383" s="9">
        <f t="shared" si="522"/>
        <v>9.5996866540266623E-3</v>
      </c>
      <c r="H1383" s="72">
        <f t="shared" si="536"/>
        <v>44424</v>
      </c>
      <c r="I1383" s="72">
        <f t="shared" si="523"/>
        <v>44424</v>
      </c>
      <c r="J1383" s="1">
        <f t="shared" si="537"/>
        <v>22</v>
      </c>
      <c r="K1383" s="1">
        <f t="shared" si="519"/>
        <v>2</v>
      </c>
      <c r="L1383" s="5">
        <f t="shared" si="524"/>
        <v>1.0008689099999999</v>
      </c>
      <c r="M1383" s="12">
        <f t="shared" si="520"/>
        <v>1.00530005</v>
      </c>
      <c r="N1383" s="12">
        <f t="shared" si="540"/>
        <v>1.185614780488297</v>
      </c>
      <c r="O1383" s="5">
        <f t="shared" si="518"/>
        <v>1.1866449699999999</v>
      </c>
      <c r="P1383" s="5">
        <f t="shared" si="525"/>
        <v>1186.6449700000001</v>
      </c>
      <c r="Q1383" s="10">
        <f t="shared" si="526"/>
        <v>0</v>
      </c>
      <c r="R1383" s="39">
        <f t="shared" si="527"/>
        <v>0</v>
      </c>
      <c r="S1383" s="5">
        <f t="shared" si="528"/>
        <v>0</v>
      </c>
      <c r="T1383" s="6">
        <f t="shared" si="538"/>
        <v>4.641E-2</v>
      </c>
      <c r="U1383" s="10">
        <f t="shared" si="541"/>
        <v>189</v>
      </c>
      <c r="V1383" s="10">
        <v>252</v>
      </c>
      <c r="W1383" s="12">
        <f t="shared" si="529"/>
        <v>1.0346093789999999</v>
      </c>
      <c r="X1383" s="5">
        <f t="shared" si="530"/>
        <v>41.069045500000001</v>
      </c>
      <c r="Y1383" s="11">
        <f t="shared" si="531"/>
        <v>0</v>
      </c>
      <c r="Z1383" s="2" t="s">
        <v>68</v>
      </c>
      <c r="AA1383" s="72">
        <f t="shared" si="539"/>
        <v>44484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2"/>
      <c r="CH1383" s="1"/>
      <c r="CI1383" s="1"/>
      <c r="CJ1383" s="1"/>
      <c r="CK1383" s="1"/>
      <c r="CL1383" s="1"/>
      <c r="CM1383" s="1"/>
    </row>
    <row r="1384" spans="1:91" x14ac:dyDescent="0.2">
      <c r="A1384" s="105">
        <f t="shared" si="532"/>
        <v>44397</v>
      </c>
      <c r="B1384" s="5">
        <f t="shared" si="521"/>
        <v>1228.46841421</v>
      </c>
      <c r="C1384" s="5">
        <f t="shared" si="533"/>
        <v>1000</v>
      </c>
      <c r="D1384" s="64">
        <f t="shared" si="534"/>
        <v>5769.98</v>
      </c>
      <c r="E1384" s="11">
        <f>IF(K1384=1,VLOOKUP(A1384,[1]Plan1!$AY$80:$BA$314,3),E1383)</f>
        <v>5825.37</v>
      </c>
      <c r="F1384" s="72">
        <f t="shared" si="535"/>
        <v>44393</v>
      </c>
      <c r="G1384" s="9">
        <f t="shared" si="522"/>
        <v>9.5996866540266623E-3</v>
      </c>
      <c r="H1384" s="72">
        <f t="shared" si="536"/>
        <v>44424</v>
      </c>
      <c r="I1384" s="72">
        <f t="shared" si="523"/>
        <v>44424</v>
      </c>
      <c r="J1384" s="1">
        <f t="shared" si="537"/>
        <v>22</v>
      </c>
      <c r="K1384" s="1">
        <f t="shared" si="519"/>
        <v>3</v>
      </c>
      <c r="L1384" s="5">
        <f t="shared" si="524"/>
        <v>1.0013036500000001</v>
      </c>
      <c r="M1384" s="12">
        <f t="shared" si="520"/>
        <v>1.00530005</v>
      </c>
      <c r="N1384" s="12">
        <f t="shared" si="540"/>
        <v>1.185614780488297</v>
      </c>
      <c r="O1384" s="5">
        <f t="shared" si="518"/>
        <v>1.1871604</v>
      </c>
      <c r="P1384" s="5">
        <f t="shared" si="525"/>
        <v>1187.1604</v>
      </c>
      <c r="Q1384" s="10">
        <f t="shared" si="526"/>
        <v>0</v>
      </c>
      <c r="R1384" s="39">
        <f t="shared" si="527"/>
        <v>0</v>
      </c>
      <c r="S1384" s="5">
        <f t="shared" si="528"/>
        <v>0</v>
      </c>
      <c r="T1384" s="6">
        <f t="shared" si="538"/>
        <v>4.641E-2</v>
      </c>
      <c r="U1384" s="10">
        <f t="shared" si="541"/>
        <v>190</v>
      </c>
      <c r="V1384" s="10">
        <v>252</v>
      </c>
      <c r="W1384" s="12">
        <f t="shared" si="529"/>
        <v>1.0347956469999999</v>
      </c>
      <c r="X1384" s="5">
        <f t="shared" si="530"/>
        <v>41.308014210000003</v>
      </c>
      <c r="Y1384" s="11">
        <f t="shared" si="531"/>
        <v>0</v>
      </c>
      <c r="Z1384" s="2" t="s">
        <v>68</v>
      </c>
      <c r="AA1384" s="72">
        <f t="shared" si="539"/>
        <v>44484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2"/>
      <c r="CH1384" s="1"/>
      <c r="CI1384" s="1"/>
      <c r="CJ1384" s="1"/>
      <c r="CK1384" s="1"/>
      <c r="CL1384" s="1"/>
      <c r="CM1384" s="1"/>
    </row>
    <row r="1385" spans="1:91" x14ac:dyDescent="0.2">
      <c r="A1385" s="105">
        <f t="shared" si="532"/>
        <v>44398</v>
      </c>
      <c r="B1385" s="5">
        <f t="shared" si="521"/>
        <v>1229.2232821699999</v>
      </c>
      <c r="C1385" s="5">
        <f t="shared" si="533"/>
        <v>1000</v>
      </c>
      <c r="D1385" s="64">
        <f t="shared" si="534"/>
        <v>5769.98</v>
      </c>
      <c r="E1385" s="11">
        <f>IF(K1385=1,VLOOKUP(A1385,[1]Plan1!$AY$80:$BA$314,3),E1384)</f>
        <v>5825.37</v>
      </c>
      <c r="F1385" s="72">
        <f t="shared" si="535"/>
        <v>44393</v>
      </c>
      <c r="G1385" s="9">
        <f t="shared" si="522"/>
        <v>9.5996866540266623E-3</v>
      </c>
      <c r="H1385" s="72">
        <f t="shared" si="536"/>
        <v>44424</v>
      </c>
      <c r="I1385" s="72">
        <f t="shared" si="523"/>
        <v>44424</v>
      </c>
      <c r="J1385" s="1">
        <f t="shared" si="537"/>
        <v>22</v>
      </c>
      <c r="K1385" s="1">
        <f t="shared" si="519"/>
        <v>4</v>
      </c>
      <c r="L1385" s="5">
        <f t="shared" si="524"/>
        <v>1.00173858</v>
      </c>
      <c r="M1385" s="12">
        <f t="shared" si="520"/>
        <v>1.00530005</v>
      </c>
      <c r="N1385" s="12">
        <f t="shared" si="540"/>
        <v>1.185614780488297</v>
      </c>
      <c r="O1385" s="5">
        <f t="shared" ref="O1385:O1448" si="542">TRUNC(TRUNC((L1385*N1385),15),8)</f>
        <v>1.18767606</v>
      </c>
      <c r="P1385" s="5">
        <f t="shared" si="525"/>
        <v>1187.67606</v>
      </c>
      <c r="Q1385" s="10">
        <f t="shared" si="526"/>
        <v>0</v>
      </c>
      <c r="R1385" s="39">
        <f t="shared" si="527"/>
        <v>0</v>
      </c>
      <c r="S1385" s="5">
        <f t="shared" si="528"/>
        <v>0</v>
      </c>
      <c r="T1385" s="6">
        <f t="shared" si="538"/>
        <v>4.641E-2</v>
      </c>
      <c r="U1385" s="10">
        <f t="shared" si="541"/>
        <v>191</v>
      </c>
      <c r="V1385" s="10">
        <v>252</v>
      </c>
      <c r="W1385" s="12">
        <f t="shared" si="529"/>
        <v>1.034981948</v>
      </c>
      <c r="X1385" s="5">
        <f t="shared" si="530"/>
        <v>41.547222169999998</v>
      </c>
      <c r="Y1385" s="11">
        <f t="shared" si="531"/>
        <v>0</v>
      </c>
      <c r="Z1385" s="2" t="s">
        <v>68</v>
      </c>
      <c r="AA1385" s="72">
        <f t="shared" si="539"/>
        <v>44484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2"/>
      <c r="CH1385" s="1"/>
      <c r="CI1385" s="1"/>
      <c r="CJ1385" s="1"/>
      <c r="CK1385" s="1"/>
      <c r="CL1385" s="1"/>
      <c r="CM1385" s="1"/>
    </row>
    <row r="1386" spans="1:91" x14ac:dyDescent="0.2">
      <c r="A1386" s="105">
        <f t="shared" si="532"/>
        <v>44399</v>
      </c>
      <c r="B1386" s="5">
        <f t="shared" si="521"/>
        <v>1229.9786207499999</v>
      </c>
      <c r="C1386" s="5">
        <f t="shared" si="533"/>
        <v>1000</v>
      </c>
      <c r="D1386" s="64">
        <f t="shared" si="534"/>
        <v>5769.98</v>
      </c>
      <c r="E1386" s="11">
        <f>IF(K1386=1,VLOOKUP(A1386,[1]Plan1!$AY$80:$BA$314,3),E1385)</f>
        <v>5825.37</v>
      </c>
      <c r="F1386" s="72">
        <f t="shared" si="535"/>
        <v>44393</v>
      </c>
      <c r="G1386" s="9">
        <f t="shared" si="522"/>
        <v>9.5996866540266623E-3</v>
      </c>
      <c r="H1386" s="72">
        <f t="shared" si="536"/>
        <v>44424</v>
      </c>
      <c r="I1386" s="72">
        <f t="shared" si="523"/>
        <v>44424</v>
      </c>
      <c r="J1386" s="1">
        <f t="shared" si="537"/>
        <v>22</v>
      </c>
      <c r="K1386" s="1">
        <f t="shared" ref="K1386:K1449" si="543">(J1386-(NETWORKDAYS(A1386,I1386,AD$118:AD$502)-1))</f>
        <v>5</v>
      </c>
      <c r="L1386" s="5">
        <f t="shared" si="524"/>
        <v>1.0021736999999999</v>
      </c>
      <c r="M1386" s="12">
        <f t="shared" ref="M1386:M1449" si="544">IF(I1386&gt;I1385,L1385,M1385)</f>
        <v>1.00530005</v>
      </c>
      <c r="N1386" s="12">
        <f t="shared" si="540"/>
        <v>1.185614780488297</v>
      </c>
      <c r="O1386" s="5">
        <f t="shared" si="542"/>
        <v>1.18819195</v>
      </c>
      <c r="P1386" s="5">
        <f t="shared" si="525"/>
        <v>1188.1919499999999</v>
      </c>
      <c r="Q1386" s="10">
        <f t="shared" si="526"/>
        <v>0</v>
      </c>
      <c r="R1386" s="39">
        <f t="shared" si="527"/>
        <v>0</v>
      </c>
      <c r="S1386" s="5">
        <f t="shared" si="528"/>
        <v>0</v>
      </c>
      <c r="T1386" s="6">
        <f t="shared" si="538"/>
        <v>4.641E-2</v>
      </c>
      <c r="U1386" s="10">
        <f t="shared" si="541"/>
        <v>192</v>
      </c>
      <c r="V1386" s="10">
        <v>252</v>
      </c>
      <c r="W1386" s="12">
        <f t="shared" si="529"/>
        <v>1.035168283</v>
      </c>
      <c r="X1386" s="5">
        <f t="shared" si="530"/>
        <v>41.786670749999999</v>
      </c>
      <c r="Y1386" s="11">
        <f t="shared" si="531"/>
        <v>0</v>
      </c>
      <c r="Z1386" s="2" t="s">
        <v>68</v>
      </c>
      <c r="AA1386" s="72">
        <f t="shared" si="539"/>
        <v>44484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2"/>
      <c r="CH1386" s="1"/>
      <c r="CI1386" s="1"/>
      <c r="CJ1386" s="1"/>
      <c r="CK1386" s="1"/>
      <c r="CL1386" s="1"/>
      <c r="CM1386" s="1"/>
    </row>
    <row r="1387" spans="1:91" x14ac:dyDescent="0.2">
      <c r="A1387" s="105">
        <f t="shared" si="532"/>
        <v>44400</v>
      </c>
      <c r="B1387" s="5">
        <f t="shared" si="521"/>
        <v>1230.73439908</v>
      </c>
      <c r="C1387" s="5">
        <f t="shared" si="533"/>
        <v>1000</v>
      </c>
      <c r="D1387" s="64">
        <f t="shared" si="534"/>
        <v>5769.98</v>
      </c>
      <c r="E1387" s="11">
        <f>IF(K1387=1,VLOOKUP(A1387,[1]Plan1!$AY$80:$BA$314,3),E1386)</f>
        <v>5825.37</v>
      </c>
      <c r="F1387" s="72">
        <f t="shared" si="535"/>
        <v>44393</v>
      </c>
      <c r="G1387" s="9">
        <f t="shared" si="522"/>
        <v>9.5996866540266623E-3</v>
      </c>
      <c r="H1387" s="72">
        <f t="shared" si="536"/>
        <v>44424</v>
      </c>
      <c r="I1387" s="72">
        <f t="shared" si="523"/>
        <v>44424</v>
      </c>
      <c r="J1387" s="1">
        <f t="shared" si="537"/>
        <v>22</v>
      </c>
      <c r="K1387" s="1">
        <f t="shared" si="543"/>
        <v>6</v>
      </c>
      <c r="L1387" s="5">
        <f t="shared" si="524"/>
        <v>1.0026090000000001</v>
      </c>
      <c r="M1387" s="12">
        <f t="shared" si="544"/>
        <v>1.00530005</v>
      </c>
      <c r="N1387" s="12">
        <f t="shared" si="540"/>
        <v>1.185614780488297</v>
      </c>
      <c r="O1387" s="5">
        <f t="shared" si="542"/>
        <v>1.1887080400000001</v>
      </c>
      <c r="P1387" s="5">
        <f t="shared" si="525"/>
        <v>1188.70804</v>
      </c>
      <c r="Q1387" s="10">
        <f t="shared" si="526"/>
        <v>0</v>
      </c>
      <c r="R1387" s="39">
        <f t="shared" si="527"/>
        <v>0</v>
      </c>
      <c r="S1387" s="5">
        <f t="shared" si="528"/>
        <v>0</v>
      </c>
      <c r="T1387" s="6">
        <f t="shared" si="538"/>
        <v>4.641E-2</v>
      </c>
      <c r="U1387" s="10">
        <f t="shared" si="541"/>
        <v>193</v>
      </c>
      <c r="V1387" s="10">
        <v>252</v>
      </c>
      <c r="W1387" s="12">
        <f t="shared" si="529"/>
        <v>1.0353546520000001</v>
      </c>
      <c r="X1387" s="5">
        <f t="shared" si="530"/>
        <v>42.026359079999999</v>
      </c>
      <c r="Y1387" s="11">
        <f t="shared" si="531"/>
        <v>0</v>
      </c>
      <c r="Z1387" s="2" t="s">
        <v>68</v>
      </c>
      <c r="AA1387" s="72">
        <f t="shared" si="539"/>
        <v>44484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2"/>
      <c r="CH1387" s="1"/>
      <c r="CI1387" s="1"/>
      <c r="CJ1387" s="1"/>
      <c r="CK1387" s="1"/>
      <c r="CL1387" s="1"/>
      <c r="CM1387" s="1"/>
    </row>
    <row r="1388" spans="1:91" x14ac:dyDescent="0.2">
      <c r="A1388" s="105">
        <f t="shared" si="532"/>
        <v>44401</v>
      </c>
      <c r="B1388" s="5">
        <f t="shared" si="521"/>
        <v>1231.4906679000001</v>
      </c>
      <c r="C1388" s="5">
        <f t="shared" si="533"/>
        <v>1000</v>
      </c>
      <c r="D1388" s="64">
        <f t="shared" si="534"/>
        <v>5769.98</v>
      </c>
      <c r="E1388" s="11">
        <f>IF(K1388=1,VLOOKUP(A1388,[1]Plan1!$AY$80:$BA$314,3),E1387)</f>
        <v>5825.37</v>
      </c>
      <c r="F1388" s="72">
        <f t="shared" si="535"/>
        <v>44393</v>
      </c>
      <c r="G1388" s="9">
        <f t="shared" si="522"/>
        <v>9.5996866540266623E-3</v>
      </c>
      <c r="H1388" s="72">
        <f t="shared" si="536"/>
        <v>44424</v>
      </c>
      <c r="I1388" s="72">
        <f t="shared" si="523"/>
        <v>44424</v>
      </c>
      <c r="J1388" s="1">
        <f t="shared" si="537"/>
        <v>22</v>
      </c>
      <c r="K1388" s="1">
        <f t="shared" si="543"/>
        <v>7</v>
      </c>
      <c r="L1388" s="5">
        <f t="shared" si="524"/>
        <v>1.0030444999999999</v>
      </c>
      <c r="M1388" s="12">
        <f t="shared" si="544"/>
        <v>1.00530005</v>
      </c>
      <c r="N1388" s="12">
        <f t="shared" si="540"/>
        <v>1.185614780488297</v>
      </c>
      <c r="O1388" s="5">
        <f t="shared" si="542"/>
        <v>1.18922438</v>
      </c>
      <c r="P1388" s="5">
        <f t="shared" si="525"/>
        <v>1189.2243800000001</v>
      </c>
      <c r="Q1388" s="10">
        <f t="shared" si="526"/>
        <v>0</v>
      </c>
      <c r="R1388" s="39">
        <f t="shared" si="527"/>
        <v>0</v>
      </c>
      <c r="S1388" s="5">
        <f t="shared" si="528"/>
        <v>0</v>
      </c>
      <c r="T1388" s="6">
        <f t="shared" si="538"/>
        <v>4.641E-2</v>
      </c>
      <c r="U1388" s="10">
        <f t="shared" si="541"/>
        <v>194</v>
      </c>
      <c r="V1388" s="10">
        <v>252</v>
      </c>
      <c r="W1388" s="12">
        <f t="shared" si="529"/>
        <v>1.0355410540000001</v>
      </c>
      <c r="X1388" s="5">
        <f t="shared" si="530"/>
        <v>42.266287900000002</v>
      </c>
      <c r="Y1388" s="11">
        <f t="shared" si="531"/>
        <v>0</v>
      </c>
      <c r="Z1388" s="2" t="s">
        <v>68</v>
      </c>
      <c r="AA1388" s="72">
        <f t="shared" si="539"/>
        <v>44484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2"/>
      <c r="CH1388" s="1"/>
      <c r="CI1388" s="1"/>
      <c r="CJ1388" s="1"/>
      <c r="CK1388" s="1"/>
      <c r="CL1388" s="1"/>
      <c r="CM1388" s="1"/>
    </row>
    <row r="1389" spans="1:91" x14ac:dyDescent="0.2">
      <c r="A1389" s="105">
        <f t="shared" si="532"/>
        <v>44402</v>
      </c>
      <c r="B1389" s="5">
        <f t="shared" si="521"/>
        <v>1231.4906679000001</v>
      </c>
      <c r="C1389" s="5">
        <f t="shared" si="533"/>
        <v>1000</v>
      </c>
      <c r="D1389" s="64">
        <f t="shared" si="534"/>
        <v>5769.98</v>
      </c>
      <c r="E1389" s="11">
        <f>IF(K1389=1,VLOOKUP(A1389,[1]Plan1!$AY$80:$BA$314,3),E1388)</f>
        <v>5825.37</v>
      </c>
      <c r="F1389" s="72">
        <f t="shared" si="535"/>
        <v>44393</v>
      </c>
      <c r="G1389" s="9">
        <f t="shared" si="522"/>
        <v>9.5996866540266623E-3</v>
      </c>
      <c r="H1389" s="72">
        <f t="shared" si="536"/>
        <v>44424</v>
      </c>
      <c r="I1389" s="72">
        <f t="shared" si="523"/>
        <v>44424</v>
      </c>
      <c r="J1389" s="1">
        <f t="shared" si="537"/>
        <v>22</v>
      </c>
      <c r="K1389" s="1">
        <f t="shared" si="543"/>
        <v>7</v>
      </c>
      <c r="L1389" s="5">
        <f t="shared" si="524"/>
        <v>1.0030444999999999</v>
      </c>
      <c r="M1389" s="12">
        <f t="shared" si="544"/>
        <v>1.00530005</v>
      </c>
      <c r="N1389" s="12">
        <f t="shared" si="540"/>
        <v>1.185614780488297</v>
      </c>
      <c r="O1389" s="5">
        <f t="shared" si="542"/>
        <v>1.18922438</v>
      </c>
      <c r="P1389" s="5">
        <f t="shared" si="525"/>
        <v>1189.2243800000001</v>
      </c>
      <c r="Q1389" s="10">
        <f t="shared" si="526"/>
        <v>0</v>
      </c>
      <c r="R1389" s="39">
        <f t="shared" si="527"/>
        <v>0</v>
      </c>
      <c r="S1389" s="5">
        <f t="shared" si="528"/>
        <v>0</v>
      </c>
      <c r="T1389" s="6">
        <f t="shared" si="538"/>
        <v>4.641E-2</v>
      </c>
      <c r="U1389" s="10">
        <f t="shared" si="541"/>
        <v>194</v>
      </c>
      <c r="V1389" s="10">
        <v>252</v>
      </c>
      <c r="W1389" s="12">
        <f t="shared" si="529"/>
        <v>1.0355410540000001</v>
      </c>
      <c r="X1389" s="5">
        <f t="shared" si="530"/>
        <v>42.266287900000002</v>
      </c>
      <c r="Y1389" s="11">
        <f t="shared" si="531"/>
        <v>0</v>
      </c>
      <c r="Z1389" s="2" t="s">
        <v>68</v>
      </c>
      <c r="AA1389" s="72">
        <f t="shared" si="539"/>
        <v>44484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2"/>
      <c r="CH1389" s="1"/>
      <c r="CI1389" s="1"/>
      <c r="CJ1389" s="1"/>
      <c r="CK1389" s="1"/>
      <c r="CL1389" s="1"/>
      <c r="CM1389" s="1"/>
    </row>
    <row r="1390" spans="1:91" x14ac:dyDescent="0.2">
      <c r="A1390" s="105">
        <f t="shared" si="532"/>
        <v>44403</v>
      </c>
      <c r="B1390" s="5">
        <f t="shared" si="521"/>
        <v>1231.4906679000001</v>
      </c>
      <c r="C1390" s="5">
        <f t="shared" si="533"/>
        <v>1000</v>
      </c>
      <c r="D1390" s="64">
        <f t="shared" si="534"/>
        <v>5769.98</v>
      </c>
      <c r="E1390" s="11">
        <f>IF(K1390=1,VLOOKUP(A1390,[1]Plan1!$AY$80:$BA$314,3),E1389)</f>
        <v>5825.37</v>
      </c>
      <c r="F1390" s="72">
        <f t="shared" si="535"/>
        <v>44393</v>
      </c>
      <c r="G1390" s="9">
        <f t="shared" si="522"/>
        <v>9.5996866540266623E-3</v>
      </c>
      <c r="H1390" s="72">
        <f t="shared" si="536"/>
        <v>44424</v>
      </c>
      <c r="I1390" s="72">
        <f t="shared" si="523"/>
        <v>44424</v>
      </c>
      <c r="J1390" s="1">
        <f t="shared" si="537"/>
        <v>22</v>
      </c>
      <c r="K1390" s="1">
        <f t="shared" si="543"/>
        <v>7</v>
      </c>
      <c r="L1390" s="5">
        <f t="shared" si="524"/>
        <v>1.0030444999999999</v>
      </c>
      <c r="M1390" s="12">
        <f t="shared" si="544"/>
        <v>1.00530005</v>
      </c>
      <c r="N1390" s="12">
        <f t="shared" si="540"/>
        <v>1.185614780488297</v>
      </c>
      <c r="O1390" s="5">
        <f t="shared" si="542"/>
        <v>1.18922438</v>
      </c>
      <c r="P1390" s="5">
        <f t="shared" si="525"/>
        <v>1189.2243800000001</v>
      </c>
      <c r="Q1390" s="10">
        <f t="shared" si="526"/>
        <v>0</v>
      </c>
      <c r="R1390" s="39">
        <f t="shared" si="527"/>
        <v>0</v>
      </c>
      <c r="S1390" s="5">
        <f t="shared" si="528"/>
        <v>0</v>
      </c>
      <c r="T1390" s="6">
        <f t="shared" si="538"/>
        <v>4.641E-2</v>
      </c>
      <c r="U1390" s="10">
        <f t="shared" si="541"/>
        <v>194</v>
      </c>
      <c r="V1390" s="10">
        <v>252</v>
      </c>
      <c r="W1390" s="12">
        <f t="shared" si="529"/>
        <v>1.0355410540000001</v>
      </c>
      <c r="X1390" s="5">
        <f t="shared" si="530"/>
        <v>42.266287900000002</v>
      </c>
      <c r="Y1390" s="11">
        <f t="shared" si="531"/>
        <v>0</v>
      </c>
      <c r="Z1390" s="2" t="s">
        <v>68</v>
      </c>
      <c r="AA1390" s="72">
        <f t="shared" si="539"/>
        <v>44484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2"/>
      <c r="CH1390" s="1"/>
      <c r="CI1390" s="1"/>
      <c r="CJ1390" s="1"/>
      <c r="CK1390" s="1"/>
      <c r="CL1390" s="1"/>
      <c r="CM1390" s="1"/>
    </row>
    <row r="1391" spans="1:91" x14ac:dyDescent="0.2">
      <c r="A1391" s="105">
        <f t="shared" si="532"/>
        <v>44404</v>
      </c>
      <c r="B1391" s="5">
        <f t="shared" si="521"/>
        <v>1232.2473871699999</v>
      </c>
      <c r="C1391" s="5">
        <f t="shared" si="533"/>
        <v>1000</v>
      </c>
      <c r="D1391" s="64">
        <f t="shared" si="534"/>
        <v>5769.98</v>
      </c>
      <c r="E1391" s="11">
        <f>IF(K1391=1,VLOOKUP(A1391,[1]Plan1!$AY$80:$BA$314,3),E1390)</f>
        <v>5825.37</v>
      </c>
      <c r="F1391" s="72">
        <f t="shared" si="535"/>
        <v>44393</v>
      </c>
      <c r="G1391" s="9">
        <f t="shared" si="522"/>
        <v>9.5996866540266623E-3</v>
      </c>
      <c r="H1391" s="72">
        <f t="shared" si="536"/>
        <v>44424</v>
      </c>
      <c r="I1391" s="72">
        <f t="shared" si="523"/>
        <v>44424</v>
      </c>
      <c r="J1391" s="1">
        <f t="shared" si="537"/>
        <v>22</v>
      </c>
      <c r="K1391" s="1">
        <f t="shared" si="543"/>
        <v>8</v>
      </c>
      <c r="L1391" s="5">
        <f t="shared" si="524"/>
        <v>1.0034801799999999</v>
      </c>
      <c r="M1391" s="12">
        <f t="shared" si="544"/>
        <v>1.00530005</v>
      </c>
      <c r="N1391" s="12">
        <f t="shared" si="540"/>
        <v>1.185614780488297</v>
      </c>
      <c r="O1391" s="5">
        <f t="shared" si="542"/>
        <v>1.1897409299999999</v>
      </c>
      <c r="P1391" s="5">
        <f t="shared" si="525"/>
        <v>1189.7409299999999</v>
      </c>
      <c r="Q1391" s="10">
        <f t="shared" si="526"/>
        <v>0</v>
      </c>
      <c r="R1391" s="39">
        <f t="shared" si="527"/>
        <v>0</v>
      </c>
      <c r="S1391" s="5">
        <f t="shared" si="528"/>
        <v>0</v>
      </c>
      <c r="T1391" s="6">
        <f t="shared" si="538"/>
        <v>4.641E-2</v>
      </c>
      <c r="U1391" s="10">
        <f t="shared" si="541"/>
        <v>195</v>
      </c>
      <c r="V1391" s="10">
        <v>252</v>
      </c>
      <c r="W1391" s="12">
        <f t="shared" si="529"/>
        <v>1.03572749</v>
      </c>
      <c r="X1391" s="5">
        <f t="shared" si="530"/>
        <v>42.506457169999997</v>
      </c>
      <c r="Y1391" s="11">
        <f t="shared" si="531"/>
        <v>0</v>
      </c>
      <c r="Z1391" s="2" t="s">
        <v>68</v>
      </c>
      <c r="AA1391" s="72">
        <f t="shared" si="539"/>
        <v>44484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2"/>
      <c r="CH1391" s="1"/>
      <c r="CI1391" s="1"/>
      <c r="CJ1391" s="1"/>
      <c r="CK1391" s="1"/>
      <c r="CL1391" s="1"/>
      <c r="CM1391" s="1"/>
    </row>
    <row r="1392" spans="1:91" x14ac:dyDescent="0.2">
      <c r="A1392" s="105">
        <f t="shared" si="532"/>
        <v>44405</v>
      </c>
      <c r="B1392" s="5">
        <f t="shared" si="521"/>
        <v>1233.0045777800001</v>
      </c>
      <c r="C1392" s="5">
        <f t="shared" si="533"/>
        <v>1000</v>
      </c>
      <c r="D1392" s="64">
        <f t="shared" si="534"/>
        <v>5769.98</v>
      </c>
      <c r="E1392" s="11">
        <f>IF(K1392=1,VLOOKUP(A1392,[1]Plan1!$AY$80:$BA$314,3),E1391)</f>
        <v>5825.37</v>
      </c>
      <c r="F1392" s="72">
        <f t="shared" si="535"/>
        <v>44393</v>
      </c>
      <c r="G1392" s="9">
        <f t="shared" si="522"/>
        <v>9.5996866540266623E-3</v>
      </c>
      <c r="H1392" s="72">
        <f t="shared" si="536"/>
        <v>44424</v>
      </c>
      <c r="I1392" s="72">
        <f t="shared" si="523"/>
        <v>44424</v>
      </c>
      <c r="J1392" s="1">
        <f t="shared" si="537"/>
        <v>22</v>
      </c>
      <c r="K1392" s="1">
        <f t="shared" si="543"/>
        <v>9</v>
      </c>
      <c r="L1392" s="5">
        <f t="shared" si="524"/>
        <v>1.0039160600000001</v>
      </c>
      <c r="M1392" s="12">
        <f t="shared" si="544"/>
        <v>1.00530005</v>
      </c>
      <c r="N1392" s="12">
        <f t="shared" si="540"/>
        <v>1.185614780488297</v>
      </c>
      <c r="O1392" s="5">
        <f t="shared" si="542"/>
        <v>1.19025771</v>
      </c>
      <c r="P1392" s="5">
        <f t="shared" si="525"/>
        <v>1190.2577100000001</v>
      </c>
      <c r="Q1392" s="10">
        <f t="shared" si="526"/>
        <v>0</v>
      </c>
      <c r="R1392" s="39">
        <f t="shared" si="527"/>
        <v>0</v>
      </c>
      <c r="S1392" s="5">
        <f t="shared" si="528"/>
        <v>0</v>
      </c>
      <c r="T1392" s="6">
        <f t="shared" si="538"/>
        <v>4.641E-2</v>
      </c>
      <c r="U1392" s="10">
        <f t="shared" si="541"/>
        <v>196</v>
      </c>
      <c r="V1392" s="10">
        <v>252</v>
      </c>
      <c r="W1392" s="12">
        <f t="shared" si="529"/>
        <v>1.03591396</v>
      </c>
      <c r="X1392" s="5">
        <f t="shared" si="530"/>
        <v>42.746867780000002</v>
      </c>
      <c r="Y1392" s="11">
        <f t="shared" si="531"/>
        <v>0</v>
      </c>
      <c r="Z1392" s="2" t="s">
        <v>68</v>
      </c>
      <c r="AA1392" s="72">
        <f t="shared" si="539"/>
        <v>44484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2"/>
      <c r="CH1392" s="1"/>
      <c r="CI1392" s="1"/>
      <c r="CJ1392" s="1"/>
      <c r="CK1392" s="1"/>
      <c r="CL1392" s="1"/>
      <c r="CM1392" s="1"/>
    </row>
    <row r="1393" spans="1:91" x14ac:dyDescent="0.2">
      <c r="A1393" s="105">
        <f t="shared" si="532"/>
        <v>44406</v>
      </c>
      <c r="B1393" s="5">
        <f t="shared" si="521"/>
        <v>1233.7622271599998</v>
      </c>
      <c r="C1393" s="5">
        <f t="shared" si="533"/>
        <v>1000</v>
      </c>
      <c r="D1393" s="64">
        <f t="shared" si="534"/>
        <v>5769.98</v>
      </c>
      <c r="E1393" s="11">
        <f>IF(K1393=1,VLOOKUP(A1393,[1]Plan1!$AY$80:$BA$314,3),E1392)</f>
        <v>5825.37</v>
      </c>
      <c r="F1393" s="72">
        <f t="shared" si="535"/>
        <v>44393</v>
      </c>
      <c r="G1393" s="9">
        <f t="shared" si="522"/>
        <v>9.5996866540266623E-3</v>
      </c>
      <c r="H1393" s="72">
        <f t="shared" si="536"/>
        <v>44424</v>
      </c>
      <c r="I1393" s="72">
        <f t="shared" si="523"/>
        <v>44424</v>
      </c>
      <c r="J1393" s="1">
        <f t="shared" si="537"/>
        <v>22</v>
      </c>
      <c r="K1393" s="1">
        <f t="shared" si="543"/>
        <v>10</v>
      </c>
      <c r="L1393" s="5">
        <f t="shared" si="524"/>
        <v>1.0043521200000001</v>
      </c>
      <c r="M1393" s="12">
        <f t="shared" si="544"/>
        <v>1.00530005</v>
      </c>
      <c r="N1393" s="12">
        <f t="shared" si="540"/>
        <v>1.185614780488297</v>
      </c>
      <c r="O1393" s="5">
        <f t="shared" si="542"/>
        <v>1.1907747099999999</v>
      </c>
      <c r="P1393" s="5">
        <f t="shared" si="525"/>
        <v>1190.7747099999999</v>
      </c>
      <c r="Q1393" s="10">
        <f t="shared" si="526"/>
        <v>0</v>
      </c>
      <c r="R1393" s="39">
        <f t="shared" si="527"/>
        <v>0</v>
      </c>
      <c r="S1393" s="5">
        <f t="shared" si="528"/>
        <v>0</v>
      </c>
      <c r="T1393" s="6">
        <f t="shared" si="538"/>
        <v>4.641E-2</v>
      </c>
      <c r="U1393" s="10">
        <f t="shared" si="541"/>
        <v>197</v>
      </c>
      <c r="V1393" s="10">
        <v>252</v>
      </c>
      <c r="W1393" s="12">
        <f t="shared" si="529"/>
        <v>1.0361004620000001</v>
      </c>
      <c r="X1393" s="5">
        <f t="shared" si="530"/>
        <v>42.987517160000003</v>
      </c>
      <c r="Y1393" s="11">
        <f t="shared" si="531"/>
        <v>0</v>
      </c>
      <c r="Z1393" s="2" t="s">
        <v>68</v>
      </c>
      <c r="AA1393" s="72">
        <f t="shared" si="539"/>
        <v>44484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2"/>
      <c r="CH1393" s="1"/>
      <c r="CI1393" s="1"/>
      <c r="CJ1393" s="1"/>
      <c r="CK1393" s="1"/>
      <c r="CL1393" s="1"/>
      <c r="CM1393" s="1"/>
    </row>
    <row r="1394" spans="1:91" x14ac:dyDescent="0.2">
      <c r="A1394" s="105">
        <f t="shared" si="532"/>
        <v>44407</v>
      </c>
      <c r="B1394" s="5">
        <f t="shared" si="521"/>
        <v>1234.5203494300001</v>
      </c>
      <c r="C1394" s="5">
        <f t="shared" si="533"/>
        <v>1000</v>
      </c>
      <c r="D1394" s="64">
        <f t="shared" si="534"/>
        <v>5769.98</v>
      </c>
      <c r="E1394" s="11">
        <f>IF(K1394=1,VLOOKUP(A1394,[1]Plan1!$AY$80:$BA$314,3),E1393)</f>
        <v>5825.37</v>
      </c>
      <c r="F1394" s="72">
        <f t="shared" si="535"/>
        <v>44393</v>
      </c>
      <c r="G1394" s="9">
        <f t="shared" si="522"/>
        <v>9.5996866540266623E-3</v>
      </c>
      <c r="H1394" s="72">
        <f t="shared" si="536"/>
        <v>44424</v>
      </c>
      <c r="I1394" s="72">
        <f t="shared" si="523"/>
        <v>44424</v>
      </c>
      <c r="J1394" s="1">
        <f t="shared" si="537"/>
        <v>22</v>
      </c>
      <c r="K1394" s="1">
        <f t="shared" si="543"/>
        <v>11</v>
      </c>
      <c r="L1394" s="5">
        <f t="shared" si="524"/>
        <v>1.00478837</v>
      </c>
      <c r="M1394" s="12">
        <f t="shared" si="544"/>
        <v>1.00530005</v>
      </c>
      <c r="N1394" s="12">
        <f t="shared" si="540"/>
        <v>1.185614780488297</v>
      </c>
      <c r="O1394" s="5">
        <f t="shared" si="542"/>
        <v>1.1912919399999999</v>
      </c>
      <c r="P1394" s="5">
        <f t="shared" si="525"/>
        <v>1191.2919400000001</v>
      </c>
      <c r="Q1394" s="10">
        <f t="shared" si="526"/>
        <v>0</v>
      </c>
      <c r="R1394" s="39">
        <f t="shared" si="527"/>
        <v>0</v>
      </c>
      <c r="S1394" s="5">
        <f t="shared" si="528"/>
        <v>0</v>
      </c>
      <c r="T1394" s="6">
        <f t="shared" si="538"/>
        <v>4.641E-2</v>
      </c>
      <c r="U1394" s="10">
        <f t="shared" si="541"/>
        <v>198</v>
      </c>
      <c r="V1394" s="10">
        <v>252</v>
      </c>
      <c r="W1394" s="12">
        <f t="shared" si="529"/>
        <v>1.0362869990000001</v>
      </c>
      <c r="X1394" s="5">
        <f t="shared" si="530"/>
        <v>43.228409429999999</v>
      </c>
      <c r="Y1394" s="11">
        <f t="shared" si="531"/>
        <v>0</v>
      </c>
      <c r="Z1394" s="2" t="s">
        <v>68</v>
      </c>
      <c r="AA1394" s="72">
        <f t="shared" si="539"/>
        <v>44484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2"/>
      <c r="CH1394" s="1"/>
      <c r="CI1394" s="1"/>
      <c r="CJ1394" s="1"/>
      <c r="CK1394" s="1"/>
      <c r="CL1394" s="1"/>
      <c r="CM1394" s="1"/>
    </row>
    <row r="1395" spans="1:91" x14ac:dyDescent="0.2">
      <c r="A1395" s="105">
        <f t="shared" si="532"/>
        <v>44408</v>
      </c>
      <c r="B1395" s="5">
        <f t="shared" si="521"/>
        <v>1235.27894238</v>
      </c>
      <c r="C1395" s="5">
        <f t="shared" si="533"/>
        <v>1000</v>
      </c>
      <c r="D1395" s="64">
        <f t="shared" si="534"/>
        <v>5769.98</v>
      </c>
      <c r="E1395" s="11">
        <f>IF(K1395=1,VLOOKUP(A1395,[1]Plan1!$AY$80:$BA$314,3),E1394)</f>
        <v>5825.37</v>
      </c>
      <c r="F1395" s="72">
        <f t="shared" si="535"/>
        <v>44393</v>
      </c>
      <c r="G1395" s="9">
        <f t="shared" si="522"/>
        <v>9.5996866540266623E-3</v>
      </c>
      <c r="H1395" s="72">
        <f t="shared" si="536"/>
        <v>44424</v>
      </c>
      <c r="I1395" s="72">
        <f t="shared" si="523"/>
        <v>44424</v>
      </c>
      <c r="J1395" s="1">
        <f t="shared" si="537"/>
        <v>22</v>
      </c>
      <c r="K1395" s="1">
        <f t="shared" si="543"/>
        <v>12</v>
      </c>
      <c r="L1395" s="5">
        <f t="shared" si="524"/>
        <v>1.00522482</v>
      </c>
      <c r="M1395" s="12">
        <f t="shared" si="544"/>
        <v>1.00530005</v>
      </c>
      <c r="N1395" s="12">
        <f t="shared" si="540"/>
        <v>1.185614780488297</v>
      </c>
      <c r="O1395" s="5">
        <f t="shared" si="542"/>
        <v>1.1918093999999999</v>
      </c>
      <c r="P1395" s="5">
        <f t="shared" si="525"/>
        <v>1191.8094000000001</v>
      </c>
      <c r="Q1395" s="10">
        <f t="shared" si="526"/>
        <v>0</v>
      </c>
      <c r="R1395" s="39">
        <f t="shared" si="527"/>
        <v>0</v>
      </c>
      <c r="S1395" s="5">
        <f t="shared" si="528"/>
        <v>0</v>
      </c>
      <c r="T1395" s="6">
        <f t="shared" si="538"/>
        <v>4.641E-2</v>
      </c>
      <c r="U1395" s="10">
        <f t="shared" si="541"/>
        <v>199</v>
      </c>
      <c r="V1395" s="10">
        <v>252</v>
      </c>
      <c r="W1395" s="12">
        <f t="shared" si="529"/>
        <v>1.036473569</v>
      </c>
      <c r="X1395" s="5">
        <f t="shared" si="530"/>
        <v>43.46954238</v>
      </c>
      <c r="Y1395" s="11">
        <f t="shared" si="531"/>
        <v>0</v>
      </c>
      <c r="Z1395" s="2" t="s">
        <v>68</v>
      </c>
      <c r="AA1395" s="72">
        <f t="shared" si="539"/>
        <v>44484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2"/>
      <c r="CH1395" s="1"/>
      <c r="CI1395" s="1"/>
      <c r="CJ1395" s="1"/>
      <c r="CK1395" s="1"/>
      <c r="CL1395" s="1"/>
      <c r="CM1395" s="1"/>
    </row>
    <row r="1396" spans="1:91" x14ac:dyDescent="0.2">
      <c r="A1396" s="105">
        <f t="shared" si="532"/>
        <v>44409</v>
      </c>
      <c r="B1396" s="5">
        <f t="shared" si="521"/>
        <v>1235.27894238</v>
      </c>
      <c r="C1396" s="5">
        <f t="shared" si="533"/>
        <v>1000</v>
      </c>
      <c r="D1396" s="64">
        <f t="shared" si="534"/>
        <v>5769.98</v>
      </c>
      <c r="E1396" s="11">
        <f>IF(K1396=1,VLOOKUP(A1396,[1]Plan1!$AY$80:$BA$314,3),E1395)</f>
        <v>5825.37</v>
      </c>
      <c r="F1396" s="72">
        <f t="shared" si="535"/>
        <v>44393</v>
      </c>
      <c r="G1396" s="9">
        <f t="shared" si="522"/>
        <v>9.5996866540266623E-3</v>
      </c>
      <c r="H1396" s="72">
        <f t="shared" si="536"/>
        <v>44424</v>
      </c>
      <c r="I1396" s="72">
        <f t="shared" si="523"/>
        <v>44424</v>
      </c>
      <c r="J1396" s="1">
        <f t="shared" si="537"/>
        <v>22</v>
      </c>
      <c r="K1396" s="1">
        <f t="shared" si="543"/>
        <v>12</v>
      </c>
      <c r="L1396" s="5">
        <f t="shared" si="524"/>
        <v>1.00522482</v>
      </c>
      <c r="M1396" s="12">
        <f t="shared" si="544"/>
        <v>1.00530005</v>
      </c>
      <c r="N1396" s="12">
        <f t="shared" si="540"/>
        <v>1.185614780488297</v>
      </c>
      <c r="O1396" s="5">
        <f t="shared" si="542"/>
        <v>1.1918093999999999</v>
      </c>
      <c r="P1396" s="5">
        <f t="shared" si="525"/>
        <v>1191.8094000000001</v>
      </c>
      <c r="Q1396" s="10">
        <f t="shared" si="526"/>
        <v>0</v>
      </c>
      <c r="R1396" s="39">
        <f t="shared" si="527"/>
        <v>0</v>
      </c>
      <c r="S1396" s="5">
        <f t="shared" si="528"/>
        <v>0</v>
      </c>
      <c r="T1396" s="6">
        <f t="shared" si="538"/>
        <v>4.641E-2</v>
      </c>
      <c r="U1396" s="10">
        <f t="shared" si="541"/>
        <v>199</v>
      </c>
      <c r="V1396" s="10">
        <v>252</v>
      </c>
      <c r="W1396" s="12">
        <f t="shared" si="529"/>
        <v>1.036473569</v>
      </c>
      <c r="X1396" s="5">
        <f t="shared" si="530"/>
        <v>43.46954238</v>
      </c>
      <c r="Y1396" s="11">
        <f t="shared" si="531"/>
        <v>0</v>
      </c>
      <c r="Z1396" s="2" t="s">
        <v>68</v>
      </c>
      <c r="AA1396" s="72">
        <f t="shared" si="539"/>
        <v>44484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2"/>
      <c r="CH1396" s="1"/>
      <c r="CI1396" s="1"/>
      <c r="CJ1396" s="1"/>
      <c r="CK1396" s="1"/>
      <c r="CL1396" s="1"/>
      <c r="CM1396" s="1"/>
    </row>
    <row r="1397" spans="1:91" x14ac:dyDescent="0.2">
      <c r="A1397" s="105">
        <f t="shared" si="532"/>
        <v>44410</v>
      </c>
      <c r="B1397" s="5">
        <f t="shared" si="521"/>
        <v>1235.27894238</v>
      </c>
      <c r="C1397" s="5">
        <f t="shared" si="533"/>
        <v>1000</v>
      </c>
      <c r="D1397" s="64">
        <f t="shared" si="534"/>
        <v>5769.98</v>
      </c>
      <c r="E1397" s="11">
        <f>IF(K1397=1,VLOOKUP(A1397,[1]Plan1!$AY$80:$BA$314,3),E1396)</f>
        <v>5825.37</v>
      </c>
      <c r="F1397" s="72">
        <f t="shared" si="535"/>
        <v>44393</v>
      </c>
      <c r="G1397" s="9">
        <f t="shared" si="522"/>
        <v>9.5996866540266623E-3</v>
      </c>
      <c r="H1397" s="72">
        <f t="shared" si="536"/>
        <v>44424</v>
      </c>
      <c r="I1397" s="72">
        <f t="shared" si="523"/>
        <v>44424</v>
      </c>
      <c r="J1397" s="1">
        <f t="shared" si="537"/>
        <v>22</v>
      </c>
      <c r="K1397" s="1">
        <f t="shared" si="543"/>
        <v>12</v>
      </c>
      <c r="L1397" s="5">
        <f t="shared" si="524"/>
        <v>1.00522482</v>
      </c>
      <c r="M1397" s="12">
        <f t="shared" si="544"/>
        <v>1.00530005</v>
      </c>
      <c r="N1397" s="12">
        <f t="shared" si="540"/>
        <v>1.185614780488297</v>
      </c>
      <c r="O1397" s="5">
        <f t="shared" si="542"/>
        <v>1.1918093999999999</v>
      </c>
      <c r="P1397" s="5">
        <f t="shared" si="525"/>
        <v>1191.8094000000001</v>
      </c>
      <c r="Q1397" s="10">
        <f t="shared" si="526"/>
        <v>0</v>
      </c>
      <c r="R1397" s="39">
        <f t="shared" si="527"/>
        <v>0</v>
      </c>
      <c r="S1397" s="5">
        <f t="shared" si="528"/>
        <v>0</v>
      </c>
      <c r="T1397" s="6">
        <f t="shared" si="538"/>
        <v>4.641E-2</v>
      </c>
      <c r="U1397" s="10">
        <f t="shared" si="541"/>
        <v>199</v>
      </c>
      <c r="V1397" s="10">
        <v>252</v>
      </c>
      <c r="W1397" s="12">
        <f t="shared" si="529"/>
        <v>1.036473569</v>
      </c>
      <c r="X1397" s="5">
        <f t="shared" si="530"/>
        <v>43.46954238</v>
      </c>
      <c r="Y1397" s="11">
        <f t="shared" si="531"/>
        <v>0</v>
      </c>
      <c r="Z1397" s="2" t="s">
        <v>68</v>
      </c>
      <c r="AA1397" s="72">
        <f t="shared" si="539"/>
        <v>44484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2"/>
      <c r="CH1397" s="1"/>
      <c r="CI1397" s="1"/>
      <c r="CJ1397" s="1"/>
      <c r="CK1397" s="1"/>
      <c r="CL1397" s="1"/>
      <c r="CM1397" s="1"/>
    </row>
    <row r="1398" spans="1:91" x14ac:dyDescent="0.2">
      <c r="A1398" s="105">
        <f t="shared" si="532"/>
        <v>44411</v>
      </c>
      <c r="B1398" s="5">
        <f t="shared" si="521"/>
        <v>1236.03798665</v>
      </c>
      <c r="C1398" s="5">
        <f t="shared" si="533"/>
        <v>1000</v>
      </c>
      <c r="D1398" s="64">
        <f t="shared" si="534"/>
        <v>5769.98</v>
      </c>
      <c r="E1398" s="11">
        <f>IF(K1398=1,VLOOKUP(A1398,[1]Plan1!$AY$80:$BA$314,3),E1397)</f>
        <v>5825.37</v>
      </c>
      <c r="F1398" s="72">
        <f t="shared" si="535"/>
        <v>44393</v>
      </c>
      <c r="G1398" s="9">
        <f t="shared" si="522"/>
        <v>9.5996866540266623E-3</v>
      </c>
      <c r="H1398" s="72">
        <f t="shared" si="536"/>
        <v>44424</v>
      </c>
      <c r="I1398" s="72">
        <f t="shared" si="523"/>
        <v>44424</v>
      </c>
      <c r="J1398" s="1">
        <f t="shared" si="537"/>
        <v>22</v>
      </c>
      <c r="K1398" s="1">
        <f t="shared" si="543"/>
        <v>13</v>
      </c>
      <c r="L1398" s="5">
        <f t="shared" si="524"/>
        <v>1.0056614500000001</v>
      </c>
      <c r="M1398" s="12">
        <f t="shared" si="544"/>
        <v>1.00530005</v>
      </c>
      <c r="N1398" s="12">
        <f t="shared" si="540"/>
        <v>1.185614780488297</v>
      </c>
      <c r="O1398" s="5">
        <f t="shared" si="542"/>
        <v>1.1923270699999999</v>
      </c>
      <c r="P1398" s="5">
        <f t="shared" si="525"/>
        <v>1192.32707</v>
      </c>
      <c r="Q1398" s="10">
        <f t="shared" si="526"/>
        <v>0</v>
      </c>
      <c r="R1398" s="39">
        <f t="shared" si="527"/>
        <v>0</v>
      </c>
      <c r="S1398" s="5">
        <f t="shared" si="528"/>
        <v>0</v>
      </c>
      <c r="T1398" s="6">
        <f t="shared" si="538"/>
        <v>4.641E-2</v>
      </c>
      <c r="U1398" s="10">
        <f t="shared" si="541"/>
        <v>200</v>
      </c>
      <c r="V1398" s="10">
        <v>252</v>
      </c>
      <c r="W1398" s="12">
        <f t="shared" si="529"/>
        <v>1.036660173</v>
      </c>
      <c r="X1398" s="5">
        <f t="shared" si="530"/>
        <v>43.710916650000001</v>
      </c>
      <c r="Y1398" s="11">
        <f t="shared" si="531"/>
        <v>0</v>
      </c>
      <c r="Z1398" s="2" t="s">
        <v>68</v>
      </c>
      <c r="AA1398" s="72">
        <f t="shared" si="539"/>
        <v>44484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2"/>
      <c r="CH1398" s="1"/>
      <c r="CI1398" s="1"/>
      <c r="CJ1398" s="1"/>
      <c r="CK1398" s="1"/>
      <c r="CL1398" s="1"/>
      <c r="CM1398" s="1"/>
    </row>
    <row r="1399" spans="1:91" x14ac:dyDescent="0.2">
      <c r="A1399" s="105">
        <f t="shared" si="532"/>
        <v>44412</v>
      </c>
      <c r="B1399" s="5">
        <f t="shared" si="521"/>
        <v>1236.7975019600001</v>
      </c>
      <c r="C1399" s="5">
        <f t="shared" si="533"/>
        <v>1000</v>
      </c>
      <c r="D1399" s="64">
        <f t="shared" si="534"/>
        <v>5769.98</v>
      </c>
      <c r="E1399" s="11">
        <f>IF(K1399=1,VLOOKUP(A1399,[1]Plan1!$AY$80:$BA$314,3),E1398)</f>
        <v>5825.37</v>
      </c>
      <c r="F1399" s="72">
        <f t="shared" si="535"/>
        <v>44393</v>
      </c>
      <c r="G1399" s="9">
        <f t="shared" si="522"/>
        <v>9.5996866540266623E-3</v>
      </c>
      <c r="H1399" s="72">
        <f t="shared" si="536"/>
        <v>44424</v>
      </c>
      <c r="I1399" s="72">
        <f t="shared" si="523"/>
        <v>44424</v>
      </c>
      <c r="J1399" s="1">
        <f t="shared" si="537"/>
        <v>22</v>
      </c>
      <c r="K1399" s="1">
        <f t="shared" si="543"/>
        <v>14</v>
      </c>
      <c r="L1399" s="5">
        <f t="shared" si="524"/>
        <v>1.0060982700000001</v>
      </c>
      <c r="M1399" s="12">
        <f t="shared" si="544"/>
        <v>1.00530005</v>
      </c>
      <c r="N1399" s="12">
        <f t="shared" si="540"/>
        <v>1.185614780488297</v>
      </c>
      <c r="O1399" s="5">
        <f t="shared" si="542"/>
        <v>1.1928449699999999</v>
      </c>
      <c r="P1399" s="5">
        <f t="shared" si="525"/>
        <v>1192.8449700000001</v>
      </c>
      <c r="Q1399" s="10">
        <f t="shared" si="526"/>
        <v>0</v>
      </c>
      <c r="R1399" s="39">
        <f t="shared" si="527"/>
        <v>0</v>
      </c>
      <c r="S1399" s="5">
        <f t="shared" si="528"/>
        <v>0</v>
      </c>
      <c r="T1399" s="6">
        <f t="shared" si="538"/>
        <v>4.641E-2</v>
      </c>
      <c r="U1399" s="10">
        <f t="shared" si="541"/>
        <v>201</v>
      </c>
      <c r="V1399" s="10">
        <v>252</v>
      </c>
      <c r="W1399" s="12">
        <f t="shared" si="529"/>
        <v>1.0368468099999999</v>
      </c>
      <c r="X1399" s="5">
        <f t="shared" si="530"/>
        <v>43.952531960000002</v>
      </c>
      <c r="Y1399" s="11">
        <f t="shared" si="531"/>
        <v>0</v>
      </c>
      <c r="Z1399" s="2" t="s">
        <v>68</v>
      </c>
      <c r="AA1399" s="72">
        <f t="shared" si="539"/>
        <v>44484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2"/>
      <c r="CH1399" s="1"/>
      <c r="CI1399" s="1"/>
      <c r="CJ1399" s="1"/>
      <c r="CK1399" s="1"/>
      <c r="CL1399" s="1"/>
      <c r="CM1399" s="1"/>
    </row>
    <row r="1400" spans="1:91" x14ac:dyDescent="0.2">
      <c r="A1400" s="105">
        <f t="shared" si="532"/>
        <v>44413</v>
      </c>
      <c r="B1400" s="5">
        <f t="shared" si="521"/>
        <v>1237.5574896800001</v>
      </c>
      <c r="C1400" s="5">
        <f t="shared" si="533"/>
        <v>1000</v>
      </c>
      <c r="D1400" s="64">
        <f t="shared" si="534"/>
        <v>5769.98</v>
      </c>
      <c r="E1400" s="11">
        <f>IF(K1400=1,VLOOKUP(A1400,[1]Plan1!$AY$80:$BA$314,3),E1399)</f>
        <v>5825.37</v>
      </c>
      <c r="F1400" s="72">
        <f t="shared" si="535"/>
        <v>44393</v>
      </c>
      <c r="G1400" s="9">
        <f t="shared" si="522"/>
        <v>9.5996866540266623E-3</v>
      </c>
      <c r="H1400" s="72">
        <f t="shared" si="536"/>
        <v>44424</v>
      </c>
      <c r="I1400" s="72">
        <f t="shared" si="523"/>
        <v>44424</v>
      </c>
      <c r="J1400" s="1">
        <f t="shared" si="537"/>
        <v>22</v>
      </c>
      <c r="K1400" s="1">
        <f t="shared" si="543"/>
        <v>15</v>
      </c>
      <c r="L1400" s="5">
        <f t="shared" si="524"/>
        <v>1.00653528</v>
      </c>
      <c r="M1400" s="12">
        <f t="shared" si="544"/>
        <v>1.00530005</v>
      </c>
      <c r="N1400" s="12">
        <f t="shared" si="540"/>
        <v>1.185614780488297</v>
      </c>
      <c r="O1400" s="5">
        <f t="shared" si="542"/>
        <v>1.1933631</v>
      </c>
      <c r="P1400" s="5">
        <f t="shared" si="525"/>
        <v>1193.3631</v>
      </c>
      <c r="Q1400" s="10">
        <f t="shared" si="526"/>
        <v>0</v>
      </c>
      <c r="R1400" s="39">
        <f t="shared" si="527"/>
        <v>0</v>
      </c>
      <c r="S1400" s="5">
        <f t="shared" si="528"/>
        <v>0</v>
      </c>
      <c r="T1400" s="6">
        <f t="shared" si="538"/>
        <v>4.641E-2</v>
      </c>
      <c r="U1400" s="10">
        <f t="shared" si="541"/>
        <v>202</v>
      </c>
      <c r="V1400" s="10">
        <v>252</v>
      </c>
      <c r="W1400" s="12">
        <f t="shared" si="529"/>
        <v>1.0370334809999999</v>
      </c>
      <c r="X1400" s="5">
        <f t="shared" si="530"/>
        <v>44.19438968</v>
      </c>
      <c r="Y1400" s="11">
        <f t="shared" si="531"/>
        <v>0</v>
      </c>
      <c r="Z1400" s="2" t="s">
        <v>68</v>
      </c>
      <c r="AA1400" s="72">
        <f t="shared" si="539"/>
        <v>44484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2"/>
      <c r="CH1400" s="1"/>
      <c r="CI1400" s="1"/>
      <c r="CJ1400" s="1"/>
      <c r="CK1400" s="1"/>
      <c r="CL1400" s="1"/>
      <c r="CM1400" s="1"/>
    </row>
    <row r="1401" spans="1:91" x14ac:dyDescent="0.2">
      <c r="A1401" s="105">
        <f t="shared" si="532"/>
        <v>44414</v>
      </c>
      <c r="B1401" s="5">
        <f t="shared" si="521"/>
        <v>1238.3179384300001</v>
      </c>
      <c r="C1401" s="5">
        <f t="shared" si="533"/>
        <v>1000</v>
      </c>
      <c r="D1401" s="64">
        <f t="shared" si="534"/>
        <v>5769.98</v>
      </c>
      <c r="E1401" s="11">
        <f>IF(K1401=1,VLOOKUP(A1401,[1]Plan1!$AY$80:$BA$314,3),E1400)</f>
        <v>5825.37</v>
      </c>
      <c r="F1401" s="72">
        <f t="shared" si="535"/>
        <v>44393</v>
      </c>
      <c r="G1401" s="9">
        <f t="shared" si="522"/>
        <v>9.5996866540266623E-3</v>
      </c>
      <c r="H1401" s="72">
        <f t="shared" si="536"/>
        <v>44424</v>
      </c>
      <c r="I1401" s="72">
        <f t="shared" si="523"/>
        <v>44424</v>
      </c>
      <c r="J1401" s="1">
        <f t="shared" si="537"/>
        <v>22</v>
      </c>
      <c r="K1401" s="1">
        <f t="shared" si="543"/>
        <v>16</v>
      </c>
      <c r="L1401" s="5">
        <f t="shared" si="524"/>
        <v>1.0069724799999999</v>
      </c>
      <c r="M1401" s="12">
        <f t="shared" si="544"/>
        <v>1.00530005</v>
      </c>
      <c r="N1401" s="12">
        <f t="shared" si="540"/>
        <v>1.185614780488297</v>
      </c>
      <c r="O1401" s="5">
        <f t="shared" si="542"/>
        <v>1.1938814499999999</v>
      </c>
      <c r="P1401" s="5">
        <f t="shared" si="525"/>
        <v>1193.8814500000001</v>
      </c>
      <c r="Q1401" s="10">
        <f t="shared" si="526"/>
        <v>0</v>
      </c>
      <c r="R1401" s="39">
        <f t="shared" si="527"/>
        <v>0</v>
      </c>
      <c r="S1401" s="5">
        <f t="shared" si="528"/>
        <v>0</v>
      </c>
      <c r="T1401" s="6">
        <f t="shared" si="538"/>
        <v>4.641E-2</v>
      </c>
      <c r="U1401" s="10">
        <f t="shared" si="541"/>
        <v>203</v>
      </c>
      <c r="V1401" s="10">
        <v>252</v>
      </c>
      <c r="W1401" s="12">
        <f t="shared" si="529"/>
        <v>1.037220185</v>
      </c>
      <c r="X1401" s="5">
        <f t="shared" si="530"/>
        <v>44.436488429999997</v>
      </c>
      <c r="Y1401" s="11">
        <f t="shared" si="531"/>
        <v>0</v>
      </c>
      <c r="Z1401" s="2" t="s">
        <v>68</v>
      </c>
      <c r="AA1401" s="72">
        <f t="shared" si="539"/>
        <v>44484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2"/>
      <c r="CH1401" s="1"/>
      <c r="CI1401" s="1"/>
      <c r="CJ1401" s="1"/>
      <c r="CK1401" s="1"/>
      <c r="CL1401" s="1"/>
      <c r="CM1401" s="1"/>
    </row>
    <row r="1402" spans="1:91" x14ac:dyDescent="0.2">
      <c r="A1402" s="105">
        <f t="shared" si="532"/>
        <v>44415</v>
      </c>
      <c r="B1402" s="5">
        <f t="shared" si="521"/>
        <v>1239.0788599499999</v>
      </c>
      <c r="C1402" s="5">
        <f t="shared" si="533"/>
        <v>1000</v>
      </c>
      <c r="D1402" s="64">
        <f t="shared" si="534"/>
        <v>5769.98</v>
      </c>
      <c r="E1402" s="11">
        <f>IF(K1402=1,VLOOKUP(A1402,[1]Plan1!$AY$80:$BA$314,3),E1401)</f>
        <v>5825.37</v>
      </c>
      <c r="F1402" s="72">
        <f t="shared" si="535"/>
        <v>44393</v>
      </c>
      <c r="G1402" s="9">
        <f t="shared" si="522"/>
        <v>9.5996866540266623E-3</v>
      </c>
      <c r="H1402" s="72">
        <f t="shared" si="536"/>
        <v>44424</v>
      </c>
      <c r="I1402" s="72">
        <f t="shared" si="523"/>
        <v>44424</v>
      </c>
      <c r="J1402" s="1">
        <f t="shared" si="537"/>
        <v>22</v>
      </c>
      <c r="K1402" s="1">
        <f t="shared" si="543"/>
        <v>17</v>
      </c>
      <c r="L1402" s="5">
        <f t="shared" si="524"/>
        <v>1.00740987</v>
      </c>
      <c r="M1402" s="12">
        <f t="shared" si="544"/>
        <v>1.00530005</v>
      </c>
      <c r="N1402" s="12">
        <f t="shared" si="540"/>
        <v>1.185614780488297</v>
      </c>
      <c r="O1402" s="5">
        <f t="shared" si="542"/>
        <v>1.1944000299999999</v>
      </c>
      <c r="P1402" s="5">
        <f t="shared" si="525"/>
        <v>1194.40003</v>
      </c>
      <c r="Q1402" s="10">
        <f t="shared" si="526"/>
        <v>0</v>
      </c>
      <c r="R1402" s="39">
        <f t="shared" si="527"/>
        <v>0</v>
      </c>
      <c r="S1402" s="5">
        <f t="shared" si="528"/>
        <v>0</v>
      </c>
      <c r="T1402" s="6">
        <f t="shared" si="538"/>
        <v>4.641E-2</v>
      </c>
      <c r="U1402" s="10">
        <f t="shared" si="541"/>
        <v>204</v>
      </c>
      <c r="V1402" s="10">
        <v>252</v>
      </c>
      <c r="W1402" s="12">
        <f t="shared" si="529"/>
        <v>1.037406923</v>
      </c>
      <c r="X1402" s="5">
        <f t="shared" si="530"/>
        <v>44.678829950000001</v>
      </c>
      <c r="Y1402" s="11">
        <f t="shared" si="531"/>
        <v>0</v>
      </c>
      <c r="Z1402" s="2" t="s">
        <v>68</v>
      </c>
      <c r="AA1402" s="72">
        <f t="shared" si="539"/>
        <v>44484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2"/>
      <c r="CH1402" s="1"/>
      <c r="CI1402" s="1"/>
      <c r="CJ1402" s="1"/>
      <c r="CK1402" s="1"/>
      <c r="CL1402" s="1"/>
      <c r="CM1402" s="1"/>
    </row>
    <row r="1403" spans="1:91" x14ac:dyDescent="0.2">
      <c r="A1403" s="105">
        <f t="shared" si="532"/>
        <v>44416</v>
      </c>
      <c r="B1403" s="5">
        <f t="shared" si="521"/>
        <v>1239.0788599499999</v>
      </c>
      <c r="C1403" s="5">
        <f t="shared" si="533"/>
        <v>1000</v>
      </c>
      <c r="D1403" s="64">
        <f t="shared" si="534"/>
        <v>5769.98</v>
      </c>
      <c r="E1403" s="11">
        <f>IF(K1403=1,VLOOKUP(A1403,[1]Plan1!$AY$80:$BA$314,3),E1402)</f>
        <v>5825.37</v>
      </c>
      <c r="F1403" s="72">
        <f t="shared" si="535"/>
        <v>44393</v>
      </c>
      <c r="G1403" s="9">
        <f t="shared" si="522"/>
        <v>9.5996866540266623E-3</v>
      </c>
      <c r="H1403" s="72">
        <f t="shared" si="536"/>
        <v>44424</v>
      </c>
      <c r="I1403" s="72">
        <f t="shared" si="523"/>
        <v>44424</v>
      </c>
      <c r="J1403" s="1">
        <f t="shared" si="537"/>
        <v>22</v>
      </c>
      <c r="K1403" s="1">
        <f t="shared" si="543"/>
        <v>17</v>
      </c>
      <c r="L1403" s="5">
        <f t="shared" si="524"/>
        <v>1.00740987</v>
      </c>
      <c r="M1403" s="12">
        <f t="shared" si="544"/>
        <v>1.00530005</v>
      </c>
      <c r="N1403" s="12">
        <f t="shared" si="540"/>
        <v>1.185614780488297</v>
      </c>
      <c r="O1403" s="5">
        <f t="shared" si="542"/>
        <v>1.1944000299999999</v>
      </c>
      <c r="P1403" s="5">
        <f t="shared" si="525"/>
        <v>1194.40003</v>
      </c>
      <c r="Q1403" s="10">
        <f t="shared" si="526"/>
        <v>0</v>
      </c>
      <c r="R1403" s="39">
        <f t="shared" si="527"/>
        <v>0</v>
      </c>
      <c r="S1403" s="5">
        <f t="shared" si="528"/>
        <v>0</v>
      </c>
      <c r="T1403" s="6">
        <f t="shared" si="538"/>
        <v>4.641E-2</v>
      </c>
      <c r="U1403" s="10">
        <f t="shared" si="541"/>
        <v>204</v>
      </c>
      <c r="V1403" s="10">
        <v>252</v>
      </c>
      <c r="W1403" s="12">
        <f t="shared" si="529"/>
        <v>1.037406923</v>
      </c>
      <c r="X1403" s="5">
        <f t="shared" si="530"/>
        <v>44.678829950000001</v>
      </c>
      <c r="Y1403" s="11">
        <f t="shared" si="531"/>
        <v>0</v>
      </c>
      <c r="Z1403" s="2" t="s">
        <v>68</v>
      </c>
      <c r="AA1403" s="72">
        <f t="shared" si="539"/>
        <v>44484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2"/>
      <c r="CH1403" s="1"/>
      <c r="CI1403" s="1"/>
      <c r="CJ1403" s="1"/>
      <c r="CK1403" s="1"/>
      <c r="CL1403" s="1"/>
      <c r="CM1403" s="1"/>
    </row>
    <row r="1404" spans="1:91" x14ac:dyDescent="0.2">
      <c r="A1404" s="105">
        <f t="shared" si="532"/>
        <v>44417</v>
      </c>
      <c r="B1404" s="5">
        <f t="shared" si="521"/>
        <v>1239.0788599499999</v>
      </c>
      <c r="C1404" s="5">
        <f t="shared" si="533"/>
        <v>1000</v>
      </c>
      <c r="D1404" s="64">
        <f t="shared" si="534"/>
        <v>5769.98</v>
      </c>
      <c r="E1404" s="11">
        <f>IF(K1404=1,VLOOKUP(A1404,[1]Plan1!$AY$80:$BA$314,3),E1403)</f>
        <v>5825.37</v>
      </c>
      <c r="F1404" s="72">
        <f t="shared" si="535"/>
        <v>44393</v>
      </c>
      <c r="G1404" s="9">
        <f t="shared" si="522"/>
        <v>9.5996866540266623E-3</v>
      </c>
      <c r="H1404" s="72">
        <f t="shared" si="536"/>
        <v>44424</v>
      </c>
      <c r="I1404" s="72">
        <f t="shared" si="523"/>
        <v>44424</v>
      </c>
      <c r="J1404" s="1">
        <f t="shared" si="537"/>
        <v>22</v>
      </c>
      <c r="K1404" s="1">
        <f t="shared" si="543"/>
        <v>17</v>
      </c>
      <c r="L1404" s="5">
        <f t="shared" si="524"/>
        <v>1.00740987</v>
      </c>
      <c r="M1404" s="12">
        <f t="shared" si="544"/>
        <v>1.00530005</v>
      </c>
      <c r="N1404" s="12">
        <f t="shared" si="540"/>
        <v>1.185614780488297</v>
      </c>
      <c r="O1404" s="5">
        <f t="shared" si="542"/>
        <v>1.1944000299999999</v>
      </c>
      <c r="P1404" s="5">
        <f t="shared" si="525"/>
        <v>1194.40003</v>
      </c>
      <c r="Q1404" s="10">
        <f t="shared" si="526"/>
        <v>0</v>
      </c>
      <c r="R1404" s="39">
        <f t="shared" si="527"/>
        <v>0</v>
      </c>
      <c r="S1404" s="5">
        <f t="shared" si="528"/>
        <v>0</v>
      </c>
      <c r="T1404" s="6">
        <f t="shared" si="538"/>
        <v>4.641E-2</v>
      </c>
      <c r="U1404" s="10">
        <f t="shared" si="541"/>
        <v>204</v>
      </c>
      <c r="V1404" s="10">
        <v>252</v>
      </c>
      <c r="W1404" s="12">
        <f t="shared" si="529"/>
        <v>1.037406923</v>
      </c>
      <c r="X1404" s="5">
        <f t="shared" si="530"/>
        <v>44.678829950000001</v>
      </c>
      <c r="Y1404" s="11">
        <f t="shared" si="531"/>
        <v>0</v>
      </c>
      <c r="Z1404" s="2" t="s">
        <v>68</v>
      </c>
      <c r="AA1404" s="72">
        <f t="shared" si="539"/>
        <v>44484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2"/>
      <c r="CH1404" s="1"/>
      <c r="CI1404" s="1"/>
      <c r="CJ1404" s="1"/>
      <c r="CK1404" s="1"/>
      <c r="CL1404" s="1"/>
      <c r="CM1404" s="1"/>
    </row>
    <row r="1405" spans="1:91" x14ac:dyDescent="0.2">
      <c r="A1405" s="105">
        <f t="shared" si="532"/>
        <v>44418</v>
      </c>
      <c r="B1405" s="5">
        <f t="shared" si="521"/>
        <v>1239.8402544200001</v>
      </c>
      <c r="C1405" s="5">
        <f t="shared" si="533"/>
        <v>1000</v>
      </c>
      <c r="D1405" s="64">
        <f t="shared" si="534"/>
        <v>5769.98</v>
      </c>
      <c r="E1405" s="11">
        <f>IF(K1405=1,VLOOKUP(A1405,[1]Plan1!$AY$80:$BA$314,3),E1404)</f>
        <v>5825.37</v>
      </c>
      <c r="F1405" s="72">
        <f t="shared" si="535"/>
        <v>44393</v>
      </c>
      <c r="G1405" s="9">
        <f t="shared" si="522"/>
        <v>9.5996866540266623E-3</v>
      </c>
      <c r="H1405" s="72">
        <f t="shared" si="536"/>
        <v>44424</v>
      </c>
      <c r="I1405" s="72">
        <f t="shared" si="523"/>
        <v>44424</v>
      </c>
      <c r="J1405" s="1">
        <f t="shared" si="537"/>
        <v>22</v>
      </c>
      <c r="K1405" s="1">
        <f t="shared" si="543"/>
        <v>18</v>
      </c>
      <c r="L1405" s="5">
        <f t="shared" si="524"/>
        <v>1.00784746</v>
      </c>
      <c r="M1405" s="12">
        <f t="shared" si="544"/>
        <v>1.00530005</v>
      </c>
      <c r="N1405" s="12">
        <f t="shared" si="540"/>
        <v>1.185614780488297</v>
      </c>
      <c r="O1405" s="5">
        <f t="shared" si="542"/>
        <v>1.1949188399999999</v>
      </c>
      <c r="P1405" s="5">
        <f t="shared" si="525"/>
        <v>1194.91884</v>
      </c>
      <c r="Q1405" s="10">
        <f t="shared" si="526"/>
        <v>0</v>
      </c>
      <c r="R1405" s="39">
        <f t="shared" si="527"/>
        <v>0</v>
      </c>
      <c r="S1405" s="5">
        <f t="shared" si="528"/>
        <v>0</v>
      </c>
      <c r="T1405" s="6">
        <f t="shared" si="538"/>
        <v>4.641E-2</v>
      </c>
      <c r="U1405" s="10">
        <f t="shared" si="541"/>
        <v>205</v>
      </c>
      <c r="V1405" s="10">
        <v>252</v>
      </c>
      <c r="W1405" s="12">
        <f t="shared" si="529"/>
        <v>1.037593695</v>
      </c>
      <c r="X1405" s="5">
        <f t="shared" si="530"/>
        <v>44.921414419999998</v>
      </c>
      <c r="Y1405" s="11">
        <f t="shared" si="531"/>
        <v>0</v>
      </c>
      <c r="Z1405" s="2" t="s">
        <v>68</v>
      </c>
      <c r="AA1405" s="72">
        <f t="shared" si="539"/>
        <v>44484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2"/>
      <c r="CH1405" s="1"/>
      <c r="CI1405" s="1"/>
      <c r="CJ1405" s="1"/>
      <c r="CK1405" s="1"/>
      <c r="CL1405" s="1"/>
      <c r="CM1405" s="1"/>
    </row>
    <row r="1406" spans="1:91" x14ac:dyDescent="0.2">
      <c r="A1406" s="105">
        <f t="shared" si="532"/>
        <v>44419</v>
      </c>
      <c r="B1406" s="5">
        <f t="shared" si="521"/>
        <v>1240.6021104399999</v>
      </c>
      <c r="C1406" s="5">
        <f t="shared" si="533"/>
        <v>1000</v>
      </c>
      <c r="D1406" s="64">
        <f t="shared" si="534"/>
        <v>5769.98</v>
      </c>
      <c r="E1406" s="11">
        <f>IF(K1406=1,VLOOKUP(A1406,[1]Plan1!$AY$80:$BA$314,3),E1405)</f>
        <v>5825.37</v>
      </c>
      <c r="F1406" s="72">
        <f t="shared" si="535"/>
        <v>44393</v>
      </c>
      <c r="G1406" s="9">
        <f t="shared" si="522"/>
        <v>9.5996866540266623E-3</v>
      </c>
      <c r="H1406" s="72">
        <f t="shared" si="536"/>
        <v>44424</v>
      </c>
      <c r="I1406" s="72">
        <f t="shared" si="523"/>
        <v>44424</v>
      </c>
      <c r="J1406" s="1">
        <f t="shared" si="537"/>
        <v>22</v>
      </c>
      <c r="K1406" s="1">
        <f t="shared" si="543"/>
        <v>19</v>
      </c>
      <c r="L1406" s="5">
        <f t="shared" si="524"/>
        <v>1.00828523</v>
      </c>
      <c r="M1406" s="12">
        <f t="shared" si="544"/>
        <v>1.00530005</v>
      </c>
      <c r="N1406" s="12">
        <f t="shared" si="540"/>
        <v>1.185614780488297</v>
      </c>
      <c r="O1406" s="5">
        <f t="shared" si="542"/>
        <v>1.1954378699999999</v>
      </c>
      <c r="P1406" s="5">
        <f t="shared" si="525"/>
        <v>1195.43787</v>
      </c>
      <c r="Q1406" s="10">
        <f t="shared" si="526"/>
        <v>0</v>
      </c>
      <c r="R1406" s="39">
        <f t="shared" si="527"/>
        <v>0</v>
      </c>
      <c r="S1406" s="5">
        <f t="shared" si="528"/>
        <v>0</v>
      </c>
      <c r="T1406" s="6">
        <f t="shared" si="538"/>
        <v>4.641E-2</v>
      </c>
      <c r="U1406" s="10">
        <f t="shared" si="541"/>
        <v>206</v>
      </c>
      <c r="V1406" s="10">
        <v>252</v>
      </c>
      <c r="W1406" s="12">
        <f t="shared" si="529"/>
        <v>1.0377805</v>
      </c>
      <c r="X1406" s="5">
        <f t="shared" si="530"/>
        <v>45.16424044</v>
      </c>
      <c r="Y1406" s="11">
        <f t="shared" si="531"/>
        <v>0</v>
      </c>
      <c r="Z1406" s="2" t="s">
        <v>68</v>
      </c>
      <c r="AA1406" s="72">
        <f t="shared" si="539"/>
        <v>44484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2"/>
      <c r="CH1406" s="1"/>
      <c r="CI1406" s="1"/>
      <c r="CJ1406" s="1"/>
      <c r="CK1406" s="1"/>
      <c r="CL1406" s="1"/>
      <c r="CM1406" s="1"/>
    </row>
    <row r="1407" spans="1:91" x14ac:dyDescent="0.2">
      <c r="A1407" s="105">
        <f t="shared" si="532"/>
        <v>44420</v>
      </c>
      <c r="B1407" s="5">
        <f t="shared" si="521"/>
        <v>1241.3644294000001</v>
      </c>
      <c r="C1407" s="5">
        <f t="shared" si="533"/>
        <v>1000</v>
      </c>
      <c r="D1407" s="64">
        <f t="shared" si="534"/>
        <v>5769.98</v>
      </c>
      <c r="E1407" s="11">
        <f>IF(K1407=1,VLOOKUP(A1407,[1]Plan1!$AY$80:$BA$314,3),E1406)</f>
        <v>5825.37</v>
      </c>
      <c r="F1407" s="72">
        <f t="shared" si="535"/>
        <v>44393</v>
      </c>
      <c r="G1407" s="9">
        <f t="shared" si="522"/>
        <v>9.5996866540266623E-3</v>
      </c>
      <c r="H1407" s="72">
        <f t="shared" si="536"/>
        <v>44424</v>
      </c>
      <c r="I1407" s="72">
        <f t="shared" si="523"/>
        <v>44424</v>
      </c>
      <c r="J1407" s="1">
        <f t="shared" si="537"/>
        <v>22</v>
      </c>
      <c r="K1407" s="1">
        <f t="shared" si="543"/>
        <v>20</v>
      </c>
      <c r="L1407" s="5">
        <f t="shared" si="524"/>
        <v>1.00872319</v>
      </c>
      <c r="M1407" s="12">
        <f t="shared" si="544"/>
        <v>1.00530005</v>
      </c>
      <c r="N1407" s="12">
        <f t="shared" si="540"/>
        <v>1.185614780488297</v>
      </c>
      <c r="O1407" s="5">
        <f t="shared" si="542"/>
        <v>1.1959571200000001</v>
      </c>
      <c r="P1407" s="5">
        <f t="shared" si="525"/>
        <v>1195.95712</v>
      </c>
      <c r="Q1407" s="10">
        <f t="shared" si="526"/>
        <v>0</v>
      </c>
      <c r="R1407" s="39">
        <f t="shared" si="527"/>
        <v>0</v>
      </c>
      <c r="S1407" s="5">
        <f t="shared" si="528"/>
        <v>0</v>
      </c>
      <c r="T1407" s="6">
        <f t="shared" si="538"/>
        <v>4.641E-2</v>
      </c>
      <c r="U1407" s="10">
        <f t="shared" si="541"/>
        <v>207</v>
      </c>
      <c r="V1407" s="10">
        <v>252</v>
      </c>
      <c r="W1407" s="12">
        <f t="shared" si="529"/>
        <v>1.0379673389999999</v>
      </c>
      <c r="X1407" s="5">
        <f t="shared" si="530"/>
        <v>45.407309400000003</v>
      </c>
      <c r="Y1407" s="11">
        <f t="shared" si="531"/>
        <v>0</v>
      </c>
      <c r="Z1407" s="2" t="s">
        <v>68</v>
      </c>
      <c r="AA1407" s="72">
        <f t="shared" si="539"/>
        <v>44484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2"/>
      <c r="CH1407" s="1"/>
      <c r="CI1407" s="1"/>
      <c r="CJ1407" s="1"/>
      <c r="CK1407" s="1"/>
      <c r="CL1407" s="1"/>
      <c r="CM1407" s="1"/>
    </row>
    <row r="1408" spans="1:91" x14ac:dyDescent="0.2">
      <c r="A1408" s="105">
        <f t="shared" si="532"/>
        <v>44421</v>
      </c>
      <c r="B1408" s="5">
        <f t="shared" si="521"/>
        <v>1242.1272218399999</v>
      </c>
      <c r="C1408" s="5">
        <f t="shared" si="533"/>
        <v>1000</v>
      </c>
      <c r="D1408" s="64">
        <f t="shared" si="534"/>
        <v>5769.98</v>
      </c>
      <c r="E1408" s="11">
        <f>IF(K1408=1,VLOOKUP(A1408,[1]Plan1!$AY$80:$BA$314,3),E1407)</f>
        <v>5825.37</v>
      </c>
      <c r="F1408" s="72">
        <f t="shared" si="535"/>
        <v>44393</v>
      </c>
      <c r="G1408" s="9">
        <f t="shared" si="522"/>
        <v>9.5996866540266623E-3</v>
      </c>
      <c r="H1408" s="72">
        <f t="shared" si="536"/>
        <v>44424</v>
      </c>
      <c r="I1408" s="72">
        <f t="shared" si="523"/>
        <v>44424</v>
      </c>
      <c r="J1408" s="1">
        <f t="shared" si="537"/>
        <v>22</v>
      </c>
      <c r="K1408" s="1">
        <f t="shared" si="543"/>
        <v>21</v>
      </c>
      <c r="L1408" s="5">
        <f t="shared" si="524"/>
        <v>1.0091613399999999</v>
      </c>
      <c r="M1408" s="12">
        <f t="shared" si="544"/>
        <v>1.00530005</v>
      </c>
      <c r="N1408" s="12">
        <f t="shared" si="540"/>
        <v>1.185614780488297</v>
      </c>
      <c r="O1408" s="5">
        <f t="shared" si="542"/>
        <v>1.1964766</v>
      </c>
      <c r="P1408" s="5">
        <f t="shared" si="525"/>
        <v>1196.4766</v>
      </c>
      <c r="Q1408" s="10">
        <f t="shared" si="526"/>
        <v>0</v>
      </c>
      <c r="R1408" s="39">
        <f t="shared" si="527"/>
        <v>0</v>
      </c>
      <c r="S1408" s="5">
        <f t="shared" si="528"/>
        <v>0</v>
      </c>
      <c r="T1408" s="6">
        <f t="shared" si="538"/>
        <v>4.641E-2</v>
      </c>
      <c r="U1408" s="10">
        <f t="shared" si="541"/>
        <v>208</v>
      </c>
      <c r="V1408" s="10">
        <v>252</v>
      </c>
      <c r="W1408" s="12">
        <f t="shared" si="529"/>
        <v>1.038154212</v>
      </c>
      <c r="X1408" s="5">
        <f t="shared" si="530"/>
        <v>45.650621839999999</v>
      </c>
      <c r="Y1408" s="11">
        <f t="shared" si="531"/>
        <v>0</v>
      </c>
      <c r="Z1408" s="2" t="s">
        <v>68</v>
      </c>
      <c r="AA1408" s="72">
        <f t="shared" si="539"/>
        <v>44484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2"/>
      <c r="CH1408" s="1"/>
      <c r="CI1408" s="1"/>
      <c r="CJ1408" s="1"/>
      <c r="CK1408" s="1"/>
      <c r="CL1408" s="1"/>
      <c r="CM1408" s="1"/>
    </row>
    <row r="1409" spans="1:91" x14ac:dyDescent="0.2">
      <c r="A1409" s="105">
        <f t="shared" si="532"/>
        <v>44422</v>
      </c>
      <c r="B1409" s="5">
        <f t="shared" si="521"/>
        <v>1242.8904763800001</v>
      </c>
      <c r="C1409" s="5">
        <f t="shared" si="533"/>
        <v>1000</v>
      </c>
      <c r="D1409" s="64">
        <f t="shared" si="534"/>
        <v>5769.98</v>
      </c>
      <c r="E1409" s="11">
        <f>IF(K1409=1,VLOOKUP(A1409,[1]Plan1!$AY$80:$BA$314,3),E1408)</f>
        <v>5825.37</v>
      </c>
      <c r="F1409" s="72">
        <f t="shared" si="535"/>
        <v>44393</v>
      </c>
      <c r="G1409" s="9">
        <f t="shared" si="522"/>
        <v>9.5996866540266623E-3</v>
      </c>
      <c r="H1409" s="72">
        <f t="shared" si="536"/>
        <v>44424</v>
      </c>
      <c r="I1409" s="72">
        <f t="shared" si="523"/>
        <v>44424</v>
      </c>
      <c r="J1409" s="1">
        <f t="shared" si="537"/>
        <v>22</v>
      </c>
      <c r="K1409" s="1">
        <f t="shared" si="543"/>
        <v>22</v>
      </c>
      <c r="L1409" s="5">
        <f t="shared" si="524"/>
        <v>1.00959968</v>
      </c>
      <c r="M1409" s="12">
        <f t="shared" si="544"/>
        <v>1.00530005</v>
      </c>
      <c r="N1409" s="12">
        <f t="shared" si="540"/>
        <v>1.185614780488297</v>
      </c>
      <c r="O1409" s="5">
        <f t="shared" si="542"/>
        <v>1.1969962999999999</v>
      </c>
      <c r="P1409" s="5">
        <f t="shared" si="525"/>
        <v>1196.9963</v>
      </c>
      <c r="Q1409" s="10">
        <f t="shared" si="526"/>
        <v>0</v>
      </c>
      <c r="R1409" s="39">
        <f t="shared" si="527"/>
        <v>0</v>
      </c>
      <c r="S1409" s="5">
        <f t="shared" si="528"/>
        <v>0</v>
      </c>
      <c r="T1409" s="6">
        <f t="shared" si="538"/>
        <v>4.641E-2</v>
      </c>
      <c r="U1409" s="10">
        <f t="shared" si="541"/>
        <v>209</v>
      </c>
      <c r="V1409" s="10">
        <v>252</v>
      </c>
      <c r="W1409" s="12">
        <f t="shared" si="529"/>
        <v>1.038341118</v>
      </c>
      <c r="X1409" s="5">
        <f t="shared" si="530"/>
        <v>45.894176379999998</v>
      </c>
      <c r="Y1409" s="11">
        <f t="shared" si="531"/>
        <v>0</v>
      </c>
      <c r="Z1409" s="2" t="s">
        <v>68</v>
      </c>
      <c r="AA1409" s="72">
        <f t="shared" si="539"/>
        <v>44484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2"/>
      <c r="CH1409" s="1"/>
      <c r="CI1409" s="1"/>
      <c r="CJ1409" s="1"/>
      <c r="CK1409" s="1"/>
      <c r="CL1409" s="1"/>
      <c r="CM1409" s="1"/>
    </row>
    <row r="1410" spans="1:91" x14ac:dyDescent="0.2">
      <c r="A1410" s="105">
        <f t="shared" si="532"/>
        <v>44423</v>
      </c>
      <c r="B1410" s="5">
        <f t="shared" si="521"/>
        <v>1242.8904763800001</v>
      </c>
      <c r="C1410" s="5">
        <f t="shared" si="533"/>
        <v>1000</v>
      </c>
      <c r="D1410" s="64">
        <f t="shared" si="534"/>
        <v>5769.98</v>
      </c>
      <c r="E1410" s="11">
        <f>IF(K1410=1,VLOOKUP(A1410,[1]Plan1!$AY$80:$BA$314,3),E1409)</f>
        <v>5825.37</v>
      </c>
      <c r="F1410" s="72">
        <f t="shared" si="535"/>
        <v>44393</v>
      </c>
      <c r="G1410" s="9">
        <f t="shared" si="522"/>
        <v>9.5996866540266623E-3</v>
      </c>
      <c r="H1410" s="72">
        <f t="shared" si="536"/>
        <v>44454</v>
      </c>
      <c r="I1410" s="72">
        <f t="shared" si="523"/>
        <v>44424</v>
      </c>
      <c r="J1410" s="1">
        <f t="shared" si="537"/>
        <v>22</v>
      </c>
      <c r="K1410" s="1">
        <f t="shared" si="543"/>
        <v>22</v>
      </c>
      <c r="L1410" s="5">
        <f t="shared" si="524"/>
        <v>1.00959968</v>
      </c>
      <c r="M1410" s="12">
        <f t="shared" si="544"/>
        <v>1.00530005</v>
      </c>
      <c r="N1410" s="12">
        <f t="shared" si="540"/>
        <v>1.185614780488297</v>
      </c>
      <c r="O1410" s="5">
        <f t="shared" si="542"/>
        <v>1.1969962999999999</v>
      </c>
      <c r="P1410" s="5">
        <f t="shared" si="525"/>
        <v>1196.9963</v>
      </c>
      <c r="Q1410" s="10">
        <f t="shared" si="526"/>
        <v>0</v>
      </c>
      <c r="R1410" s="39">
        <f t="shared" si="527"/>
        <v>0</v>
      </c>
      <c r="S1410" s="5">
        <f t="shared" si="528"/>
        <v>0</v>
      </c>
      <c r="T1410" s="6">
        <f t="shared" si="538"/>
        <v>4.641E-2</v>
      </c>
      <c r="U1410" s="10">
        <f t="shared" si="541"/>
        <v>209</v>
      </c>
      <c r="V1410" s="10">
        <v>252</v>
      </c>
      <c r="W1410" s="12">
        <f t="shared" si="529"/>
        <v>1.038341118</v>
      </c>
      <c r="X1410" s="5">
        <f t="shared" si="530"/>
        <v>45.894176379999998</v>
      </c>
      <c r="Y1410" s="11">
        <f t="shared" si="531"/>
        <v>0</v>
      </c>
      <c r="Z1410" s="2" t="s">
        <v>68</v>
      </c>
      <c r="AA1410" s="72">
        <f t="shared" si="539"/>
        <v>44484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2"/>
      <c r="CH1410" s="1"/>
      <c r="CI1410" s="1"/>
      <c r="CJ1410" s="1"/>
      <c r="CK1410" s="1"/>
      <c r="CL1410" s="1"/>
      <c r="CM1410" s="1"/>
    </row>
    <row r="1411" spans="1:91" x14ac:dyDescent="0.2">
      <c r="A1411" s="105">
        <f t="shared" si="532"/>
        <v>44424</v>
      </c>
      <c r="B1411" s="5">
        <f t="shared" si="521"/>
        <v>1242.8904763800001</v>
      </c>
      <c r="C1411" s="5">
        <f t="shared" si="533"/>
        <v>1000</v>
      </c>
      <c r="D1411" s="64">
        <f t="shared" si="534"/>
        <v>5769.98</v>
      </c>
      <c r="E1411" s="11">
        <f>IF(K1411=1,VLOOKUP(A1411,[1]Plan1!$AY$80:$BA$314,3),E1410)</f>
        <v>5825.37</v>
      </c>
      <c r="F1411" s="72">
        <f t="shared" si="535"/>
        <v>44393</v>
      </c>
      <c r="G1411" s="9">
        <f t="shared" si="522"/>
        <v>9.5996866540266623E-3</v>
      </c>
      <c r="H1411" s="72">
        <f t="shared" si="536"/>
        <v>44454</v>
      </c>
      <c r="I1411" s="72">
        <f t="shared" si="523"/>
        <v>44424</v>
      </c>
      <c r="J1411" s="1">
        <f t="shared" si="537"/>
        <v>22</v>
      </c>
      <c r="K1411" s="1">
        <f t="shared" si="543"/>
        <v>22</v>
      </c>
      <c r="L1411" s="5">
        <f t="shared" si="524"/>
        <v>1.00959968</v>
      </c>
      <c r="M1411" s="12">
        <f t="shared" si="544"/>
        <v>1.00530005</v>
      </c>
      <c r="N1411" s="12">
        <f t="shared" si="540"/>
        <v>1.185614780488297</v>
      </c>
      <c r="O1411" s="5">
        <f t="shared" si="542"/>
        <v>1.1969962999999999</v>
      </c>
      <c r="P1411" s="5">
        <f t="shared" si="525"/>
        <v>1196.9963</v>
      </c>
      <c r="Q1411" s="10">
        <f t="shared" si="526"/>
        <v>0</v>
      </c>
      <c r="R1411" s="39">
        <f t="shared" si="527"/>
        <v>0</v>
      </c>
      <c r="S1411" s="5">
        <f t="shared" si="528"/>
        <v>0</v>
      </c>
      <c r="T1411" s="6">
        <f t="shared" si="538"/>
        <v>4.641E-2</v>
      </c>
      <c r="U1411" s="10">
        <f t="shared" si="541"/>
        <v>209</v>
      </c>
      <c r="V1411" s="10">
        <v>252</v>
      </c>
      <c r="W1411" s="12">
        <f t="shared" si="529"/>
        <v>1.038341118</v>
      </c>
      <c r="X1411" s="5">
        <f t="shared" si="530"/>
        <v>45.894176379999998</v>
      </c>
      <c r="Y1411" s="11">
        <f t="shared" si="531"/>
        <v>0</v>
      </c>
      <c r="Z1411" s="2" t="s">
        <v>68</v>
      </c>
      <c r="AA1411" s="72">
        <f t="shared" si="539"/>
        <v>44484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2"/>
      <c r="CH1411" s="1"/>
      <c r="CI1411" s="1"/>
      <c r="CJ1411" s="1"/>
      <c r="CK1411" s="1"/>
      <c r="CL1411" s="1"/>
      <c r="CM1411" s="1"/>
    </row>
    <row r="1412" spans="1:91" x14ac:dyDescent="0.2">
      <c r="A1412" s="105">
        <f t="shared" si="532"/>
        <v>44425</v>
      </c>
      <c r="B1412" s="5">
        <f t="shared" si="521"/>
        <v>1243.62710956</v>
      </c>
      <c r="C1412" s="5">
        <f t="shared" si="533"/>
        <v>1000</v>
      </c>
      <c r="D1412" s="64">
        <f t="shared" si="534"/>
        <v>5825.37</v>
      </c>
      <c r="E1412" s="11">
        <f>IF(K1412=1,VLOOKUP(A1412,[1]Plan1!$AY$80:$BA$314,3),E1411)</f>
        <v>5876.05</v>
      </c>
      <c r="F1412" s="72">
        <f t="shared" si="535"/>
        <v>44425</v>
      </c>
      <c r="G1412" s="9">
        <f t="shared" si="522"/>
        <v>8.699876574363552E-3</v>
      </c>
      <c r="H1412" s="72">
        <f t="shared" si="536"/>
        <v>44454</v>
      </c>
      <c r="I1412" s="72">
        <f t="shared" si="523"/>
        <v>44454</v>
      </c>
      <c r="J1412" s="1">
        <f t="shared" si="537"/>
        <v>21</v>
      </c>
      <c r="K1412" s="1">
        <f t="shared" si="543"/>
        <v>1</v>
      </c>
      <c r="L1412" s="5">
        <f t="shared" si="524"/>
        <v>1.0004125699999999</v>
      </c>
      <c r="M1412" s="12">
        <f t="shared" si="544"/>
        <v>1.00959968</v>
      </c>
      <c r="N1412" s="12">
        <f t="shared" si="540"/>
        <v>1.196996302984255</v>
      </c>
      <c r="O1412" s="5">
        <f t="shared" si="542"/>
        <v>1.19749014</v>
      </c>
      <c r="P1412" s="5">
        <f t="shared" si="525"/>
        <v>1197.4901400000001</v>
      </c>
      <c r="Q1412" s="10">
        <f t="shared" si="526"/>
        <v>0</v>
      </c>
      <c r="R1412" s="39">
        <f t="shared" si="527"/>
        <v>0</v>
      </c>
      <c r="S1412" s="5">
        <f t="shared" si="528"/>
        <v>0</v>
      </c>
      <c r="T1412" s="6">
        <f t="shared" si="538"/>
        <v>4.641E-2</v>
      </c>
      <c r="U1412" s="10">
        <f t="shared" si="541"/>
        <v>210</v>
      </c>
      <c r="V1412" s="10">
        <v>252</v>
      </c>
      <c r="W1412" s="12">
        <f t="shared" si="529"/>
        <v>1.038528058</v>
      </c>
      <c r="X1412" s="5">
        <f t="shared" si="530"/>
        <v>46.136969559999997</v>
      </c>
      <c r="Y1412" s="11">
        <f t="shared" si="531"/>
        <v>0</v>
      </c>
      <c r="Z1412" s="2" t="s">
        <v>68</v>
      </c>
      <c r="AA1412" s="72">
        <f t="shared" si="539"/>
        <v>44484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2"/>
      <c r="CH1412" s="1"/>
      <c r="CI1412" s="1"/>
      <c r="CJ1412" s="1"/>
      <c r="CK1412" s="1"/>
      <c r="CL1412" s="1"/>
      <c r="CM1412" s="1"/>
    </row>
    <row r="1413" spans="1:91" x14ac:dyDescent="0.2">
      <c r="A1413" s="105">
        <f t="shared" si="532"/>
        <v>44426</v>
      </c>
      <c r="B1413" s="5">
        <f t="shared" si="521"/>
        <v>1244.3641862499999</v>
      </c>
      <c r="C1413" s="5">
        <f t="shared" si="533"/>
        <v>1000</v>
      </c>
      <c r="D1413" s="64">
        <f t="shared" si="534"/>
        <v>5825.37</v>
      </c>
      <c r="E1413" s="11">
        <f>IF(K1413=1,VLOOKUP(A1413,[1]Plan1!$AY$80:$BA$314,3),E1412)</f>
        <v>5876.05</v>
      </c>
      <c r="F1413" s="72">
        <f t="shared" si="535"/>
        <v>44425</v>
      </c>
      <c r="G1413" s="9">
        <f t="shared" si="522"/>
        <v>8.699876574363552E-3</v>
      </c>
      <c r="H1413" s="72">
        <f t="shared" si="536"/>
        <v>44454</v>
      </c>
      <c r="I1413" s="72">
        <f t="shared" si="523"/>
        <v>44454</v>
      </c>
      <c r="J1413" s="1">
        <f t="shared" si="537"/>
        <v>21</v>
      </c>
      <c r="K1413" s="1">
        <f t="shared" si="543"/>
        <v>2</v>
      </c>
      <c r="L1413" s="5">
        <f t="shared" si="524"/>
        <v>1.00082531</v>
      </c>
      <c r="M1413" s="12">
        <f t="shared" si="544"/>
        <v>1.00959968</v>
      </c>
      <c r="N1413" s="12">
        <f t="shared" si="540"/>
        <v>1.196996302984255</v>
      </c>
      <c r="O1413" s="5">
        <f t="shared" si="542"/>
        <v>1.1979841899999999</v>
      </c>
      <c r="P1413" s="5">
        <f t="shared" si="525"/>
        <v>1197.9841899999999</v>
      </c>
      <c r="Q1413" s="10">
        <f t="shared" si="526"/>
        <v>0</v>
      </c>
      <c r="R1413" s="39">
        <f t="shared" si="527"/>
        <v>0</v>
      </c>
      <c r="S1413" s="5">
        <f t="shared" si="528"/>
        <v>0</v>
      </c>
      <c r="T1413" s="6">
        <f t="shared" si="538"/>
        <v>4.641E-2</v>
      </c>
      <c r="U1413" s="10">
        <f t="shared" si="541"/>
        <v>211</v>
      </c>
      <c r="V1413" s="10">
        <v>252</v>
      </c>
      <c r="W1413" s="12">
        <f t="shared" si="529"/>
        <v>1.038715032</v>
      </c>
      <c r="X1413" s="5">
        <f t="shared" si="530"/>
        <v>46.379996249999998</v>
      </c>
      <c r="Y1413" s="11">
        <f t="shared" si="531"/>
        <v>0</v>
      </c>
      <c r="Z1413" s="2" t="s">
        <v>68</v>
      </c>
      <c r="AA1413" s="72">
        <f t="shared" si="539"/>
        <v>44484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2"/>
      <c r="CH1413" s="1"/>
      <c r="CI1413" s="1"/>
      <c r="CJ1413" s="1"/>
      <c r="CK1413" s="1"/>
      <c r="CL1413" s="1"/>
      <c r="CM1413" s="1"/>
    </row>
    <row r="1414" spans="1:91" x14ac:dyDescent="0.2">
      <c r="A1414" s="105">
        <f t="shared" si="532"/>
        <v>44427</v>
      </c>
      <c r="B1414" s="5">
        <f t="shared" si="521"/>
        <v>1245.1017054000001</v>
      </c>
      <c r="C1414" s="5">
        <f t="shared" si="533"/>
        <v>1000</v>
      </c>
      <c r="D1414" s="64">
        <f t="shared" si="534"/>
        <v>5825.37</v>
      </c>
      <c r="E1414" s="11">
        <f>IF(K1414=1,VLOOKUP(A1414,[1]Plan1!$AY$80:$BA$314,3),E1413)</f>
        <v>5876.05</v>
      </c>
      <c r="F1414" s="72">
        <f t="shared" si="535"/>
        <v>44425</v>
      </c>
      <c r="G1414" s="9">
        <f t="shared" si="522"/>
        <v>8.699876574363552E-3</v>
      </c>
      <c r="H1414" s="72">
        <f t="shared" si="536"/>
        <v>44454</v>
      </c>
      <c r="I1414" s="72">
        <f t="shared" si="523"/>
        <v>44454</v>
      </c>
      <c r="J1414" s="1">
        <f t="shared" si="537"/>
        <v>21</v>
      </c>
      <c r="K1414" s="1">
        <f t="shared" si="543"/>
        <v>3</v>
      </c>
      <c r="L1414" s="5">
        <f t="shared" si="524"/>
        <v>1.00123823</v>
      </c>
      <c r="M1414" s="12">
        <f t="shared" si="544"/>
        <v>1.00959968</v>
      </c>
      <c r="N1414" s="12">
        <f t="shared" si="540"/>
        <v>1.196996302984255</v>
      </c>
      <c r="O1414" s="5">
        <f t="shared" si="542"/>
        <v>1.1984784500000001</v>
      </c>
      <c r="P1414" s="5">
        <f t="shared" si="525"/>
        <v>1198.4784500000001</v>
      </c>
      <c r="Q1414" s="10">
        <f t="shared" si="526"/>
        <v>0</v>
      </c>
      <c r="R1414" s="39">
        <f t="shared" si="527"/>
        <v>0</v>
      </c>
      <c r="S1414" s="5">
        <f t="shared" si="528"/>
        <v>0</v>
      </c>
      <c r="T1414" s="6">
        <f t="shared" si="538"/>
        <v>4.641E-2</v>
      </c>
      <c r="U1414" s="10">
        <f t="shared" si="541"/>
        <v>212</v>
      </c>
      <c r="V1414" s="10">
        <v>252</v>
      </c>
      <c r="W1414" s="12">
        <f t="shared" si="529"/>
        <v>1.0389020390000001</v>
      </c>
      <c r="X1414" s="5">
        <f t="shared" si="530"/>
        <v>46.623255399999998</v>
      </c>
      <c r="Y1414" s="11">
        <f t="shared" si="531"/>
        <v>0</v>
      </c>
      <c r="Z1414" s="2" t="s">
        <v>68</v>
      </c>
      <c r="AA1414" s="72">
        <f t="shared" si="539"/>
        <v>44484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2"/>
      <c r="CH1414" s="1"/>
      <c r="CI1414" s="1"/>
      <c r="CJ1414" s="1"/>
      <c r="CK1414" s="1"/>
      <c r="CL1414" s="1"/>
      <c r="CM1414" s="1"/>
    </row>
    <row r="1415" spans="1:91" x14ac:dyDescent="0.2">
      <c r="A1415" s="105">
        <f t="shared" si="532"/>
        <v>44428</v>
      </c>
      <c r="B1415" s="5">
        <f t="shared" si="521"/>
        <v>1245.83965799</v>
      </c>
      <c r="C1415" s="5">
        <f t="shared" si="533"/>
        <v>1000</v>
      </c>
      <c r="D1415" s="64">
        <f t="shared" si="534"/>
        <v>5825.37</v>
      </c>
      <c r="E1415" s="11">
        <f>IF(K1415=1,VLOOKUP(A1415,[1]Plan1!$AY$80:$BA$314,3),E1414)</f>
        <v>5876.05</v>
      </c>
      <c r="F1415" s="72">
        <f t="shared" si="535"/>
        <v>44425</v>
      </c>
      <c r="G1415" s="9">
        <f t="shared" si="522"/>
        <v>8.699876574363552E-3</v>
      </c>
      <c r="H1415" s="72">
        <f t="shared" si="536"/>
        <v>44454</v>
      </c>
      <c r="I1415" s="72">
        <f t="shared" si="523"/>
        <v>44454</v>
      </c>
      <c r="J1415" s="1">
        <f t="shared" si="537"/>
        <v>21</v>
      </c>
      <c r="K1415" s="1">
        <f t="shared" si="543"/>
        <v>4</v>
      </c>
      <c r="L1415" s="5">
        <f t="shared" si="524"/>
        <v>1.00165131</v>
      </c>
      <c r="M1415" s="12">
        <f t="shared" si="544"/>
        <v>1.00959968</v>
      </c>
      <c r="N1415" s="12">
        <f t="shared" si="540"/>
        <v>1.196996302984255</v>
      </c>
      <c r="O1415" s="5">
        <f t="shared" si="542"/>
        <v>1.1989729099999999</v>
      </c>
      <c r="P1415" s="5">
        <f t="shared" si="525"/>
        <v>1198.97291</v>
      </c>
      <c r="Q1415" s="10">
        <f t="shared" si="526"/>
        <v>0</v>
      </c>
      <c r="R1415" s="39">
        <f t="shared" si="527"/>
        <v>0</v>
      </c>
      <c r="S1415" s="5">
        <f t="shared" si="528"/>
        <v>0</v>
      </c>
      <c r="T1415" s="6">
        <f t="shared" si="538"/>
        <v>4.641E-2</v>
      </c>
      <c r="U1415" s="10">
        <f t="shared" si="541"/>
        <v>213</v>
      </c>
      <c r="V1415" s="10">
        <v>252</v>
      </c>
      <c r="W1415" s="12">
        <f t="shared" si="529"/>
        <v>1.0390890800000001</v>
      </c>
      <c r="X1415" s="5">
        <f t="shared" si="530"/>
        <v>46.86674799</v>
      </c>
      <c r="Y1415" s="11">
        <f t="shared" si="531"/>
        <v>0</v>
      </c>
      <c r="Z1415" s="2" t="s">
        <v>68</v>
      </c>
      <c r="AA1415" s="72">
        <f t="shared" si="539"/>
        <v>44484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2"/>
      <c r="CH1415" s="1"/>
      <c r="CI1415" s="1"/>
      <c r="CJ1415" s="1"/>
      <c r="CK1415" s="1"/>
      <c r="CL1415" s="1"/>
      <c r="CM1415" s="1"/>
    </row>
    <row r="1416" spans="1:91" x14ac:dyDescent="0.2">
      <c r="A1416" s="105">
        <f t="shared" si="532"/>
        <v>44429</v>
      </c>
      <c r="B1416" s="5">
        <f t="shared" si="521"/>
        <v>1246.5780429900001</v>
      </c>
      <c r="C1416" s="5">
        <f t="shared" si="533"/>
        <v>1000</v>
      </c>
      <c r="D1416" s="64">
        <f t="shared" si="534"/>
        <v>5825.37</v>
      </c>
      <c r="E1416" s="11">
        <f>IF(K1416=1,VLOOKUP(A1416,[1]Plan1!$AY$80:$BA$314,3),E1415)</f>
        <v>5876.05</v>
      </c>
      <c r="F1416" s="72">
        <f t="shared" si="535"/>
        <v>44425</v>
      </c>
      <c r="G1416" s="9">
        <f t="shared" si="522"/>
        <v>8.699876574363552E-3</v>
      </c>
      <c r="H1416" s="72">
        <f t="shared" si="536"/>
        <v>44454</v>
      </c>
      <c r="I1416" s="72">
        <f t="shared" si="523"/>
        <v>44454</v>
      </c>
      <c r="J1416" s="1">
        <f t="shared" si="537"/>
        <v>21</v>
      </c>
      <c r="K1416" s="1">
        <f t="shared" si="543"/>
        <v>5</v>
      </c>
      <c r="L1416" s="5">
        <f t="shared" si="524"/>
        <v>1.00206456</v>
      </c>
      <c r="M1416" s="12">
        <f t="shared" si="544"/>
        <v>1.00959968</v>
      </c>
      <c r="N1416" s="12">
        <f t="shared" si="540"/>
        <v>1.196996302984255</v>
      </c>
      <c r="O1416" s="5">
        <f t="shared" si="542"/>
        <v>1.1994675699999999</v>
      </c>
      <c r="P1416" s="5">
        <f t="shared" si="525"/>
        <v>1199.46757</v>
      </c>
      <c r="Q1416" s="10">
        <f t="shared" si="526"/>
        <v>0</v>
      </c>
      <c r="R1416" s="39">
        <f t="shared" si="527"/>
        <v>0</v>
      </c>
      <c r="S1416" s="5">
        <f t="shared" si="528"/>
        <v>0</v>
      </c>
      <c r="T1416" s="6">
        <f t="shared" si="538"/>
        <v>4.641E-2</v>
      </c>
      <c r="U1416" s="10">
        <f t="shared" si="541"/>
        <v>214</v>
      </c>
      <c r="V1416" s="10">
        <v>252</v>
      </c>
      <c r="W1416" s="12">
        <f t="shared" si="529"/>
        <v>1.039276154</v>
      </c>
      <c r="X1416" s="5">
        <f t="shared" si="530"/>
        <v>47.110472989999998</v>
      </c>
      <c r="Y1416" s="11">
        <f t="shared" si="531"/>
        <v>0</v>
      </c>
      <c r="Z1416" s="2" t="s">
        <v>68</v>
      </c>
      <c r="AA1416" s="72">
        <f t="shared" si="539"/>
        <v>44484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2"/>
      <c r="CH1416" s="1"/>
      <c r="CI1416" s="1"/>
      <c r="CJ1416" s="1"/>
      <c r="CK1416" s="1"/>
      <c r="CL1416" s="1"/>
      <c r="CM1416" s="1"/>
    </row>
    <row r="1417" spans="1:91" x14ac:dyDescent="0.2">
      <c r="A1417" s="105">
        <f t="shared" si="532"/>
        <v>44430</v>
      </c>
      <c r="B1417" s="5">
        <f t="shared" si="521"/>
        <v>1246.5780429900001</v>
      </c>
      <c r="C1417" s="5">
        <f t="shared" si="533"/>
        <v>1000</v>
      </c>
      <c r="D1417" s="64">
        <f t="shared" si="534"/>
        <v>5825.37</v>
      </c>
      <c r="E1417" s="11">
        <f>IF(K1417=1,VLOOKUP(A1417,[1]Plan1!$AY$80:$BA$314,3),E1416)</f>
        <v>5876.05</v>
      </c>
      <c r="F1417" s="72">
        <f t="shared" si="535"/>
        <v>44425</v>
      </c>
      <c r="G1417" s="9">
        <f t="shared" si="522"/>
        <v>8.699876574363552E-3</v>
      </c>
      <c r="H1417" s="72">
        <f t="shared" si="536"/>
        <v>44454</v>
      </c>
      <c r="I1417" s="72">
        <f t="shared" si="523"/>
        <v>44454</v>
      </c>
      <c r="J1417" s="1">
        <f t="shared" si="537"/>
        <v>21</v>
      </c>
      <c r="K1417" s="1">
        <f t="shared" si="543"/>
        <v>5</v>
      </c>
      <c r="L1417" s="5">
        <f t="shared" si="524"/>
        <v>1.00206456</v>
      </c>
      <c r="M1417" s="12">
        <f t="shared" si="544"/>
        <v>1.00959968</v>
      </c>
      <c r="N1417" s="12">
        <f t="shared" si="540"/>
        <v>1.196996302984255</v>
      </c>
      <c r="O1417" s="5">
        <f t="shared" si="542"/>
        <v>1.1994675699999999</v>
      </c>
      <c r="P1417" s="5">
        <f t="shared" si="525"/>
        <v>1199.46757</v>
      </c>
      <c r="Q1417" s="10">
        <f t="shared" si="526"/>
        <v>0</v>
      </c>
      <c r="R1417" s="39">
        <f t="shared" si="527"/>
        <v>0</v>
      </c>
      <c r="S1417" s="5">
        <f t="shared" si="528"/>
        <v>0</v>
      </c>
      <c r="T1417" s="6">
        <f t="shared" si="538"/>
        <v>4.641E-2</v>
      </c>
      <c r="U1417" s="10">
        <f t="shared" si="541"/>
        <v>214</v>
      </c>
      <c r="V1417" s="10">
        <v>252</v>
      </c>
      <c r="W1417" s="12">
        <f t="shared" si="529"/>
        <v>1.039276154</v>
      </c>
      <c r="X1417" s="5">
        <f t="shared" si="530"/>
        <v>47.110472989999998</v>
      </c>
      <c r="Y1417" s="11">
        <f t="shared" si="531"/>
        <v>0</v>
      </c>
      <c r="Z1417" s="2" t="s">
        <v>68</v>
      </c>
      <c r="AA1417" s="72">
        <f t="shared" si="539"/>
        <v>44484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2"/>
      <c r="CH1417" s="1"/>
      <c r="CI1417" s="1"/>
      <c r="CJ1417" s="1"/>
      <c r="CK1417" s="1"/>
      <c r="CL1417" s="1"/>
      <c r="CM1417" s="1"/>
    </row>
    <row r="1418" spans="1:91" x14ac:dyDescent="0.2">
      <c r="A1418" s="105">
        <f t="shared" si="532"/>
        <v>44431</v>
      </c>
      <c r="B1418" s="5">
        <f t="shared" ref="B1418:B1481" si="545">(P1418+X1418)</f>
        <v>1246.5780429900001</v>
      </c>
      <c r="C1418" s="5">
        <f t="shared" si="533"/>
        <v>1000</v>
      </c>
      <c r="D1418" s="64">
        <f t="shared" si="534"/>
        <v>5825.37</v>
      </c>
      <c r="E1418" s="11">
        <f>IF(K1418=1,VLOOKUP(A1418,[1]Plan1!$AY$80:$BA$314,3),E1417)</f>
        <v>5876.05</v>
      </c>
      <c r="F1418" s="72">
        <f t="shared" si="535"/>
        <v>44425</v>
      </c>
      <c r="G1418" s="9">
        <f t="shared" ref="G1418:G1481" si="546">(E1418/D1418)-1</f>
        <v>8.699876574363552E-3</v>
      </c>
      <c r="H1418" s="72">
        <f t="shared" si="536"/>
        <v>44454</v>
      </c>
      <c r="I1418" s="72">
        <f t="shared" ref="I1418:I1481" si="547">IF(A1418&gt;I1417,H1418,I1417)</f>
        <v>44454</v>
      </c>
      <c r="J1418" s="1">
        <f t="shared" si="537"/>
        <v>21</v>
      </c>
      <c r="K1418" s="1">
        <f t="shared" si="543"/>
        <v>5</v>
      </c>
      <c r="L1418" s="5">
        <f t="shared" ref="L1418:L1481" si="548">TRUNC((E1418/D1418)^TRUNC((K1418/J1418),9),8)</f>
        <v>1.00206456</v>
      </c>
      <c r="M1418" s="12">
        <f t="shared" si="544"/>
        <v>1.00959968</v>
      </c>
      <c r="N1418" s="12">
        <f t="shared" si="540"/>
        <v>1.196996302984255</v>
      </c>
      <c r="O1418" s="5">
        <f t="shared" si="542"/>
        <v>1.1994675699999999</v>
      </c>
      <c r="P1418" s="5">
        <f t="shared" ref="P1418:P1481" si="549">TRUNC(C1418*O1418,8)</f>
        <v>1199.46757</v>
      </c>
      <c r="Q1418" s="10">
        <f t="shared" ref="Q1418:Q1481" si="550">IF(VLOOKUP(A1418,AD$10:AK$114,8)=VLOOKUP(A1417,AD$10:AK$114,8),0,VLOOKUP(A1418,AD$10:AK$114,8))</f>
        <v>0</v>
      </c>
      <c r="R1418" s="39">
        <f t="shared" ref="R1418:R1481" si="551">IF(Q1418&gt;0,VLOOKUP($A1418,$AD$10:$AI$114,6),0)</f>
        <v>0</v>
      </c>
      <c r="S1418" s="5">
        <f t="shared" ref="S1418:S1481" si="552">IF(R1418&gt;0,TRUNC(R1418*P1418,8),0)</f>
        <v>0</v>
      </c>
      <c r="T1418" s="6">
        <f t="shared" si="538"/>
        <v>4.641E-2</v>
      </c>
      <c r="U1418" s="10">
        <f t="shared" si="541"/>
        <v>214</v>
      </c>
      <c r="V1418" s="10">
        <v>252</v>
      </c>
      <c r="W1418" s="12">
        <f t="shared" ref="W1418:W1481" si="553">ROUND((1+T1418)^TRUNC((U1418/V1418),9),9)</f>
        <v>1.039276154</v>
      </c>
      <c r="X1418" s="5">
        <f t="shared" ref="X1418:X1481" si="554">TRUNC((P1418*(W1418-1)),8)</f>
        <v>47.110472989999998</v>
      </c>
      <c r="Y1418" s="11">
        <f t="shared" ref="Y1418:Y1481" si="555">IF(Q1418&gt;0,S1418+X1418,0)</f>
        <v>0</v>
      </c>
      <c r="Z1418" s="2" t="s">
        <v>68</v>
      </c>
      <c r="AA1418" s="72">
        <f t="shared" si="539"/>
        <v>44484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2"/>
      <c r="CH1418" s="1"/>
      <c r="CI1418" s="1"/>
      <c r="CJ1418" s="1"/>
      <c r="CK1418" s="1"/>
      <c r="CL1418" s="1"/>
      <c r="CM1418" s="1"/>
    </row>
    <row r="1419" spans="1:91" x14ac:dyDescent="0.2">
      <c r="A1419" s="105">
        <f t="shared" ref="A1419:A1482" si="556">(A1418+1)</f>
        <v>44432</v>
      </c>
      <c r="B1419" s="5">
        <f t="shared" si="545"/>
        <v>1247.3168733499999</v>
      </c>
      <c r="C1419" s="5">
        <f t="shared" ref="C1419:C1482" si="557">TRUNC(IF(Q1418&gt;0,VLOOKUP(A1418,$AD$12:$AE$114,2),C1418),8)</f>
        <v>1000</v>
      </c>
      <c r="D1419" s="64">
        <f t="shared" ref="D1419:D1482" si="558">IF(E1419=E1418,D1418,E1418)</f>
        <v>5825.37</v>
      </c>
      <c r="E1419" s="11">
        <f>IF(K1419=1,VLOOKUP(A1419,[1]Plan1!$AY$80:$BA$314,3),E1418)</f>
        <v>5876.05</v>
      </c>
      <c r="F1419" s="72">
        <f t="shared" ref="F1419:F1482" si="559">IF(D1419=D1418,F1418,A1419)</f>
        <v>44425</v>
      </c>
      <c r="G1419" s="9">
        <f t="shared" si="546"/>
        <v>8.699876574363552E-3</v>
      </c>
      <c r="H1419" s="72">
        <f t="shared" ref="H1419:H1482" si="560">IF(DAY(A1419)=15,VLOOKUP(A1419,AH$118:AM$450,4),H1418)</f>
        <v>44454</v>
      </c>
      <c r="I1419" s="72">
        <f t="shared" si="547"/>
        <v>44454</v>
      </c>
      <c r="J1419" s="1">
        <f t="shared" ref="J1419:J1482" si="561">IF(I1419=I1418,J1418,NETWORKDAYS(I1418,I1419,$AD$118:$AD$502)-1)</f>
        <v>21</v>
      </c>
      <c r="K1419" s="1">
        <f t="shared" si="543"/>
        <v>6</v>
      </c>
      <c r="L1419" s="5">
        <f t="shared" si="548"/>
        <v>1.00247799</v>
      </c>
      <c r="M1419" s="12">
        <f t="shared" si="544"/>
        <v>1.00959968</v>
      </c>
      <c r="N1419" s="12">
        <f t="shared" si="540"/>
        <v>1.196996302984255</v>
      </c>
      <c r="O1419" s="5">
        <f t="shared" si="542"/>
        <v>1.19996244</v>
      </c>
      <c r="P1419" s="5">
        <f t="shared" si="549"/>
        <v>1199.96244</v>
      </c>
      <c r="Q1419" s="10">
        <f t="shared" si="550"/>
        <v>0</v>
      </c>
      <c r="R1419" s="39">
        <f t="shared" si="551"/>
        <v>0</v>
      </c>
      <c r="S1419" s="5">
        <f t="shared" si="552"/>
        <v>0</v>
      </c>
      <c r="T1419" s="6">
        <f t="shared" ref="T1419:T1482" si="562">(T1418)</f>
        <v>4.641E-2</v>
      </c>
      <c r="U1419" s="10">
        <f t="shared" si="541"/>
        <v>215</v>
      </c>
      <c r="V1419" s="10">
        <v>252</v>
      </c>
      <c r="W1419" s="12">
        <f t="shared" si="553"/>
        <v>1.039463263</v>
      </c>
      <c r="X1419" s="5">
        <f t="shared" si="554"/>
        <v>47.354433350000001</v>
      </c>
      <c r="Y1419" s="11">
        <f t="shared" si="555"/>
        <v>0</v>
      </c>
      <c r="Z1419" s="2" t="s">
        <v>68</v>
      </c>
      <c r="AA1419" s="72">
        <f t="shared" ref="AA1419:AA1482" si="563">IF(Q1418&gt;0,VLOOKUP(A1418,$AD$10:$AL$114,9),AA1418)</f>
        <v>44484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2"/>
      <c r="CH1419" s="1"/>
      <c r="CI1419" s="1"/>
      <c r="CJ1419" s="1"/>
      <c r="CK1419" s="1"/>
      <c r="CL1419" s="1"/>
      <c r="CM1419" s="1"/>
    </row>
    <row r="1420" spans="1:91" x14ac:dyDescent="0.2">
      <c r="A1420" s="105">
        <f t="shared" si="556"/>
        <v>44433</v>
      </c>
      <c r="B1420" s="5">
        <f t="shared" si="545"/>
        <v>1248.0561352499999</v>
      </c>
      <c r="C1420" s="5">
        <f t="shared" si="557"/>
        <v>1000</v>
      </c>
      <c r="D1420" s="64">
        <f t="shared" si="558"/>
        <v>5825.37</v>
      </c>
      <c r="E1420" s="11">
        <f>IF(K1420=1,VLOOKUP(A1420,[1]Plan1!$AY$80:$BA$314,3),E1419)</f>
        <v>5876.05</v>
      </c>
      <c r="F1420" s="72">
        <f t="shared" si="559"/>
        <v>44425</v>
      </c>
      <c r="G1420" s="9">
        <f t="shared" si="546"/>
        <v>8.699876574363552E-3</v>
      </c>
      <c r="H1420" s="72">
        <f t="shared" si="560"/>
        <v>44454</v>
      </c>
      <c r="I1420" s="72">
        <f t="shared" si="547"/>
        <v>44454</v>
      </c>
      <c r="J1420" s="1">
        <f t="shared" si="561"/>
        <v>21</v>
      </c>
      <c r="K1420" s="1">
        <f t="shared" si="543"/>
        <v>7</v>
      </c>
      <c r="L1420" s="5">
        <f t="shared" si="548"/>
        <v>1.00289158</v>
      </c>
      <c r="M1420" s="12">
        <f t="shared" si="544"/>
        <v>1.00959968</v>
      </c>
      <c r="N1420" s="12">
        <f t="shared" si="540"/>
        <v>1.196996302984255</v>
      </c>
      <c r="O1420" s="5">
        <f t="shared" si="542"/>
        <v>1.2004575099999999</v>
      </c>
      <c r="P1420" s="5">
        <f t="shared" si="549"/>
        <v>1200.45751</v>
      </c>
      <c r="Q1420" s="10">
        <f t="shared" si="550"/>
        <v>0</v>
      </c>
      <c r="R1420" s="39">
        <f t="shared" si="551"/>
        <v>0</v>
      </c>
      <c r="S1420" s="5">
        <f t="shared" si="552"/>
        <v>0</v>
      </c>
      <c r="T1420" s="6">
        <f t="shared" si="562"/>
        <v>4.641E-2</v>
      </c>
      <c r="U1420" s="10">
        <f t="shared" si="541"/>
        <v>216</v>
      </c>
      <c r="V1420" s="10">
        <v>252</v>
      </c>
      <c r="W1420" s="12">
        <f t="shared" si="553"/>
        <v>1.0396504040000001</v>
      </c>
      <c r="X1420" s="5">
        <f t="shared" si="554"/>
        <v>47.598625249999998</v>
      </c>
      <c r="Y1420" s="11">
        <f t="shared" si="555"/>
        <v>0</v>
      </c>
      <c r="Z1420" s="2" t="s">
        <v>68</v>
      </c>
      <c r="AA1420" s="72">
        <f t="shared" si="563"/>
        <v>44484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2"/>
      <c r="CH1420" s="1"/>
      <c r="CI1420" s="1"/>
      <c r="CJ1420" s="1"/>
      <c r="CK1420" s="1"/>
      <c r="CL1420" s="1"/>
      <c r="CM1420" s="1"/>
    </row>
    <row r="1421" spans="1:91" x14ac:dyDescent="0.2">
      <c r="A1421" s="105">
        <f t="shared" si="556"/>
        <v>44434</v>
      </c>
      <c r="B1421" s="5">
        <f t="shared" si="545"/>
        <v>1248.79584284</v>
      </c>
      <c r="C1421" s="5">
        <f t="shared" si="557"/>
        <v>1000</v>
      </c>
      <c r="D1421" s="64">
        <f t="shared" si="558"/>
        <v>5825.37</v>
      </c>
      <c r="E1421" s="11">
        <f>IF(K1421=1,VLOOKUP(A1421,[1]Plan1!$AY$80:$BA$314,3),E1420)</f>
        <v>5876.05</v>
      </c>
      <c r="F1421" s="72">
        <f t="shared" si="559"/>
        <v>44425</v>
      </c>
      <c r="G1421" s="9">
        <f t="shared" si="546"/>
        <v>8.699876574363552E-3</v>
      </c>
      <c r="H1421" s="72">
        <f t="shared" si="560"/>
        <v>44454</v>
      </c>
      <c r="I1421" s="72">
        <f t="shared" si="547"/>
        <v>44454</v>
      </c>
      <c r="J1421" s="1">
        <f t="shared" si="561"/>
        <v>21</v>
      </c>
      <c r="K1421" s="1">
        <f t="shared" si="543"/>
        <v>8</v>
      </c>
      <c r="L1421" s="5">
        <f t="shared" si="548"/>
        <v>1.00330535</v>
      </c>
      <c r="M1421" s="12">
        <f t="shared" si="544"/>
        <v>1.00959968</v>
      </c>
      <c r="N1421" s="12">
        <f t="shared" si="540"/>
        <v>1.196996302984255</v>
      </c>
      <c r="O1421" s="5">
        <f t="shared" si="542"/>
        <v>1.2009527900000001</v>
      </c>
      <c r="P1421" s="5">
        <f t="shared" si="549"/>
        <v>1200.95279</v>
      </c>
      <c r="Q1421" s="10">
        <f t="shared" si="550"/>
        <v>0</v>
      </c>
      <c r="R1421" s="39">
        <f t="shared" si="551"/>
        <v>0</v>
      </c>
      <c r="S1421" s="5">
        <f t="shared" si="552"/>
        <v>0</v>
      </c>
      <c r="T1421" s="6">
        <f t="shared" si="562"/>
        <v>4.641E-2</v>
      </c>
      <c r="U1421" s="10">
        <f t="shared" si="541"/>
        <v>217</v>
      </c>
      <c r="V1421" s="10">
        <v>252</v>
      </c>
      <c r="W1421" s="12">
        <f t="shared" si="553"/>
        <v>1.0398375799999999</v>
      </c>
      <c r="X1421" s="5">
        <f t="shared" si="554"/>
        <v>47.843052839999999</v>
      </c>
      <c r="Y1421" s="11">
        <f t="shared" si="555"/>
        <v>0</v>
      </c>
      <c r="Z1421" s="2" t="s">
        <v>68</v>
      </c>
      <c r="AA1421" s="72">
        <f t="shared" si="563"/>
        <v>44484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2"/>
      <c r="CH1421" s="1"/>
      <c r="CI1421" s="1"/>
      <c r="CJ1421" s="1"/>
      <c r="CK1421" s="1"/>
      <c r="CL1421" s="1"/>
      <c r="CM1421" s="1"/>
    </row>
    <row r="1422" spans="1:91" x14ac:dyDescent="0.2">
      <c r="A1422" s="105">
        <f t="shared" si="556"/>
        <v>44435</v>
      </c>
      <c r="B1422" s="5">
        <f t="shared" si="545"/>
        <v>1249.5359835000002</v>
      </c>
      <c r="C1422" s="5">
        <f t="shared" si="557"/>
        <v>1000</v>
      </c>
      <c r="D1422" s="64">
        <f t="shared" si="558"/>
        <v>5825.37</v>
      </c>
      <c r="E1422" s="11">
        <f>IF(K1422=1,VLOOKUP(A1422,[1]Plan1!$AY$80:$BA$314,3),E1421)</f>
        <v>5876.05</v>
      </c>
      <c r="F1422" s="72">
        <f t="shared" si="559"/>
        <v>44425</v>
      </c>
      <c r="G1422" s="9">
        <f t="shared" si="546"/>
        <v>8.699876574363552E-3</v>
      </c>
      <c r="H1422" s="72">
        <f t="shared" si="560"/>
        <v>44454</v>
      </c>
      <c r="I1422" s="72">
        <f t="shared" si="547"/>
        <v>44454</v>
      </c>
      <c r="J1422" s="1">
        <f t="shared" si="561"/>
        <v>21</v>
      </c>
      <c r="K1422" s="1">
        <f t="shared" si="543"/>
        <v>9</v>
      </c>
      <c r="L1422" s="5">
        <f t="shared" si="548"/>
        <v>1.00371929</v>
      </c>
      <c r="M1422" s="12">
        <f t="shared" si="544"/>
        <v>1.00959968</v>
      </c>
      <c r="N1422" s="12">
        <f t="shared" si="540"/>
        <v>1.196996302984255</v>
      </c>
      <c r="O1422" s="5">
        <f t="shared" si="542"/>
        <v>1.20144827</v>
      </c>
      <c r="P1422" s="5">
        <f t="shared" si="549"/>
        <v>1201.4482700000001</v>
      </c>
      <c r="Q1422" s="10">
        <f t="shared" si="550"/>
        <v>0</v>
      </c>
      <c r="R1422" s="39">
        <f t="shared" si="551"/>
        <v>0</v>
      </c>
      <c r="S1422" s="5">
        <f t="shared" si="552"/>
        <v>0</v>
      </c>
      <c r="T1422" s="6">
        <f t="shared" si="562"/>
        <v>4.641E-2</v>
      </c>
      <c r="U1422" s="10">
        <f t="shared" si="541"/>
        <v>218</v>
      </c>
      <c r="V1422" s="10">
        <v>252</v>
      </c>
      <c r="W1422" s="12">
        <f t="shared" si="553"/>
        <v>1.0400247890000001</v>
      </c>
      <c r="X1422" s="5">
        <f t="shared" si="554"/>
        <v>48.0877135</v>
      </c>
      <c r="Y1422" s="11">
        <f t="shared" si="555"/>
        <v>0</v>
      </c>
      <c r="Z1422" s="2" t="s">
        <v>68</v>
      </c>
      <c r="AA1422" s="72">
        <f t="shared" si="563"/>
        <v>44484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2"/>
      <c r="CH1422" s="1"/>
      <c r="CI1422" s="1"/>
      <c r="CJ1422" s="1"/>
      <c r="CK1422" s="1"/>
      <c r="CL1422" s="1"/>
      <c r="CM1422" s="1"/>
    </row>
    <row r="1423" spans="1:91" x14ac:dyDescent="0.2">
      <c r="A1423" s="105">
        <f t="shared" si="556"/>
        <v>44436</v>
      </c>
      <c r="B1423" s="5">
        <f t="shared" si="545"/>
        <v>1250.2765689800001</v>
      </c>
      <c r="C1423" s="5">
        <f t="shared" si="557"/>
        <v>1000</v>
      </c>
      <c r="D1423" s="64">
        <f t="shared" si="558"/>
        <v>5825.37</v>
      </c>
      <c r="E1423" s="11">
        <f>IF(K1423=1,VLOOKUP(A1423,[1]Plan1!$AY$80:$BA$314,3),E1422)</f>
        <v>5876.05</v>
      </c>
      <c r="F1423" s="72">
        <f t="shared" si="559"/>
        <v>44425</v>
      </c>
      <c r="G1423" s="9">
        <f t="shared" si="546"/>
        <v>8.699876574363552E-3</v>
      </c>
      <c r="H1423" s="72">
        <f t="shared" si="560"/>
        <v>44454</v>
      </c>
      <c r="I1423" s="72">
        <f t="shared" si="547"/>
        <v>44454</v>
      </c>
      <c r="J1423" s="1">
        <f t="shared" si="561"/>
        <v>21</v>
      </c>
      <c r="K1423" s="1">
        <f t="shared" si="543"/>
        <v>10</v>
      </c>
      <c r="L1423" s="5">
        <f t="shared" si="548"/>
        <v>1.0041334</v>
      </c>
      <c r="M1423" s="12">
        <f t="shared" si="544"/>
        <v>1.00959968</v>
      </c>
      <c r="N1423" s="12">
        <f t="shared" si="540"/>
        <v>1.196996302984255</v>
      </c>
      <c r="O1423" s="5">
        <f t="shared" si="542"/>
        <v>1.2019439599999999</v>
      </c>
      <c r="P1423" s="5">
        <f t="shared" si="549"/>
        <v>1201.9439600000001</v>
      </c>
      <c r="Q1423" s="10">
        <f t="shared" si="550"/>
        <v>0</v>
      </c>
      <c r="R1423" s="39">
        <f t="shared" si="551"/>
        <v>0</v>
      </c>
      <c r="S1423" s="5">
        <f t="shared" si="552"/>
        <v>0</v>
      </c>
      <c r="T1423" s="6">
        <f t="shared" si="562"/>
        <v>4.641E-2</v>
      </c>
      <c r="U1423" s="10">
        <f t="shared" si="541"/>
        <v>219</v>
      </c>
      <c r="V1423" s="10">
        <v>252</v>
      </c>
      <c r="W1423" s="12">
        <f t="shared" si="553"/>
        <v>1.0402120319999999</v>
      </c>
      <c r="X1423" s="5">
        <f t="shared" si="554"/>
        <v>48.332608980000003</v>
      </c>
      <c r="Y1423" s="11">
        <f t="shared" si="555"/>
        <v>0</v>
      </c>
      <c r="Z1423" s="2" t="s">
        <v>68</v>
      </c>
      <c r="AA1423" s="72">
        <f t="shared" si="563"/>
        <v>44484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2"/>
      <c r="CH1423" s="1"/>
      <c r="CI1423" s="1"/>
      <c r="CJ1423" s="1"/>
      <c r="CK1423" s="1"/>
      <c r="CL1423" s="1"/>
      <c r="CM1423" s="1"/>
    </row>
    <row r="1424" spans="1:91" x14ac:dyDescent="0.2">
      <c r="A1424" s="105">
        <f t="shared" si="556"/>
        <v>44437</v>
      </c>
      <c r="B1424" s="5">
        <f t="shared" si="545"/>
        <v>1250.2765689800001</v>
      </c>
      <c r="C1424" s="5">
        <f t="shared" si="557"/>
        <v>1000</v>
      </c>
      <c r="D1424" s="64">
        <f t="shared" si="558"/>
        <v>5825.37</v>
      </c>
      <c r="E1424" s="11">
        <f>IF(K1424=1,VLOOKUP(A1424,[1]Plan1!$AY$80:$BA$314,3),E1423)</f>
        <v>5876.05</v>
      </c>
      <c r="F1424" s="72">
        <f t="shared" si="559"/>
        <v>44425</v>
      </c>
      <c r="G1424" s="9">
        <f t="shared" si="546"/>
        <v>8.699876574363552E-3</v>
      </c>
      <c r="H1424" s="72">
        <f t="shared" si="560"/>
        <v>44454</v>
      </c>
      <c r="I1424" s="72">
        <f t="shared" si="547"/>
        <v>44454</v>
      </c>
      <c r="J1424" s="1">
        <f t="shared" si="561"/>
        <v>21</v>
      </c>
      <c r="K1424" s="1">
        <f t="shared" si="543"/>
        <v>10</v>
      </c>
      <c r="L1424" s="5">
        <f t="shared" si="548"/>
        <v>1.0041334</v>
      </c>
      <c r="M1424" s="12">
        <f t="shared" si="544"/>
        <v>1.00959968</v>
      </c>
      <c r="N1424" s="12">
        <f t="shared" si="540"/>
        <v>1.196996302984255</v>
      </c>
      <c r="O1424" s="5">
        <f t="shared" si="542"/>
        <v>1.2019439599999999</v>
      </c>
      <c r="P1424" s="5">
        <f t="shared" si="549"/>
        <v>1201.9439600000001</v>
      </c>
      <c r="Q1424" s="10">
        <f t="shared" si="550"/>
        <v>0</v>
      </c>
      <c r="R1424" s="39">
        <f t="shared" si="551"/>
        <v>0</v>
      </c>
      <c r="S1424" s="5">
        <f t="shared" si="552"/>
        <v>0</v>
      </c>
      <c r="T1424" s="6">
        <f t="shared" si="562"/>
        <v>4.641E-2</v>
      </c>
      <c r="U1424" s="10">
        <f t="shared" si="541"/>
        <v>219</v>
      </c>
      <c r="V1424" s="10">
        <v>252</v>
      </c>
      <c r="W1424" s="12">
        <f t="shared" si="553"/>
        <v>1.0402120319999999</v>
      </c>
      <c r="X1424" s="5">
        <f t="shared" si="554"/>
        <v>48.332608980000003</v>
      </c>
      <c r="Y1424" s="11">
        <f t="shared" si="555"/>
        <v>0</v>
      </c>
      <c r="Z1424" s="2" t="s">
        <v>68</v>
      </c>
      <c r="AA1424" s="72">
        <f t="shared" si="563"/>
        <v>44484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2"/>
      <c r="CH1424" s="1"/>
      <c r="CI1424" s="1"/>
      <c r="CJ1424" s="1"/>
      <c r="CK1424" s="1"/>
      <c r="CL1424" s="1"/>
      <c r="CM1424" s="1"/>
    </row>
    <row r="1425" spans="1:91" x14ac:dyDescent="0.2">
      <c r="A1425" s="105">
        <f t="shared" si="556"/>
        <v>44438</v>
      </c>
      <c r="B1425" s="5">
        <f t="shared" si="545"/>
        <v>1250.2765689800001</v>
      </c>
      <c r="C1425" s="5">
        <f t="shared" si="557"/>
        <v>1000</v>
      </c>
      <c r="D1425" s="64">
        <f t="shared" si="558"/>
        <v>5825.37</v>
      </c>
      <c r="E1425" s="11">
        <f>IF(K1425=1,VLOOKUP(A1425,[1]Plan1!$AY$80:$BA$314,3),E1424)</f>
        <v>5876.05</v>
      </c>
      <c r="F1425" s="72">
        <f t="shared" si="559"/>
        <v>44425</v>
      </c>
      <c r="G1425" s="9">
        <f t="shared" si="546"/>
        <v>8.699876574363552E-3</v>
      </c>
      <c r="H1425" s="72">
        <f t="shared" si="560"/>
        <v>44454</v>
      </c>
      <c r="I1425" s="72">
        <f t="shared" si="547"/>
        <v>44454</v>
      </c>
      <c r="J1425" s="1">
        <f t="shared" si="561"/>
        <v>21</v>
      </c>
      <c r="K1425" s="1">
        <f t="shared" si="543"/>
        <v>10</v>
      </c>
      <c r="L1425" s="5">
        <f t="shared" si="548"/>
        <v>1.0041334</v>
      </c>
      <c r="M1425" s="12">
        <f t="shared" si="544"/>
        <v>1.00959968</v>
      </c>
      <c r="N1425" s="12">
        <f t="shared" si="540"/>
        <v>1.196996302984255</v>
      </c>
      <c r="O1425" s="5">
        <f t="shared" si="542"/>
        <v>1.2019439599999999</v>
      </c>
      <c r="P1425" s="5">
        <f t="shared" si="549"/>
        <v>1201.9439600000001</v>
      </c>
      <c r="Q1425" s="10">
        <f t="shared" si="550"/>
        <v>0</v>
      </c>
      <c r="R1425" s="39">
        <f t="shared" si="551"/>
        <v>0</v>
      </c>
      <c r="S1425" s="5">
        <f t="shared" si="552"/>
        <v>0</v>
      </c>
      <c r="T1425" s="6">
        <f t="shared" si="562"/>
        <v>4.641E-2</v>
      </c>
      <c r="U1425" s="10">
        <f t="shared" si="541"/>
        <v>219</v>
      </c>
      <c r="V1425" s="10">
        <v>252</v>
      </c>
      <c r="W1425" s="12">
        <f t="shared" si="553"/>
        <v>1.0402120319999999</v>
      </c>
      <c r="X1425" s="5">
        <f t="shared" si="554"/>
        <v>48.332608980000003</v>
      </c>
      <c r="Y1425" s="11">
        <f t="shared" si="555"/>
        <v>0</v>
      </c>
      <c r="Z1425" s="2" t="s">
        <v>68</v>
      </c>
      <c r="AA1425" s="72">
        <f t="shared" si="563"/>
        <v>44484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2"/>
      <c r="CH1425" s="1"/>
      <c r="CI1425" s="1"/>
      <c r="CJ1425" s="1"/>
      <c r="CK1425" s="1"/>
      <c r="CL1425" s="1"/>
      <c r="CM1425" s="1"/>
    </row>
    <row r="1426" spans="1:91" x14ac:dyDescent="0.2">
      <c r="A1426" s="105">
        <f t="shared" si="556"/>
        <v>44439</v>
      </c>
      <c r="B1426" s="5">
        <f t="shared" si="545"/>
        <v>1251.0175786499999</v>
      </c>
      <c r="C1426" s="5">
        <f t="shared" si="557"/>
        <v>1000</v>
      </c>
      <c r="D1426" s="64">
        <f t="shared" si="558"/>
        <v>5825.37</v>
      </c>
      <c r="E1426" s="11">
        <f>IF(K1426=1,VLOOKUP(A1426,[1]Plan1!$AY$80:$BA$314,3),E1425)</f>
        <v>5876.05</v>
      </c>
      <c r="F1426" s="72">
        <f t="shared" si="559"/>
        <v>44425</v>
      </c>
      <c r="G1426" s="9">
        <f t="shared" si="546"/>
        <v>8.699876574363552E-3</v>
      </c>
      <c r="H1426" s="72">
        <f t="shared" si="560"/>
        <v>44454</v>
      </c>
      <c r="I1426" s="72">
        <f t="shared" si="547"/>
        <v>44454</v>
      </c>
      <c r="J1426" s="1">
        <f t="shared" si="561"/>
        <v>21</v>
      </c>
      <c r="K1426" s="1">
        <f t="shared" si="543"/>
        <v>11</v>
      </c>
      <c r="L1426" s="5">
        <f t="shared" si="548"/>
        <v>1.00454767</v>
      </c>
      <c r="M1426" s="12">
        <f t="shared" si="544"/>
        <v>1.00959968</v>
      </c>
      <c r="N1426" s="12">
        <f t="shared" si="540"/>
        <v>1.196996302984255</v>
      </c>
      <c r="O1426" s="5">
        <f t="shared" si="542"/>
        <v>1.20243984</v>
      </c>
      <c r="P1426" s="5">
        <f t="shared" si="549"/>
        <v>1202.43984</v>
      </c>
      <c r="Q1426" s="10">
        <f t="shared" si="550"/>
        <v>0</v>
      </c>
      <c r="R1426" s="39">
        <f t="shared" si="551"/>
        <v>0</v>
      </c>
      <c r="S1426" s="5">
        <f t="shared" si="552"/>
        <v>0</v>
      </c>
      <c r="T1426" s="6">
        <f t="shared" si="562"/>
        <v>4.641E-2</v>
      </c>
      <c r="U1426" s="10">
        <f t="shared" si="541"/>
        <v>220</v>
      </c>
      <c r="V1426" s="10">
        <v>252</v>
      </c>
      <c r="W1426" s="12">
        <f t="shared" si="553"/>
        <v>1.0403993090000001</v>
      </c>
      <c r="X1426" s="5">
        <f t="shared" si="554"/>
        <v>48.577738650000001</v>
      </c>
      <c r="Y1426" s="11">
        <f t="shared" si="555"/>
        <v>0</v>
      </c>
      <c r="Z1426" s="2" t="s">
        <v>68</v>
      </c>
      <c r="AA1426" s="72">
        <f t="shared" si="563"/>
        <v>44484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2"/>
      <c r="CH1426" s="1"/>
      <c r="CI1426" s="1"/>
      <c r="CJ1426" s="1"/>
      <c r="CK1426" s="1"/>
      <c r="CL1426" s="1"/>
      <c r="CM1426" s="1"/>
    </row>
    <row r="1427" spans="1:91" x14ac:dyDescent="0.2">
      <c r="A1427" s="105">
        <f t="shared" si="556"/>
        <v>44440</v>
      </c>
      <c r="B1427" s="5">
        <f t="shared" si="545"/>
        <v>1251.75904388</v>
      </c>
      <c r="C1427" s="5">
        <f t="shared" si="557"/>
        <v>1000</v>
      </c>
      <c r="D1427" s="64">
        <f t="shared" si="558"/>
        <v>5825.37</v>
      </c>
      <c r="E1427" s="11">
        <f>IF(K1427=1,VLOOKUP(A1427,[1]Plan1!$AY$80:$BA$314,3),E1426)</f>
        <v>5876.05</v>
      </c>
      <c r="F1427" s="72">
        <f t="shared" si="559"/>
        <v>44425</v>
      </c>
      <c r="G1427" s="9">
        <f t="shared" si="546"/>
        <v>8.699876574363552E-3</v>
      </c>
      <c r="H1427" s="72">
        <f t="shared" si="560"/>
        <v>44454</v>
      </c>
      <c r="I1427" s="72">
        <f t="shared" si="547"/>
        <v>44454</v>
      </c>
      <c r="J1427" s="1">
        <f t="shared" si="561"/>
        <v>21</v>
      </c>
      <c r="K1427" s="1">
        <f t="shared" si="543"/>
        <v>12</v>
      </c>
      <c r="L1427" s="5">
        <f t="shared" si="548"/>
        <v>1.0049621200000001</v>
      </c>
      <c r="M1427" s="12">
        <f t="shared" si="544"/>
        <v>1.00959968</v>
      </c>
      <c r="N1427" s="12">
        <f t="shared" si="540"/>
        <v>1.196996302984255</v>
      </c>
      <c r="O1427" s="5">
        <f t="shared" si="542"/>
        <v>1.2029359399999999</v>
      </c>
      <c r="P1427" s="5">
        <f t="shared" si="549"/>
        <v>1202.9359400000001</v>
      </c>
      <c r="Q1427" s="10">
        <f t="shared" si="550"/>
        <v>0</v>
      </c>
      <c r="R1427" s="39">
        <f t="shared" si="551"/>
        <v>0</v>
      </c>
      <c r="S1427" s="5">
        <f t="shared" si="552"/>
        <v>0</v>
      </c>
      <c r="T1427" s="6">
        <f t="shared" si="562"/>
        <v>4.641E-2</v>
      </c>
      <c r="U1427" s="10">
        <f t="shared" si="541"/>
        <v>221</v>
      </c>
      <c r="V1427" s="10">
        <v>252</v>
      </c>
      <c r="W1427" s="12">
        <f t="shared" si="553"/>
        <v>1.04058662</v>
      </c>
      <c r="X1427" s="5">
        <f t="shared" si="554"/>
        <v>48.823103879999998</v>
      </c>
      <c r="Y1427" s="11">
        <f t="shared" si="555"/>
        <v>0</v>
      </c>
      <c r="Z1427" s="2" t="s">
        <v>68</v>
      </c>
      <c r="AA1427" s="72">
        <f t="shared" si="563"/>
        <v>44484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2"/>
      <c r="CH1427" s="1"/>
      <c r="CI1427" s="1"/>
      <c r="CJ1427" s="1"/>
      <c r="CK1427" s="1"/>
      <c r="CL1427" s="1"/>
      <c r="CM1427" s="1"/>
    </row>
    <row r="1428" spans="1:91" x14ac:dyDescent="0.2">
      <c r="A1428" s="105">
        <f t="shared" si="556"/>
        <v>44441</v>
      </c>
      <c r="B1428" s="5">
        <f t="shared" si="545"/>
        <v>1252.50094283</v>
      </c>
      <c r="C1428" s="5">
        <f t="shared" si="557"/>
        <v>1000</v>
      </c>
      <c r="D1428" s="64">
        <f t="shared" si="558"/>
        <v>5825.37</v>
      </c>
      <c r="E1428" s="11">
        <f>IF(K1428=1,VLOOKUP(A1428,[1]Plan1!$AY$80:$BA$314,3),E1427)</f>
        <v>5876.05</v>
      </c>
      <c r="F1428" s="72">
        <f t="shared" si="559"/>
        <v>44425</v>
      </c>
      <c r="G1428" s="9">
        <f t="shared" si="546"/>
        <v>8.699876574363552E-3</v>
      </c>
      <c r="H1428" s="72">
        <f t="shared" si="560"/>
        <v>44454</v>
      </c>
      <c r="I1428" s="72">
        <f t="shared" si="547"/>
        <v>44454</v>
      </c>
      <c r="J1428" s="1">
        <f t="shared" si="561"/>
        <v>21</v>
      </c>
      <c r="K1428" s="1">
        <f t="shared" si="543"/>
        <v>13</v>
      </c>
      <c r="L1428" s="5">
        <f t="shared" si="548"/>
        <v>1.00537674</v>
      </c>
      <c r="M1428" s="12">
        <f t="shared" si="544"/>
        <v>1.00959968</v>
      </c>
      <c r="N1428" s="12">
        <f t="shared" si="540"/>
        <v>1.196996302984255</v>
      </c>
      <c r="O1428" s="5">
        <f t="shared" si="542"/>
        <v>1.2034322399999999</v>
      </c>
      <c r="P1428" s="5">
        <f t="shared" si="549"/>
        <v>1203.4322400000001</v>
      </c>
      <c r="Q1428" s="10">
        <f t="shared" si="550"/>
        <v>0</v>
      </c>
      <c r="R1428" s="39">
        <f t="shared" si="551"/>
        <v>0</v>
      </c>
      <c r="S1428" s="5">
        <f t="shared" si="552"/>
        <v>0</v>
      </c>
      <c r="T1428" s="6">
        <f t="shared" si="562"/>
        <v>4.641E-2</v>
      </c>
      <c r="U1428" s="10">
        <f t="shared" si="541"/>
        <v>222</v>
      </c>
      <c r="V1428" s="10">
        <v>252</v>
      </c>
      <c r="W1428" s="12">
        <f t="shared" si="553"/>
        <v>1.040773964</v>
      </c>
      <c r="X1428" s="5">
        <f t="shared" si="554"/>
        <v>49.068702829999999</v>
      </c>
      <c r="Y1428" s="11">
        <f t="shared" si="555"/>
        <v>0</v>
      </c>
      <c r="Z1428" s="2" t="s">
        <v>68</v>
      </c>
      <c r="AA1428" s="72">
        <f t="shared" si="563"/>
        <v>44484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2"/>
      <c r="CH1428" s="1"/>
      <c r="CI1428" s="1"/>
      <c r="CJ1428" s="1"/>
      <c r="CK1428" s="1"/>
      <c r="CL1428" s="1"/>
      <c r="CM1428" s="1"/>
    </row>
    <row r="1429" spans="1:91" x14ac:dyDescent="0.2">
      <c r="A1429" s="105">
        <f t="shared" si="556"/>
        <v>44442</v>
      </c>
      <c r="B1429" s="5">
        <f t="shared" si="545"/>
        <v>1253.2432872700001</v>
      </c>
      <c r="C1429" s="5">
        <f t="shared" si="557"/>
        <v>1000</v>
      </c>
      <c r="D1429" s="64">
        <f t="shared" si="558"/>
        <v>5825.37</v>
      </c>
      <c r="E1429" s="11">
        <f>IF(K1429=1,VLOOKUP(A1429,[1]Plan1!$AY$80:$BA$314,3),E1428)</f>
        <v>5876.05</v>
      </c>
      <c r="F1429" s="72">
        <f t="shared" si="559"/>
        <v>44425</v>
      </c>
      <c r="G1429" s="9">
        <f t="shared" si="546"/>
        <v>8.699876574363552E-3</v>
      </c>
      <c r="H1429" s="72">
        <f t="shared" si="560"/>
        <v>44454</v>
      </c>
      <c r="I1429" s="72">
        <f t="shared" si="547"/>
        <v>44454</v>
      </c>
      <c r="J1429" s="1">
        <f t="shared" si="561"/>
        <v>21</v>
      </c>
      <c r="K1429" s="1">
        <f t="shared" si="543"/>
        <v>14</v>
      </c>
      <c r="L1429" s="5">
        <f t="shared" si="548"/>
        <v>1.0057915399999999</v>
      </c>
      <c r="M1429" s="12">
        <f t="shared" si="544"/>
        <v>1.00959968</v>
      </c>
      <c r="N1429" s="12">
        <f t="shared" si="540"/>
        <v>1.196996302984255</v>
      </c>
      <c r="O1429" s="5">
        <f t="shared" si="542"/>
        <v>1.20392875</v>
      </c>
      <c r="P1429" s="5">
        <f t="shared" si="549"/>
        <v>1203.92875</v>
      </c>
      <c r="Q1429" s="10">
        <f t="shared" si="550"/>
        <v>0</v>
      </c>
      <c r="R1429" s="39">
        <f t="shared" si="551"/>
        <v>0</v>
      </c>
      <c r="S1429" s="5">
        <f t="shared" si="552"/>
        <v>0</v>
      </c>
      <c r="T1429" s="6">
        <f t="shared" si="562"/>
        <v>4.641E-2</v>
      </c>
      <c r="U1429" s="10">
        <f t="shared" si="541"/>
        <v>223</v>
      </c>
      <c r="V1429" s="10">
        <v>252</v>
      </c>
      <c r="W1429" s="12">
        <f t="shared" si="553"/>
        <v>1.0409613419999999</v>
      </c>
      <c r="X1429" s="5">
        <f t="shared" si="554"/>
        <v>49.314537270000002</v>
      </c>
      <c r="Y1429" s="11">
        <f t="shared" si="555"/>
        <v>0</v>
      </c>
      <c r="Z1429" s="2" t="s">
        <v>68</v>
      </c>
      <c r="AA1429" s="72">
        <f t="shared" si="563"/>
        <v>44484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2"/>
      <c r="CH1429" s="1"/>
      <c r="CI1429" s="1"/>
      <c r="CJ1429" s="1"/>
      <c r="CK1429" s="1"/>
      <c r="CL1429" s="1"/>
      <c r="CM1429" s="1"/>
    </row>
    <row r="1430" spans="1:91" x14ac:dyDescent="0.2">
      <c r="A1430" s="105">
        <f t="shared" si="556"/>
        <v>44443</v>
      </c>
      <c r="B1430" s="5">
        <f t="shared" si="545"/>
        <v>1253.98606576</v>
      </c>
      <c r="C1430" s="5">
        <f t="shared" si="557"/>
        <v>1000</v>
      </c>
      <c r="D1430" s="64">
        <f t="shared" si="558"/>
        <v>5825.37</v>
      </c>
      <c r="E1430" s="11">
        <f>IF(K1430=1,VLOOKUP(A1430,[1]Plan1!$AY$80:$BA$314,3),E1429)</f>
        <v>5876.05</v>
      </c>
      <c r="F1430" s="72">
        <f t="shared" si="559"/>
        <v>44425</v>
      </c>
      <c r="G1430" s="9">
        <f t="shared" si="546"/>
        <v>8.699876574363552E-3</v>
      </c>
      <c r="H1430" s="72">
        <f t="shared" si="560"/>
        <v>44454</v>
      </c>
      <c r="I1430" s="72">
        <f t="shared" si="547"/>
        <v>44454</v>
      </c>
      <c r="J1430" s="1">
        <f t="shared" si="561"/>
        <v>21</v>
      </c>
      <c r="K1430" s="1">
        <f t="shared" si="543"/>
        <v>15</v>
      </c>
      <c r="L1430" s="5">
        <f t="shared" si="548"/>
        <v>1.0062065</v>
      </c>
      <c r="M1430" s="12">
        <f t="shared" si="544"/>
        <v>1.00959968</v>
      </c>
      <c r="N1430" s="12">
        <f t="shared" si="540"/>
        <v>1.196996302984255</v>
      </c>
      <c r="O1430" s="5">
        <f t="shared" si="542"/>
        <v>1.2044254599999999</v>
      </c>
      <c r="P1430" s="5">
        <f t="shared" si="549"/>
        <v>1204.4254599999999</v>
      </c>
      <c r="Q1430" s="10">
        <f t="shared" si="550"/>
        <v>0</v>
      </c>
      <c r="R1430" s="39">
        <f t="shared" si="551"/>
        <v>0</v>
      </c>
      <c r="S1430" s="5">
        <f t="shared" si="552"/>
        <v>0</v>
      </c>
      <c r="T1430" s="6">
        <f t="shared" si="562"/>
        <v>4.641E-2</v>
      </c>
      <c r="U1430" s="10">
        <f t="shared" si="541"/>
        <v>224</v>
      </c>
      <c r="V1430" s="10">
        <v>252</v>
      </c>
      <c r="W1430" s="12">
        <f t="shared" si="553"/>
        <v>1.0411487530000001</v>
      </c>
      <c r="X1430" s="5">
        <f t="shared" si="554"/>
        <v>49.560605760000001</v>
      </c>
      <c r="Y1430" s="11">
        <f t="shared" si="555"/>
        <v>0</v>
      </c>
      <c r="Z1430" s="2" t="s">
        <v>68</v>
      </c>
      <c r="AA1430" s="72">
        <f t="shared" si="563"/>
        <v>44484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2"/>
      <c r="CH1430" s="1"/>
      <c r="CI1430" s="1"/>
      <c r="CJ1430" s="1"/>
      <c r="CK1430" s="1"/>
      <c r="CL1430" s="1"/>
      <c r="CM1430" s="1"/>
    </row>
    <row r="1431" spans="1:91" x14ac:dyDescent="0.2">
      <c r="A1431" s="105">
        <f t="shared" si="556"/>
        <v>44444</v>
      </c>
      <c r="B1431" s="5">
        <f t="shared" si="545"/>
        <v>1253.98606576</v>
      </c>
      <c r="C1431" s="5">
        <f t="shared" si="557"/>
        <v>1000</v>
      </c>
      <c r="D1431" s="64">
        <f t="shared" si="558"/>
        <v>5825.37</v>
      </c>
      <c r="E1431" s="11">
        <f>IF(K1431=1,VLOOKUP(A1431,[1]Plan1!$AY$80:$BA$314,3),E1430)</f>
        <v>5876.05</v>
      </c>
      <c r="F1431" s="72">
        <f t="shared" si="559"/>
        <v>44425</v>
      </c>
      <c r="G1431" s="9">
        <f t="shared" si="546"/>
        <v>8.699876574363552E-3</v>
      </c>
      <c r="H1431" s="72">
        <f t="shared" si="560"/>
        <v>44454</v>
      </c>
      <c r="I1431" s="72">
        <f t="shared" si="547"/>
        <v>44454</v>
      </c>
      <c r="J1431" s="1">
        <f t="shared" si="561"/>
        <v>21</v>
      </c>
      <c r="K1431" s="1">
        <f t="shared" si="543"/>
        <v>15</v>
      </c>
      <c r="L1431" s="5">
        <f t="shared" si="548"/>
        <v>1.0062065</v>
      </c>
      <c r="M1431" s="12">
        <f t="shared" si="544"/>
        <v>1.00959968</v>
      </c>
      <c r="N1431" s="12">
        <f t="shared" si="540"/>
        <v>1.196996302984255</v>
      </c>
      <c r="O1431" s="5">
        <f t="shared" si="542"/>
        <v>1.2044254599999999</v>
      </c>
      <c r="P1431" s="5">
        <f t="shared" si="549"/>
        <v>1204.4254599999999</v>
      </c>
      <c r="Q1431" s="10">
        <f t="shared" si="550"/>
        <v>0</v>
      </c>
      <c r="R1431" s="39">
        <f t="shared" si="551"/>
        <v>0</v>
      </c>
      <c r="S1431" s="5">
        <f t="shared" si="552"/>
        <v>0</v>
      </c>
      <c r="T1431" s="6">
        <f t="shared" si="562"/>
        <v>4.641E-2</v>
      </c>
      <c r="U1431" s="10">
        <f t="shared" si="541"/>
        <v>224</v>
      </c>
      <c r="V1431" s="10">
        <v>252</v>
      </c>
      <c r="W1431" s="12">
        <f t="shared" si="553"/>
        <v>1.0411487530000001</v>
      </c>
      <c r="X1431" s="5">
        <f t="shared" si="554"/>
        <v>49.560605760000001</v>
      </c>
      <c r="Y1431" s="11">
        <f t="shared" si="555"/>
        <v>0</v>
      </c>
      <c r="Z1431" s="2" t="s">
        <v>68</v>
      </c>
      <c r="AA1431" s="72">
        <f t="shared" si="563"/>
        <v>44484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2"/>
      <c r="CH1431" s="1"/>
      <c r="CI1431" s="1"/>
      <c r="CJ1431" s="1"/>
      <c r="CK1431" s="1"/>
      <c r="CL1431" s="1"/>
      <c r="CM1431" s="1"/>
    </row>
    <row r="1432" spans="1:91" x14ac:dyDescent="0.2">
      <c r="A1432" s="105">
        <f t="shared" si="556"/>
        <v>44445</v>
      </c>
      <c r="B1432" s="5">
        <f t="shared" si="545"/>
        <v>1253.98606576</v>
      </c>
      <c r="C1432" s="5">
        <f t="shared" si="557"/>
        <v>1000</v>
      </c>
      <c r="D1432" s="64">
        <f t="shared" si="558"/>
        <v>5825.37</v>
      </c>
      <c r="E1432" s="11">
        <f>IF(K1432=1,VLOOKUP(A1432,[1]Plan1!$AY$80:$BA$314,3),E1431)</f>
        <v>5876.05</v>
      </c>
      <c r="F1432" s="72">
        <f t="shared" si="559"/>
        <v>44425</v>
      </c>
      <c r="G1432" s="9">
        <f t="shared" si="546"/>
        <v>8.699876574363552E-3</v>
      </c>
      <c r="H1432" s="72">
        <f t="shared" si="560"/>
        <v>44454</v>
      </c>
      <c r="I1432" s="72">
        <f t="shared" si="547"/>
        <v>44454</v>
      </c>
      <c r="J1432" s="1">
        <f t="shared" si="561"/>
        <v>21</v>
      </c>
      <c r="K1432" s="1">
        <f t="shared" si="543"/>
        <v>15</v>
      </c>
      <c r="L1432" s="5">
        <f t="shared" si="548"/>
        <v>1.0062065</v>
      </c>
      <c r="M1432" s="12">
        <f t="shared" si="544"/>
        <v>1.00959968</v>
      </c>
      <c r="N1432" s="12">
        <f t="shared" si="540"/>
        <v>1.196996302984255</v>
      </c>
      <c r="O1432" s="5">
        <f t="shared" si="542"/>
        <v>1.2044254599999999</v>
      </c>
      <c r="P1432" s="5">
        <f t="shared" si="549"/>
        <v>1204.4254599999999</v>
      </c>
      <c r="Q1432" s="10">
        <f t="shared" si="550"/>
        <v>0</v>
      </c>
      <c r="R1432" s="39">
        <f t="shared" si="551"/>
        <v>0</v>
      </c>
      <c r="S1432" s="5">
        <f t="shared" si="552"/>
        <v>0</v>
      </c>
      <c r="T1432" s="6">
        <f t="shared" si="562"/>
        <v>4.641E-2</v>
      </c>
      <c r="U1432" s="10">
        <f t="shared" si="541"/>
        <v>224</v>
      </c>
      <c r="V1432" s="10">
        <v>252</v>
      </c>
      <c r="W1432" s="12">
        <f t="shared" si="553"/>
        <v>1.0411487530000001</v>
      </c>
      <c r="X1432" s="5">
        <f t="shared" si="554"/>
        <v>49.560605760000001</v>
      </c>
      <c r="Y1432" s="11">
        <f t="shared" si="555"/>
        <v>0</v>
      </c>
      <c r="Z1432" s="2" t="s">
        <v>68</v>
      </c>
      <c r="AA1432" s="72">
        <f t="shared" si="563"/>
        <v>44484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2"/>
      <c r="CH1432" s="1"/>
      <c r="CI1432" s="1"/>
      <c r="CJ1432" s="1"/>
      <c r="CK1432" s="1"/>
      <c r="CL1432" s="1"/>
      <c r="CM1432" s="1"/>
    </row>
    <row r="1433" spans="1:91" x14ac:dyDescent="0.2">
      <c r="A1433" s="105">
        <f t="shared" si="556"/>
        <v>44446</v>
      </c>
      <c r="B1433" s="5">
        <f t="shared" si="545"/>
        <v>1254.7292704500001</v>
      </c>
      <c r="C1433" s="5">
        <f t="shared" si="557"/>
        <v>1000</v>
      </c>
      <c r="D1433" s="64">
        <f t="shared" si="558"/>
        <v>5825.37</v>
      </c>
      <c r="E1433" s="11">
        <f>IF(K1433=1,VLOOKUP(A1433,[1]Plan1!$AY$80:$BA$314,3),E1432)</f>
        <v>5876.05</v>
      </c>
      <c r="F1433" s="72">
        <f t="shared" si="559"/>
        <v>44425</v>
      </c>
      <c r="G1433" s="9">
        <f t="shared" si="546"/>
        <v>8.699876574363552E-3</v>
      </c>
      <c r="H1433" s="72">
        <f t="shared" si="560"/>
        <v>44454</v>
      </c>
      <c r="I1433" s="72">
        <f t="shared" si="547"/>
        <v>44454</v>
      </c>
      <c r="J1433" s="1">
        <f t="shared" si="561"/>
        <v>21</v>
      </c>
      <c r="K1433" s="1">
        <f t="shared" si="543"/>
        <v>16</v>
      </c>
      <c r="L1433" s="5">
        <f t="shared" si="548"/>
        <v>1.0066216299999999</v>
      </c>
      <c r="M1433" s="12">
        <f t="shared" si="544"/>
        <v>1.00959968</v>
      </c>
      <c r="N1433" s="12">
        <f t="shared" si="540"/>
        <v>1.196996302984255</v>
      </c>
      <c r="O1433" s="5">
        <f t="shared" si="542"/>
        <v>1.2049223600000001</v>
      </c>
      <c r="P1433" s="5">
        <f t="shared" si="549"/>
        <v>1204.92236</v>
      </c>
      <c r="Q1433" s="10">
        <f t="shared" si="550"/>
        <v>0</v>
      </c>
      <c r="R1433" s="39">
        <f t="shared" si="551"/>
        <v>0</v>
      </c>
      <c r="S1433" s="5">
        <f t="shared" si="552"/>
        <v>0</v>
      </c>
      <c r="T1433" s="6">
        <f t="shared" si="562"/>
        <v>4.641E-2</v>
      </c>
      <c r="U1433" s="10">
        <f t="shared" si="541"/>
        <v>225</v>
      </c>
      <c r="V1433" s="10">
        <v>252</v>
      </c>
      <c r="W1433" s="12">
        <f t="shared" si="553"/>
        <v>1.0413361990000001</v>
      </c>
      <c r="X1433" s="5">
        <f t="shared" si="554"/>
        <v>49.806910449999997</v>
      </c>
      <c r="Y1433" s="11">
        <f t="shared" si="555"/>
        <v>0</v>
      </c>
      <c r="Z1433" s="2" t="s">
        <v>68</v>
      </c>
      <c r="AA1433" s="72">
        <f t="shared" si="563"/>
        <v>44484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2"/>
      <c r="CH1433" s="1"/>
      <c r="CI1433" s="1"/>
      <c r="CJ1433" s="1"/>
      <c r="CK1433" s="1"/>
      <c r="CL1433" s="1"/>
      <c r="CM1433" s="1"/>
    </row>
    <row r="1434" spans="1:91" x14ac:dyDescent="0.2">
      <c r="A1434" s="105">
        <f t="shared" si="556"/>
        <v>44447</v>
      </c>
      <c r="B1434" s="5">
        <f t="shared" si="545"/>
        <v>1254.7292704500001</v>
      </c>
      <c r="C1434" s="5">
        <f t="shared" si="557"/>
        <v>1000</v>
      </c>
      <c r="D1434" s="64">
        <f t="shared" si="558"/>
        <v>5825.37</v>
      </c>
      <c r="E1434" s="11">
        <f>IF(K1434=1,VLOOKUP(A1434,[1]Plan1!$AY$80:$BA$314,3),E1433)</f>
        <v>5876.05</v>
      </c>
      <c r="F1434" s="72">
        <f t="shared" si="559"/>
        <v>44425</v>
      </c>
      <c r="G1434" s="9">
        <f t="shared" si="546"/>
        <v>8.699876574363552E-3</v>
      </c>
      <c r="H1434" s="72">
        <f t="shared" si="560"/>
        <v>44454</v>
      </c>
      <c r="I1434" s="72">
        <f t="shared" si="547"/>
        <v>44454</v>
      </c>
      <c r="J1434" s="1">
        <f t="shared" si="561"/>
        <v>21</v>
      </c>
      <c r="K1434" s="1">
        <f t="shared" si="543"/>
        <v>16</v>
      </c>
      <c r="L1434" s="5">
        <f t="shared" si="548"/>
        <v>1.0066216299999999</v>
      </c>
      <c r="M1434" s="12">
        <f t="shared" si="544"/>
        <v>1.00959968</v>
      </c>
      <c r="N1434" s="12">
        <f t="shared" si="540"/>
        <v>1.196996302984255</v>
      </c>
      <c r="O1434" s="5">
        <f t="shared" si="542"/>
        <v>1.2049223600000001</v>
      </c>
      <c r="P1434" s="5">
        <f t="shared" si="549"/>
        <v>1204.92236</v>
      </c>
      <c r="Q1434" s="10">
        <f t="shared" si="550"/>
        <v>0</v>
      </c>
      <c r="R1434" s="39">
        <f t="shared" si="551"/>
        <v>0</v>
      </c>
      <c r="S1434" s="5">
        <f t="shared" si="552"/>
        <v>0</v>
      </c>
      <c r="T1434" s="6">
        <f t="shared" si="562"/>
        <v>4.641E-2</v>
      </c>
      <c r="U1434" s="10">
        <f t="shared" si="541"/>
        <v>225</v>
      </c>
      <c r="V1434" s="10">
        <v>252</v>
      </c>
      <c r="W1434" s="12">
        <f t="shared" si="553"/>
        <v>1.0413361990000001</v>
      </c>
      <c r="X1434" s="5">
        <f t="shared" si="554"/>
        <v>49.806910449999997</v>
      </c>
      <c r="Y1434" s="11">
        <f t="shared" si="555"/>
        <v>0</v>
      </c>
      <c r="Z1434" s="2" t="s">
        <v>68</v>
      </c>
      <c r="AA1434" s="72">
        <f t="shared" si="563"/>
        <v>44484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2"/>
      <c r="CH1434" s="1"/>
      <c r="CI1434" s="1"/>
      <c r="CJ1434" s="1"/>
      <c r="CK1434" s="1"/>
      <c r="CL1434" s="1"/>
      <c r="CM1434" s="1"/>
    </row>
    <row r="1435" spans="1:91" x14ac:dyDescent="0.2">
      <c r="A1435" s="105">
        <f t="shared" si="556"/>
        <v>44448</v>
      </c>
      <c r="B1435" s="5">
        <f t="shared" si="545"/>
        <v>1255.4729407499999</v>
      </c>
      <c r="C1435" s="5">
        <f t="shared" si="557"/>
        <v>1000</v>
      </c>
      <c r="D1435" s="64">
        <f t="shared" si="558"/>
        <v>5825.37</v>
      </c>
      <c r="E1435" s="11">
        <f>IF(K1435=1,VLOOKUP(A1435,[1]Plan1!$AY$80:$BA$314,3),E1434)</f>
        <v>5876.05</v>
      </c>
      <c r="F1435" s="72">
        <f t="shared" si="559"/>
        <v>44425</v>
      </c>
      <c r="G1435" s="9">
        <f t="shared" si="546"/>
        <v>8.699876574363552E-3</v>
      </c>
      <c r="H1435" s="72">
        <f t="shared" si="560"/>
        <v>44454</v>
      </c>
      <c r="I1435" s="72">
        <f t="shared" si="547"/>
        <v>44454</v>
      </c>
      <c r="J1435" s="1">
        <f t="shared" si="561"/>
        <v>21</v>
      </c>
      <c r="K1435" s="1">
        <f t="shared" si="543"/>
        <v>17</v>
      </c>
      <c r="L1435" s="5">
        <f t="shared" si="548"/>
        <v>1.0070369400000001</v>
      </c>
      <c r="M1435" s="12">
        <f t="shared" si="544"/>
        <v>1.00959968</v>
      </c>
      <c r="N1435" s="12">
        <f t="shared" si="540"/>
        <v>1.196996302984255</v>
      </c>
      <c r="O1435" s="5">
        <f t="shared" si="542"/>
        <v>1.2054194899999999</v>
      </c>
      <c r="P1435" s="5">
        <f t="shared" si="549"/>
        <v>1205.41949</v>
      </c>
      <c r="Q1435" s="10">
        <f t="shared" si="550"/>
        <v>0</v>
      </c>
      <c r="R1435" s="39">
        <f t="shared" si="551"/>
        <v>0</v>
      </c>
      <c r="S1435" s="5">
        <f t="shared" si="552"/>
        <v>0</v>
      </c>
      <c r="T1435" s="6">
        <f t="shared" si="562"/>
        <v>4.641E-2</v>
      </c>
      <c r="U1435" s="10">
        <f t="shared" si="541"/>
        <v>226</v>
      </c>
      <c r="V1435" s="10">
        <v>252</v>
      </c>
      <c r="W1435" s="12">
        <f t="shared" si="553"/>
        <v>1.0415236779999999</v>
      </c>
      <c r="X1435" s="5">
        <f t="shared" si="554"/>
        <v>50.053450750000003</v>
      </c>
      <c r="Y1435" s="11">
        <f t="shared" si="555"/>
        <v>0</v>
      </c>
      <c r="Z1435" s="2" t="s">
        <v>68</v>
      </c>
      <c r="AA1435" s="72">
        <f t="shared" si="563"/>
        <v>44484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2"/>
      <c r="CH1435" s="1"/>
      <c r="CI1435" s="1"/>
      <c r="CJ1435" s="1"/>
      <c r="CK1435" s="1"/>
      <c r="CL1435" s="1"/>
      <c r="CM1435" s="1"/>
    </row>
    <row r="1436" spans="1:91" x14ac:dyDescent="0.2">
      <c r="A1436" s="105">
        <f t="shared" si="556"/>
        <v>44449</v>
      </c>
      <c r="B1436" s="5">
        <f t="shared" si="545"/>
        <v>1256.21703639</v>
      </c>
      <c r="C1436" s="5">
        <f t="shared" si="557"/>
        <v>1000</v>
      </c>
      <c r="D1436" s="64">
        <f t="shared" si="558"/>
        <v>5825.37</v>
      </c>
      <c r="E1436" s="11">
        <f>IF(K1436=1,VLOOKUP(A1436,[1]Plan1!$AY$80:$BA$314,3),E1435)</f>
        <v>5876.05</v>
      </c>
      <c r="F1436" s="72">
        <f t="shared" si="559"/>
        <v>44425</v>
      </c>
      <c r="G1436" s="9">
        <f t="shared" si="546"/>
        <v>8.699876574363552E-3</v>
      </c>
      <c r="H1436" s="72">
        <f t="shared" si="560"/>
        <v>44454</v>
      </c>
      <c r="I1436" s="72">
        <f t="shared" si="547"/>
        <v>44454</v>
      </c>
      <c r="J1436" s="1">
        <f t="shared" si="561"/>
        <v>21</v>
      </c>
      <c r="K1436" s="1">
        <f t="shared" si="543"/>
        <v>18</v>
      </c>
      <c r="L1436" s="5">
        <f t="shared" si="548"/>
        <v>1.00745241</v>
      </c>
      <c r="M1436" s="12">
        <f t="shared" si="544"/>
        <v>1.00959968</v>
      </c>
      <c r="N1436" s="12">
        <f t="shared" si="540"/>
        <v>1.196996302984255</v>
      </c>
      <c r="O1436" s="5">
        <f t="shared" si="542"/>
        <v>1.20591681</v>
      </c>
      <c r="P1436" s="5">
        <f t="shared" si="549"/>
        <v>1205.9168099999999</v>
      </c>
      <c r="Q1436" s="10">
        <f t="shared" si="550"/>
        <v>0</v>
      </c>
      <c r="R1436" s="39">
        <f t="shared" si="551"/>
        <v>0</v>
      </c>
      <c r="S1436" s="5">
        <f t="shared" si="552"/>
        <v>0</v>
      </c>
      <c r="T1436" s="6">
        <f t="shared" si="562"/>
        <v>4.641E-2</v>
      </c>
      <c r="U1436" s="10">
        <f t="shared" si="541"/>
        <v>227</v>
      </c>
      <c r="V1436" s="10">
        <v>252</v>
      </c>
      <c r="W1436" s="12">
        <f t="shared" si="553"/>
        <v>1.0417111910000001</v>
      </c>
      <c r="X1436" s="5">
        <f t="shared" si="554"/>
        <v>50.300226389999999</v>
      </c>
      <c r="Y1436" s="11">
        <f t="shared" si="555"/>
        <v>0</v>
      </c>
      <c r="Z1436" s="2" t="s">
        <v>68</v>
      </c>
      <c r="AA1436" s="72">
        <f t="shared" si="563"/>
        <v>44484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2"/>
      <c r="CH1436" s="1"/>
      <c r="CI1436" s="1"/>
      <c r="CJ1436" s="1"/>
      <c r="CK1436" s="1"/>
      <c r="CL1436" s="1"/>
      <c r="CM1436" s="1"/>
    </row>
    <row r="1437" spans="1:91" x14ac:dyDescent="0.2">
      <c r="A1437" s="105">
        <f t="shared" si="556"/>
        <v>44450</v>
      </c>
      <c r="B1437" s="5">
        <f t="shared" si="545"/>
        <v>1256.9615771400001</v>
      </c>
      <c r="C1437" s="5">
        <f t="shared" si="557"/>
        <v>1000</v>
      </c>
      <c r="D1437" s="64">
        <f t="shared" si="558"/>
        <v>5825.37</v>
      </c>
      <c r="E1437" s="11">
        <f>IF(K1437=1,VLOOKUP(A1437,[1]Plan1!$AY$80:$BA$314,3),E1436)</f>
        <v>5876.05</v>
      </c>
      <c r="F1437" s="72">
        <f t="shared" si="559"/>
        <v>44425</v>
      </c>
      <c r="G1437" s="9">
        <f t="shared" si="546"/>
        <v>8.699876574363552E-3</v>
      </c>
      <c r="H1437" s="72">
        <f t="shared" si="560"/>
        <v>44454</v>
      </c>
      <c r="I1437" s="72">
        <f t="shared" si="547"/>
        <v>44454</v>
      </c>
      <c r="J1437" s="1">
        <f t="shared" si="561"/>
        <v>21</v>
      </c>
      <c r="K1437" s="1">
        <f t="shared" si="543"/>
        <v>19</v>
      </c>
      <c r="L1437" s="5">
        <f t="shared" si="548"/>
        <v>1.0078680600000001</v>
      </c>
      <c r="M1437" s="12">
        <f t="shared" si="544"/>
        <v>1.00959968</v>
      </c>
      <c r="N1437" s="12">
        <f t="shared" si="540"/>
        <v>1.196996302984255</v>
      </c>
      <c r="O1437" s="5">
        <f t="shared" si="542"/>
        <v>1.20641434</v>
      </c>
      <c r="P1437" s="5">
        <f t="shared" si="549"/>
        <v>1206.41434</v>
      </c>
      <c r="Q1437" s="10">
        <f t="shared" si="550"/>
        <v>0</v>
      </c>
      <c r="R1437" s="39">
        <f t="shared" si="551"/>
        <v>0</v>
      </c>
      <c r="S1437" s="5">
        <f t="shared" si="552"/>
        <v>0</v>
      </c>
      <c r="T1437" s="6">
        <f t="shared" si="562"/>
        <v>4.641E-2</v>
      </c>
      <c r="U1437" s="10">
        <f t="shared" si="541"/>
        <v>228</v>
      </c>
      <c r="V1437" s="10">
        <v>252</v>
      </c>
      <c r="W1437" s="12">
        <f t="shared" si="553"/>
        <v>1.0418987369999999</v>
      </c>
      <c r="X1437" s="5">
        <f t="shared" si="554"/>
        <v>50.54723714</v>
      </c>
      <c r="Y1437" s="11">
        <f t="shared" si="555"/>
        <v>0</v>
      </c>
      <c r="Z1437" s="2" t="s">
        <v>68</v>
      </c>
      <c r="AA1437" s="72">
        <f t="shared" si="563"/>
        <v>44484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2"/>
      <c r="CH1437" s="1"/>
      <c r="CI1437" s="1"/>
      <c r="CJ1437" s="1"/>
      <c r="CK1437" s="1"/>
      <c r="CL1437" s="1"/>
      <c r="CM1437" s="1"/>
    </row>
    <row r="1438" spans="1:91" x14ac:dyDescent="0.2">
      <c r="A1438" s="105">
        <f t="shared" si="556"/>
        <v>44451</v>
      </c>
      <c r="B1438" s="5">
        <f t="shared" si="545"/>
        <v>1256.9615771400001</v>
      </c>
      <c r="C1438" s="5">
        <f t="shared" si="557"/>
        <v>1000</v>
      </c>
      <c r="D1438" s="64">
        <f t="shared" si="558"/>
        <v>5825.37</v>
      </c>
      <c r="E1438" s="11">
        <f>IF(K1438=1,VLOOKUP(A1438,[1]Plan1!$AY$80:$BA$314,3),E1437)</f>
        <v>5876.05</v>
      </c>
      <c r="F1438" s="72">
        <f t="shared" si="559"/>
        <v>44425</v>
      </c>
      <c r="G1438" s="9">
        <f t="shared" si="546"/>
        <v>8.699876574363552E-3</v>
      </c>
      <c r="H1438" s="72">
        <f t="shared" si="560"/>
        <v>44454</v>
      </c>
      <c r="I1438" s="72">
        <f t="shared" si="547"/>
        <v>44454</v>
      </c>
      <c r="J1438" s="1">
        <f t="shared" si="561"/>
        <v>21</v>
      </c>
      <c r="K1438" s="1">
        <f t="shared" si="543"/>
        <v>19</v>
      </c>
      <c r="L1438" s="5">
        <f t="shared" si="548"/>
        <v>1.0078680600000001</v>
      </c>
      <c r="M1438" s="12">
        <f t="shared" si="544"/>
        <v>1.00959968</v>
      </c>
      <c r="N1438" s="12">
        <f t="shared" si="540"/>
        <v>1.196996302984255</v>
      </c>
      <c r="O1438" s="5">
        <f t="shared" si="542"/>
        <v>1.20641434</v>
      </c>
      <c r="P1438" s="5">
        <f t="shared" si="549"/>
        <v>1206.41434</v>
      </c>
      <c r="Q1438" s="10">
        <f t="shared" si="550"/>
        <v>0</v>
      </c>
      <c r="R1438" s="39">
        <f t="shared" si="551"/>
        <v>0</v>
      </c>
      <c r="S1438" s="5">
        <f t="shared" si="552"/>
        <v>0</v>
      </c>
      <c r="T1438" s="6">
        <f t="shared" si="562"/>
        <v>4.641E-2</v>
      </c>
      <c r="U1438" s="10">
        <f t="shared" si="541"/>
        <v>228</v>
      </c>
      <c r="V1438" s="10">
        <v>252</v>
      </c>
      <c r="W1438" s="12">
        <f t="shared" si="553"/>
        <v>1.0418987369999999</v>
      </c>
      <c r="X1438" s="5">
        <f t="shared" si="554"/>
        <v>50.54723714</v>
      </c>
      <c r="Y1438" s="11">
        <f t="shared" si="555"/>
        <v>0</v>
      </c>
      <c r="Z1438" s="2" t="s">
        <v>68</v>
      </c>
      <c r="AA1438" s="72">
        <f t="shared" si="563"/>
        <v>44484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2"/>
      <c r="CH1438" s="1"/>
      <c r="CI1438" s="1"/>
      <c r="CJ1438" s="1"/>
      <c r="CK1438" s="1"/>
      <c r="CL1438" s="1"/>
      <c r="CM1438" s="1"/>
    </row>
    <row r="1439" spans="1:91" x14ac:dyDescent="0.2">
      <c r="A1439" s="105">
        <f t="shared" si="556"/>
        <v>44452</v>
      </c>
      <c r="B1439" s="5">
        <f t="shared" si="545"/>
        <v>1256.9615771400001</v>
      </c>
      <c r="C1439" s="5">
        <f t="shared" si="557"/>
        <v>1000</v>
      </c>
      <c r="D1439" s="64">
        <f t="shared" si="558"/>
        <v>5825.37</v>
      </c>
      <c r="E1439" s="11">
        <f>IF(K1439=1,VLOOKUP(A1439,[1]Plan1!$AY$80:$BA$314,3),E1438)</f>
        <v>5876.05</v>
      </c>
      <c r="F1439" s="72">
        <f t="shared" si="559"/>
        <v>44425</v>
      </c>
      <c r="G1439" s="9">
        <f t="shared" si="546"/>
        <v>8.699876574363552E-3</v>
      </c>
      <c r="H1439" s="72">
        <f t="shared" si="560"/>
        <v>44454</v>
      </c>
      <c r="I1439" s="72">
        <f t="shared" si="547"/>
        <v>44454</v>
      </c>
      <c r="J1439" s="1">
        <f t="shared" si="561"/>
        <v>21</v>
      </c>
      <c r="K1439" s="1">
        <f t="shared" si="543"/>
        <v>19</v>
      </c>
      <c r="L1439" s="5">
        <f t="shared" si="548"/>
        <v>1.0078680600000001</v>
      </c>
      <c r="M1439" s="12">
        <f t="shared" si="544"/>
        <v>1.00959968</v>
      </c>
      <c r="N1439" s="12">
        <f t="shared" ref="N1439:N1502" si="564">IF(I1439&gt;I1438,N1438*M1439,N1438)</f>
        <v>1.196996302984255</v>
      </c>
      <c r="O1439" s="5">
        <f t="shared" si="542"/>
        <v>1.20641434</v>
      </c>
      <c r="P1439" s="5">
        <f t="shared" si="549"/>
        <v>1206.41434</v>
      </c>
      <c r="Q1439" s="10">
        <f t="shared" si="550"/>
        <v>0</v>
      </c>
      <c r="R1439" s="39">
        <f t="shared" si="551"/>
        <v>0</v>
      </c>
      <c r="S1439" s="5">
        <f t="shared" si="552"/>
        <v>0</v>
      </c>
      <c r="T1439" s="6">
        <f t="shared" si="562"/>
        <v>4.641E-2</v>
      </c>
      <c r="U1439" s="10">
        <f t="shared" si="541"/>
        <v>228</v>
      </c>
      <c r="V1439" s="10">
        <v>252</v>
      </c>
      <c r="W1439" s="12">
        <f t="shared" si="553"/>
        <v>1.0418987369999999</v>
      </c>
      <c r="X1439" s="5">
        <f t="shared" si="554"/>
        <v>50.54723714</v>
      </c>
      <c r="Y1439" s="11">
        <f t="shared" si="555"/>
        <v>0</v>
      </c>
      <c r="Z1439" s="2" t="s">
        <v>68</v>
      </c>
      <c r="AA1439" s="72">
        <f t="shared" si="563"/>
        <v>44484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2"/>
      <c r="CH1439" s="1"/>
      <c r="CI1439" s="1"/>
      <c r="CJ1439" s="1"/>
      <c r="CK1439" s="1"/>
      <c r="CL1439" s="1"/>
      <c r="CM1439" s="1"/>
    </row>
    <row r="1440" spans="1:91" x14ac:dyDescent="0.2">
      <c r="A1440" s="105">
        <f t="shared" si="556"/>
        <v>44453</v>
      </c>
      <c r="B1440" s="5">
        <f t="shared" si="545"/>
        <v>1257.70655517</v>
      </c>
      <c r="C1440" s="5">
        <f t="shared" si="557"/>
        <v>1000</v>
      </c>
      <c r="D1440" s="64">
        <f t="shared" si="558"/>
        <v>5825.37</v>
      </c>
      <c r="E1440" s="11">
        <f>IF(K1440=1,VLOOKUP(A1440,[1]Plan1!$AY$80:$BA$314,3),E1439)</f>
        <v>5876.05</v>
      </c>
      <c r="F1440" s="72">
        <f t="shared" si="559"/>
        <v>44425</v>
      </c>
      <c r="G1440" s="9">
        <f t="shared" si="546"/>
        <v>8.699876574363552E-3</v>
      </c>
      <c r="H1440" s="72">
        <f t="shared" si="560"/>
        <v>44454</v>
      </c>
      <c r="I1440" s="72">
        <f t="shared" si="547"/>
        <v>44454</v>
      </c>
      <c r="J1440" s="1">
        <f t="shared" si="561"/>
        <v>21</v>
      </c>
      <c r="K1440" s="1">
        <f t="shared" si="543"/>
        <v>20</v>
      </c>
      <c r="L1440" s="5">
        <f t="shared" si="548"/>
        <v>1.00828388</v>
      </c>
      <c r="M1440" s="12">
        <f t="shared" si="544"/>
        <v>1.00959968</v>
      </c>
      <c r="N1440" s="12">
        <f t="shared" si="564"/>
        <v>1.196996302984255</v>
      </c>
      <c r="O1440" s="5">
        <f t="shared" si="542"/>
        <v>1.20691207</v>
      </c>
      <c r="P1440" s="5">
        <f t="shared" si="549"/>
        <v>1206.9120700000001</v>
      </c>
      <c r="Q1440" s="10">
        <f t="shared" si="550"/>
        <v>0</v>
      </c>
      <c r="R1440" s="39">
        <f t="shared" si="551"/>
        <v>0</v>
      </c>
      <c r="S1440" s="5">
        <f t="shared" si="552"/>
        <v>0</v>
      </c>
      <c r="T1440" s="6">
        <f t="shared" si="562"/>
        <v>4.641E-2</v>
      </c>
      <c r="U1440" s="10">
        <f t="shared" si="541"/>
        <v>229</v>
      </c>
      <c r="V1440" s="10">
        <v>252</v>
      </c>
      <c r="W1440" s="12">
        <f t="shared" si="553"/>
        <v>1.042086318</v>
      </c>
      <c r="X1440" s="5">
        <f t="shared" si="554"/>
        <v>50.794485170000002</v>
      </c>
      <c r="Y1440" s="11">
        <f t="shared" si="555"/>
        <v>0</v>
      </c>
      <c r="Z1440" s="2" t="s">
        <v>68</v>
      </c>
      <c r="AA1440" s="72">
        <f t="shared" si="563"/>
        <v>44484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2"/>
      <c r="CH1440" s="1"/>
      <c r="CI1440" s="1"/>
      <c r="CJ1440" s="1"/>
      <c r="CK1440" s="1"/>
      <c r="CL1440" s="1"/>
      <c r="CM1440" s="1"/>
    </row>
    <row r="1441" spans="1:91" x14ac:dyDescent="0.2">
      <c r="A1441" s="105">
        <f t="shared" si="556"/>
        <v>44454</v>
      </c>
      <c r="B1441" s="5">
        <f t="shared" si="545"/>
        <v>1258.45197865</v>
      </c>
      <c r="C1441" s="5">
        <f t="shared" si="557"/>
        <v>1000</v>
      </c>
      <c r="D1441" s="64">
        <f t="shared" si="558"/>
        <v>5825.37</v>
      </c>
      <c r="E1441" s="11">
        <f>IF(K1441=1,VLOOKUP(A1441,[1]Plan1!$AY$80:$BA$314,3),E1440)</f>
        <v>5876.05</v>
      </c>
      <c r="F1441" s="72">
        <f t="shared" si="559"/>
        <v>44425</v>
      </c>
      <c r="G1441" s="9">
        <f t="shared" si="546"/>
        <v>8.699876574363552E-3</v>
      </c>
      <c r="H1441" s="72">
        <f t="shared" si="560"/>
        <v>44484</v>
      </c>
      <c r="I1441" s="72">
        <f t="shared" si="547"/>
        <v>44454</v>
      </c>
      <c r="J1441" s="1">
        <f t="shared" si="561"/>
        <v>21</v>
      </c>
      <c r="K1441" s="1">
        <f t="shared" si="543"/>
        <v>21</v>
      </c>
      <c r="L1441" s="5">
        <f t="shared" si="548"/>
        <v>1.0086998700000001</v>
      </c>
      <c r="M1441" s="12">
        <f t="shared" si="544"/>
        <v>1.00959968</v>
      </c>
      <c r="N1441" s="12">
        <f t="shared" si="564"/>
        <v>1.196996302984255</v>
      </c>
      <c r="O1441" s="5">
        <f t="shared" si="542"/>
        <v>1.20741001</v>
      </c>
      <c r="P1441" s="5">
        <f t="shared" si="549"/>
        <v>1207.4100100000001</v>
      </c>
      <c r="Q1441" s="10">
        <f t="shared" si="550"/>
        <v>0</v>
      </c>
      <c r="R1441" s="39">
        <f t="shared" si="551"/>
        <v>0</v>
      </c>
      <c r="S1441" s="5">
        <f t="shared" si="552"/>
        <v>0</v>
      </c>
      <c r="T1441" s="6">
        <f t="shared" si="562"/>
        <v>4.641E-2</v>
      </c>
      <c r="U1441" s="10">
        <f t="shared" si="541"/>
        <v>230</v>
      </c>
      <c r="V1441" s="10">
        <v>252</v>
      </c>
      <c r="W1441" s="12">
        <f t="shared" si="553"/>
        <v>1.0422739320000001</v>
      </c>
      <c r="X1441" s="5">
        <f t="shared" si="554"/>
        <v>51.041968650000001</v>
      </c>
      <c r="Y1441" s="11">
        <f t="shared" si="555"/>
        <v>0</v>
      </c>
      <c r="Z1441" s="2" t="s">
        <v>68</v>
      </c>
      <c r="AA1441" s="72">
        <f t="shared" si="563"/>
        <v>44484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2"/>
      <c r="CH1441" s="1"/>
      <c r="CI1441" s="1"/>
      <c r="CJ1441" s="1"/>
      <c r="CK1441" s="1"/>
      <c r="CL1441" s="1"/>
      <c r="CM1441" s="1"/>
    </row>
    <row r="1442" spans="1:91" x14ac:dyDescent="0.2">
      <c r="A1442" s="105">
        <f t="shared" si="556"/>
        <v>44455</v>
      </c>
      <c r="B1442" s="5">
        <f t="shared" si="545"/>
        <v>1259.3699802200001</v>
      </c>
      <c r="C1442" s="5">
        <f t="shared" si="557"/>
        <v>1000</v>
      </c>
      <c r="D1442" s="64">
        <f t="shared" si="558"/>
        <v>5876.05</v>
      </c>
      <c r="E1442" s="11">
        <f>IF(K1442=1,VLOOKUP(A1442,[1]Plan1!$AY$80:$BA$314,3),E1441)</f>
        <v>5944.21</v>
      </c>
      <c r="F1442" s="72">
        <f t="shared" si="559"/>
        <v>44455</v>
      </c>
      <c r="G1442" s="9">
        <f t="shared" si="546"/>
        <v>1.159962900247602E-2</v>
      </c>
      <c r="H1442" s="72">
        <f t="shared" si="560"/>
        <v>44484</v>
      </c>
      <c r="I1442" s="72">
        <f t="shared" si="547"/>
        <v>44484</v>
      </c>
      <c r="J1442" s="1">
        <f t="shared" si="561"/>
        <v>21</v>
      </c>
      <c r="K1442" s="1">
        <f t="shared" si="543"/>
        <v>1</v>
      </c>
      <c r="L1442" s="5">
        <f t="shared" si="548"/>
        <v>1.0005493299999999</v>
      </c>
      <c r="M1442" s="12">
        <f t="shared" si="544"/>
        <v>1.0086998700000001</v>
      </c>
      <c r="N1442" s="12">
        <f t="shared" si="564"/>
        <v>1.2074100152106986</v>
      </c>
      <c r="O1442" s="5">
        <f t="shared" si="542"/>
        <v>1.20807328</v>
      </c>
      <c r="P1442" s="5">
        <f t="shared" si="549"/>
        <v>1208.0732800000001</v>
      </c>
      <c r="Q1442" s="10">
        <f t="shared" si="550"/>
        <v>0</v>
      </c>
      <c r="R1442" s="39">
        <f t="shared" si="551"/>
        <v>0</v>
      </c>
      <c r="S1442" s="5">
        <f t="shared" si="552"/>
        <v>0</v>
      </c>
      <c r="T1442" s="6">
        <f t="shared" si="562"/>
        <v>4.641E-2</v>
      </c>
      <c r="U1442" s="10">
        <f t="shared" si="541"/>
        <v>231</v>
      </c>
      <c r="V1442" s="10">
        <v>252</v>
      </c>
      <c r="W1442" s="12">
        <f t="shared" si="553"/>
        <v>1.0424615800000001</v>
      </c>
      <c r="X1442" s="5">
        <f t="shared" si="554"/>
        <v>51.296700219999998</v>
      </c>
      <c r="Y1442" s="11">
        <f t="shared" si="555"/>
        <v>0</v>
      </c>
      <c r="Z1442" s="2" t="s">
        <v>68</v>
      </c>
      <c r="AA1442" s="72">
        <f t="shared" si="563"/>
        <v>44484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2"/>
      <c r="CH1442" s="1"/>
      <c r="CI1442" s="1"/>
      <c r="CJ1442" s="1"/>
      <c r="CK1442" s="1"/>
      <c r="CL1442" s="1"/>
      <c r="CM1442" s="1"/>
    </row>
    <row r="1443" spans="1:91" x14ac:dyDescent="0.2">
      <c r="A1443" s="105">
        <f t="shared" si="556"/>
        <v>44456</v>
      </c>
      <c r="B1443" s="5">
        <f t="shared" si="545"/>
        <v>1260.28865638</v>
      </c>
      <c r="C1443" s="5">
        <f t="shared" si="557"/>
        <v>1000</v>
      </c>
      <c r="D1443" s="64">
        <f t="shared" si="558"/>
        <v>5876.05</v>
      </c>
      <c r="E1443" s="11">
        <f>IF(K1443=1,VLOOKUP(A1443,[1]Plan1!$AY$80:$BA$314,3),E1442)</f>
        <v>5944.21</v>
      </c>
      <c r="F1443" s="72">
        <f t="shared" si="559"/>
        <v>44455</v>
      </c>
      <c r="G1443" s="9">
        <f t="shared" si="546"/>
        <v>1.159962900247602E-2</v>
      </c>
      <c r="H1443" s="72">
        <f t="shared" si="560"/>
        <v>44484</v>
      </c>
      <c r="I1443" s="72">
        <f t="shared" si="547"/>
        <v>44484</v>
      </c>
      <c r="J1443" s="1">
        <f t="shared" si="561"/>
        <v>21</v>
      </c>
      <c r="K1443" s="1">
        <f t="shared" si="543"/>
        <v>2</v>
      </c>
      <c r="L1443" s="5">
        <f t="shared" si="548"/>
        <v>1.0010989699999999</v>
      </c>
      <c r="M1443" s="12">
        <f t="shared" si="544"/>
        <v>1.0086998700000001</v>
      </c>
      <c r="N1443" s="12">
        <f t="shared" si="564"/>
        <v>1.2074100152106986</v>
      </c>
      <c r="O1443" s="5">
        <f t="shared" si="542"/>
        <v>1.20873692</v>
      </c>
      <c r="P1443" s="5">
        <f t="shared" si="549"/>
        <v>1208.7369200000001</v>
      </c>
      <c r="Q1443" s="10">
        <f t="shared" si="550"/>
        <v>0</v>
      </c>
      <c r="R1443" s="39">
        <f t="shared" si="551"/>
        <v>0</v>
      </c>
      <c r="S1443" s="5">
        <f t="shared" si="552"/>
        <v>0</v>
      </c>
      <c r="T1443" s="6">
        <f t="shared" si="562"/>
        <v>4.641E-2</v>
      </c>
      <c r="U1443" s="10">
        <f t="shared" si="541"/>
        <v>232</v>
      </c>
      <c r="V1443" s="10">
        <v>252</v>
      </c>
      <c r="W1443" s="12">
        <f t="shared" si="553"/>
        <v>1.042649261</v>
      </c>
      <c r="X1443" s="5">
        <f t="shared" si="554"/>
        <v>51.551736380000001</v>
      </c>
      <c r="Y1443" s="11">
        <f t="shared" si="555"/>
        <v>0</v>
      </c>
      <c r="Z1443" s="2" t="s">
        <v>68</v>
      </c>
      <c r="AA1443" s="72">
        <f t="shared" si="563"/>
        <v>44484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2"/>
      <c r="CH1443" s="1"/>
      <c r="CI1443" s="1"/>
      <c r="CJ1443" s="1"/>
      <c r="CK1443" s="1"/>
      <c r="CL1443" s="1"/>
      <c r="CM1443" s="1"/>
    </row>
    <row r="1444" spans="1:91" x14ac:dyDescent="0.2">
      <c r="A1444" s="105">
        <f t="shared" si="556"/>
        <v>44457</v>
      </c>
      <c r="B1444" s="5">
        <f t="shared" si="545"/>
        <v>1261.2079993899999</v>
      </c>
      <c r="C1444" s="5">
        <f t="shared" si="557"/>
        <v>1000</v>
      </c>
      <c r="D1444" s="64">
        <f t="shared" si="558"/>
        <v>5876.05</v>
      </c>
      <c r="E1444" s="11">
        <f>IF(K1444=1,VLOOKUP(A1444,[1]Plan1!$AY$80:$BA$314,3),E1443)</f>
        <v>5944.21</v>
      </c>
      <c r="F1444" s="72">
        <f t="shared" si="559"/>
        <v>44455</v>
      </c>
      <c r="G1444" s="9">
        <f t="shared" si="546"/>
        <v>1.159962900247602E-2</v>
      </c>
      <c r="H1444" s="72">
        <f t="shared" si="560"/>
        <v>44484</v>
      </c>
      <c r="I1444" s="72">
        <f t="shared" si="547"/>
        <v>44484</v>
      </c>
      <c r="J1444" s="1">
        <f t="shared" si="561"/>
        <v>21</v>
      </c>
      <c r="K1444" s="1">
        <f t="shared" si="543"/>
        <v>3</v>
      </c>
      <c r="L1444" s="5">
        <f t="shared" si="548"/>
        <v>1.0016489099999999</v>
      </c>
      <c r="M1444" s="12">
        <f t="shared" si="544"/>
        <v>1.0086998700000001</v>
      </c>
      <c r="N1444" s="12">
        <f t="shared" si="564"/>
        <v>1.2074100152106986</v>
      </c>
      <c r="O1444" s="5">
        <f t="shared" si="542"/>
        <v>1.20940092</v>
      </c>
      <c r="P1444" s="5">
        <f t="shared" si="549"/>
        <v>1209.40092</v>
      </c>
      <c r="Q1444" s="10">
        <f t="shared" si="550"/>
        <v>0</v>
      </c>
      <c r="R1444" s="39">
        <f t="shared" si="551"/>
        <v>0</v>
      </c>
      <c r="S1444" s="5">
        <f t="shared" si="552"/>
        <v>0</v>
      </c>
      <c r="T1444" s="6">
        <f t="shared" si="562"/>
        <v>4.641E-2</v>
      </c>
      <c r="U1444" s="10">
        <f t="shared" si="541"/>
        <v>233</v>
      </c>
      <c r="V1444" s="10">
        <v>252</v>
      </c>
      <c r="W1444" s="12">
        <f t="shared" si="553"/>
        <v>1.0428369770000001</v>
      </c>
      <c r="X1444" s="5">
        <f t="shared" si="554"/>
        <v>51.807079389999998</v>
      </c>
      <c r="Y1444" s="11">
        <f t="shared" si="555"/>
        <v>0</v>
      </c>
      <c r="Z1444" s="2" t="s">
        <v>68</v>
      </c>
      <c r="AA1444" s="72">
        <f t="shared" si="563"/>
        <v>44484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2"/>
      <c r="CH1444" s="1"/>
      <c r="CI1444" s="1"/>
      <c r="CJ1444" s="1"/>
      <c r="CK1444" s="1"/>
      <c r="CL1444" s="1"/>
      <c r="CM1444" s="1"/>
    </row>
    <row r="1445" spans="1:91" x14ac:dyDescent="0.2">
      <c r="A1445" s="105">
        <f t="shared" si="556"/>
        <v>44458</v>
      </c>
      <c r="B1445" s="5">
        <f t="shared" si="545"/>
        <v>1261.2079993899999</v>
      </c>
      <c r="C1445" s="5">
        <f t="shared" si="557"/>
        <v>1000</v>
      </c>
      <c r="D1445" s="64">
        <f t="shared" si="558"/>
        <v>5876.05</v>
      </c>
      <c r="E1445" s="11">
        <f>IF(K1445=1,VLOOKUP(A1445,[1]Plan1!$AY$80:$BA$314,3),E1444)</f>
        <v>5944.21</v>
      </c>
      <c r="F1445" s="72">
        <f t="shared" si="559"/>
        <v>44455</v>
      </c>
      <c r="G1445" s="9">
        <f t="shared" si="546"/>
        <v>1.159962900247602E-2</v>
      </c>
      <c r="H1445" s="72">
        <f t="shared" si="560"/>
        <v>44484</v>
      </c>
      <c r="I1445" s="72">
        <f t="shared" si="547"/>
        <v>44484</v>
      </c>
      <c r="J1445" s="1">
        <f t="shared" si="561"/>
        <v>21</v>
      </c>
      <c r="K1445" s="1">
        <f t="shared" si="543"/>
        <v>3</v>
      </c>
      <c r="L1445" s="5">
        <f t="shared" si="548"/>
        <v>1.0016489099999999</v>
      </c>
      <c r="M1445" s="12">
        <f t="shared" si="544"/>
        <v>1.0086998700000001</v>
      </c>
      <c r="N1445" s="12">
        <f t="shared" si="564"/>
        <v>1.2074100152106986</v>
      </c>
      <c r="O1445" s="5">
        <f t="shared" si="542"/>
        <v>1.20940092</v>
      </c>
      <c r="P1445" s="5">
        <f t="shared" si="549"/>
        <v>1209.40092</v>
      </c>
      <c r="Q1445" s="10">
        <f t="shared" si="550"/>
        <v>0</v>
      </c>
      <c r="R1445" s="39">
        <f t="shared" si="551"/>
        <v>0</v>
      </c>
      <c r="S1445" s="5">
        <f t="shared" si="552"/>
        <v>0</v>
      </c>
      <c r="T1445" s="6">
        <f t="shared" si="562"/>
        <v>4.641E-2</v>
      </c>
      <c r="U1445" s="10">
        <f t="shared" ref="U1445:U1508" si="565">IF(Q1444&gt;0,1,IF(K1445=K1444,U1444,U1444+1))</f>
        <v>233</v>
      </c>
      <c r="V1445" s="10">
        <v>252</v>
      </c>
      <c r="W1445" s="12">
        <f t="shared" si="553"/>
        <v>1.0428369770000001</v>
      </c>
      <c r="X1445" s="5">
        <f t="shared" si="554"/>
        <v>51.807079389999998</v>
      </c>
      <c r="Y1445" s="11">
        <f t="shared" si="555"/>
        <v>0</v>
      </c>
      <c r="Z1445" s="2" t="s">
        <v>68</v>
      </c>
      <c r="AA1445" s="72">
        <f t="shared" si="563"/>
        <v>44484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2"/>
      <c r="CH1445" s="1"/>
      <c r="CI1445" s="1"/>
      <c r="CJ1445" s="1"/>
      <c r="CK1445" s="1"/>
      <c r="CL1445" s="1"/>
      <c r="CM1445" s="1"/>
    </row>
    <row r="1446" spans="1:91" x14ac:dyDescent="0.2">
      <c r="A1446" s="105">
        <f t="shared" si="556"/>
        <v>44459</v>
      </c>
      <c r="B1446" s="5">
        <f t="shared" si="545"/>
        <v>1261.2079993899999</v>
      </c>
      <c r="C1446" s="5">
        <f t="shared" si="557"/>
        <v>1000</v>
      </c>
      <c r="D1446" s="64">
        <f t="shared" si="558"/>
        <v>5876.05</v>
      </c>
      <c r="E1446" s="11">
        <f>IF(K1446=1,VLOOKUP(A1446,[1]Plan1!$AY$80:$BA$314,3),E1445)</f>
        <v>5944.21</v>
      </c>
      <c r="F1446" s="72">
        <f t="shared" si="559"/>
        <v>44455</v>
      </c>
      <c r="G1446" s="9">
        <f t="shared" si="546"/>
        <v>1.159962900247602E-2</v>
      </c>
      <c r="H1446" s="72">
        <f t="shared" si="560"/>
        <v>44484</v>
      </c>
      <c r="I1446" s="72">
        <f t="shared" si="547"/>
        <v>44484</v>
      </c>
      <c r="J1446" s="1">
        <f t="shared" si="561"/>
        <v>21</v>
      </c>
      <c r="K1446" s="1">
        <f t="shared" si="543"/>
        <v>3</v>
      </c>
      <c r="L1446" s="5">
        <f t="shared" si="548"/>
        <v>1.0016489099999999</v>
      </c>
      <c r="M1446" s="12">
        <f t="shared" si="544"/>
        <v>1.0086998700000001</v>
      </c>
      <c r="N1446" s="12">
        <f t="shared" si="564"/>
        <v>1.2074100152106986</v>
      </c>
      <c r="O1446" s="5">
        <f t="shared" si="542"/>
        <v>1.20940092</v>
      </c>
      <c r="P1446" s="5">
        <f t="shared" si="549"/>
        <v>1209.40092</v>
      </c>
      <c r="Q1446" s="10">
        <f t="shared" si="550"/>
        <v>0</v>
      </c>
      <c r="R1446" s="39">
        <f t="shared" si="551"/>
        <v>0</v>
      </c>
      <c r="S1446" s="5">
        <f t="shared" si="552"/>
        <v>0</v>
      </c>
      <c r="T1446" s="6">
        <f t="shared" si="562"/>
        <v>4.641E-2</v>
      </c>
      <c r="U1446" s="10">
        <f t="shared" si="565"/>
        <v>233</v>
      </c>
      <c r="V1446" s="10">
        <v>252</v>
      </c>
      <c r="W1446" s="12">
        <f t="shared" si="553"/>
        <v>1.0428369770000001</v>
      </c>
      <c r="X1446" s="5">
        <f t="shared" si="554"/>
        <v>51.807079389999998</v>
      </c>
      <c r="Y1446" s="11">
        <f t="shared" si="555"/>
        <v>0</v>
      </c>
      <c r="Z1446" s="2" t="s">
        <v>68</v>
      </c>
      <c r="AA1446" s="72">
        <f t="shared" si="563"/>
        <v>44484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2"/>
      <c r="CH1446" s="1"/>
      <c r="CI1446" s="1"/>
      <c r="CJ1446" s="1"/>
      <c r="CK1446" s="1"/>
      <c r="CL1446" s="1"/>
      <c r="CM1446" s="1"/>
    </row>
    <row r="1447" spans="1:91" x14ac:dyDescent="0.2">
      <c r="A1447" s="105">
        <f t="shared" si="556"/>
        <v>44460</v>
      </c>
      <c r="B1447" s="5">
        <f t="shared" si="545"/>
        <v>1262.12801754</v>
      </c>
      <c r="C1447" s="5">
        <f t="shared" si="557"/>
        <v>1000</v>
      </c>
      <c r="D1447" s="64">
        <f t="shared" si="558"/>
        <v>5876.05</v>
      </c>
      <c r="E1447" s="11">
        <f>IF(K1447=1,VLOOKUP(A1447,[1]Plan1!$AY$80:$BA$314,3),E1446)</f>
        <v>5944.21</v>
      </c>
      <c r="F1447" s="72">
        <f t="shared" si="559"/>
        <v>44455</v>
      </c>
      <c r="G1447" s="9">
        <f t="shared" si="546"/>
        <v>1.159962900247602E-2</v>
      </c>
      <c r="H1447" s="72">
        <f t="shared" si="560"/>
        <v>44484</v>
      </c>
      <c r="I1447" s="72">
        <f t="shared" si="547"/>
        <v>44484</v>
      </c>
      <c r="J1447" s="1">
        <f t="shared" si="561"/>
        <v>21</v>
      </c>
      <c r="K1447" s="1">
        <f t="shared" si="543"/>
        <v>4</v>
      </c>
      <c r="L1447" s="5">
        <f t="shared" si="548"/>
        <v>1.00219915</v>
      </c>
      <c r="M1447" s="12">
        <f t="shared" si="544"/>
        <v>1.0086998700000001</v>
      </c>
      <c r="N1447" s="12">
        <f t="shared" si="564"/>
        <v>1.2074100152106986</v>
      </c>
      <c r="O1447" s="5">
        <f t="shared" si="542"/>
        <v>1.21006529</v>
      </c>
      <c r="P1447" s="5">
        <f t="shared" si="549"/>
        <v>1210.06529</v>
      </c>
      <c r="Q1447" s="10">
        <f t="shared" si="550"/>
        <v>0</v>
      </c>
      <c r="R1447" s="39">
        <f t="shared" si="551"/>
        <v>0</v>
      </c>
      <c r="S1447" s="5">
        <f t="shared" si="552"/>
        <v>0</v>
      </c>
      <c r="T1447" s="6">
        <f t="shared" si="562"/>
        <v>4.641E-2</v>
      </c>
      <c r="U1447" s="10">
        <f t="shared" si="565"/>
        <v>234</v>
      </c>
      <c r="V1447" s="10">
        <v>252</v>
      </c>
      <c r="W1447" s="12">
        <f t="shared" si="553"/>
        <v>1.0430247260000001</v>
      </c>
      <c r="X1447" s="5">
        <f t="shared" si="554"/>
        <v>52.062727539999997</v>
      </c>
      <c r="Y1447" s="11">
        <f t="shared" si="555"/>
        <v>0</v>
      </c>
      <c r="Z1447" s="2" t="s">
        <v>68</v>
      </c>
      <c r="AA1447" s="72">
        <f t="shared" si="563"/>
        <v>44484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2"/>
      <c r="CH1447" s="1"/>
      <c r="CI1447" s="1"/>
      <c r="CJ1447" s="1"/>
      <c r="CK1447" s="1"/>
      <c r="CL1447" s="1"/>
      <c r="CM1447" s="1"/>
    </row>
    <row r="1448" spans="1:91" x14ac:dyDescent="0.2">
      <c r="A1448" s="105">
        <f t="shared" si="556"/>
        <v>44461</v>
      </c>
      <c r="B1448" s="5">
        <f t="shared" si="545"/>
        <v>1263.04869145</v>
      </c>
      <c r="C1448" s="5">
        <f t="shared" si="557"/>
        <v>1000</v>
      </c>
      <c r="D1448" s="64">
        <f t="shared" si="558"/>
        <v>5876.05</v>
      </c>
      <c r="E1448" s="11">
        <f>IF(K1448=1,VLOOKUP(A1448,[1]Plan1!$AY$80:$BA$314,3),E1447)</f>
        <v>5944.21</v>
      </c>
      <c r="F1448" s="72">
        <f t="shared" si="559"/>
        <v>44455</v>
      </c>
      <c r="G1448" s="9">
        <f t="shared" si="546"/>
        <v>1.159962900247602E-2</v>
      </c>
      <c r="H1448" s="72">
        <f t="shared" si="560"/>
        <v>44484</v>
      </c>
      <c r="I1448" s="72">
        <f t="shared" si="547"/>
        <v>44484</v>
      </c>
      <c r="J1448" s="1">
        <f t="shared" si="561"/>
        <v>21</v>
      </c>
      <c r="K1448" s="1">
        <f t="shared" si="543"/>
        <v>5</v>
      </c>
      <c r="L1448" s="5">
        <f t="shared" si="548"/>
        <v>1.0027496899999999</v>
      </c>
      <c r="M1448" s="12">
        <f t="shared" si="544"/>
        <v>1.0086998700000001</v>
      </c>
      <c r="N1448" s="12">
        <f t="shared" si="564"/>
        <v>1.2074100152106986</v>
      </c>
      <c r="O1448" s="5">
        <f t="shared" si="542"/>
        <v>1.21073001</v>
      </c>
      <c r="P1448" s="5">
        <f t="shared" si="549"/>
        <v>1210.73001</v>
      </c>
      <c r="Q1448" s="10">
        <f t="shared" si="550"/>
        <v>0</v>
      </c>
      <c r="R1448" s="39">
        <f t="shared" si="551"/>
        <v>0</v>
      </c>
      <c r="S1448" s="5">
        <f t="shared" si="552"/>
        <v>0</v>
      </c>
      <c r="T1448" s="6">
        <f t="shared" si="562"/>
        <v>4.641E-2</v>
      </c>
      <c r="U1448" s="10">
        <f t="shared" si="565"/>
        <v>235</v>
      </c>
      <c r="V1448" s="10">
        <v>252</v>
      </c>
      <c r="W1448" s="12">
        <f t="shared" si="553"/>
        <v>1.043212509</v>
      </c>
      <c r="X1448" s="5">
        <f t="shared" si="554"/>
        <v>52.31868145</v>
      </c>
      <c r="Y1448" s="11">
        <f t="shared" si="555"/>
        <v>0</v>
      </c>
      <c r="Z1448" s="2" t="s">
        <v>68</v>
      </c>
      <c r="AA1448" s="72">
        <f t="shared" si="563"/>
        <v>44484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2"/>
      <c r="CH1448" s="1"/>
      <c r="CI1448" s="1"/>
      <c r="CJ1448" s="1"/>
      <c r="CK1448" s="1"/>
      <c r="CL1448" s="1"/>
      <c r="CM1448" s="1"/>
    </row>
    <row r="1449" spans="1:91" x14ac:dyDescent="0.2">
      <c r="A1449" s="105">
        <f t="shared" si="556"/>
        <v>44462</v>
      </c>
      <c r="B1449" s="5">
        <f t="shared" si="545"/>
        <v>1263.9700631199998</v>
      </c>
      <c r="C1449" s="5">
        <f t="shared" si="557"/>
        <v>1000</v>
      </c>
      <c r="D1449" s="64">
        <f t="shared" si="558"/>
        <v>5876.05</v>
      </c>
      <c r="E1449" s="11">
        <f>IF(K1449=1,VLOOKUP(A1449,[1]Plan1!$AY$80:$BA$314,3),E1448)</f>
        <v>5944.21</v>
      </c>
      <c r="F1449" s="72">
        <f t="shared" si="559"/>
        <v>44455</v>
      </c>
      <c r="G1449" s="9">
        <f t="shared" si="546"/>
        <v>1.159962900247602E-2</v>
      </c>
      <c r="H1449" s="72">
        <f t="shared" si="560"/>
        <v>44484</v>
      </c>
      <c r="I1449" s="72">
        <f t="shared" si="547"/>
        <v>44484</v>
      </c>
      <c r="J1449" s="1">
        <f t="shared" si="561"/>
        <v>21</v>
      </c>
      <c r="K1449" s="1">
        <f t="shared" si="543"/>
        <v>6</v>
      </c>
      <c r="L1449" s="5">
        <f t="shared" si="548"/>
        <v>1.0033005399999999</v>
      </c>
      <c r="M1449" s="12">
        <f t="shared" si="544"/>
        <v>1.0086998700000001</v>
      </c>
      <c r="N1449" s="12">
        <f t="shared" si="564"/>
        <v>1.2074100152106986</v>
      </c>
      <c r="O1449" s="5">
        <f t="shared" ref="O1449:O1512" si="566">TRUNC(TRUNC((L1449*N1449),15),8)</f>
        <v>1.2113951199999999</v>
      </c>
      <c r="P1449" s="5">
        <f t="shared" si="549"/>
        <v>1211.3951199999999</v>
      </c>
      <c r="Q1449" s="10">
        <f t="shared" si="550"/>
        <v>0</v>
      </c>
      <c r="R1449" s="39">
        <f t="shared" si="551"/>
        <v>0</v>
      </c>
      <c r="S1449" s="5">
        <f t="shared" si="552"/>
        <v>0</v>
      </c>
      <c r="T1449" s="6">
        <f t="shared" si="562"/>
        <v>4.641E-2</v>
      </c>
      <c r="U1449" s="10">
        <f t="shared" si="565"/>
        <v>236</v>
      </c>
      <c r="V1449" s="10">
        <v>252</v>
      </c>
      <c r="W1449" s="12">
        <f t="shared" si="553"/>
        <v>1.043400326</v>
      </c>
      <c r="X1449" s="5">
        <f t="shared" si="554"/>
        <v>52.57494312</v>
      </c>
      <c r="Y1449" s="11">
        <f t="shared" si="555"/>
        <v>0</v>
      </c>
      <c r="Z1449" s="2" t="s">
        <v>68</v>
      </c>
      <c r="AA1449" s="72">
        <f t="shared" si="563"/>
        <v>44484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2"/>
      <c r="CH1449" s="1"/>
      <c r="CI1449" s="1"/>
      <c r="CJ1449" s="1"/>
      <c r="CK1449" s="1"/>
      <c r="CL1449" s="1"/>
      <c r="CM1449" s="1"/>
    </row>
    <row r="1450" spans="1:91" x14ac:dyDescent="0.2">
      <c r="A1450" s="105">
        <f t="shared" si="556"/>
        <v>44463</v>
      </c>
      <c r="B1450" s="5">
        <f t="shared" si="545"/>
        <v>1264.89208065</v>
      </c>
      <c r="C1450" s="5">
        <f t="shared" si="557"/>
        <v>1000</v>
      </c>
      <c r="D1450" s="64">
        <f t="shared" si="558"/>
        <v>5876.05</v>
      </c>
      <c r="E1450" s="11">
        <f>IF(K1450=1,VLOOKUP(A1450,[1]Plan1!$AY$80:$BA$314,3),E1449)</f>
        <v>5944.21</v>
      </c>
      <c r="F1450" s="72">
        <f t="shared" si="559"/>
        <v>44455</v>
      </c>
      <c r="G1450" s="9">
        <f t="shared" si="546"/>
        <v>1.159962900247602E-2</v>
      </c>
      <c r="H1450" s="72">
        <f t="shared" si="560"/>
        <v>44484</v>
      </c>
      <c r="I1450" s="72">
        <f t="shared" si="547"/>
        <v>44484</v>
      </c>
      <c r="J1450" s="1">
        <f t="shared" si="561"/>
        <v>21</v>
      </c>
      <c r="K1450" s="1">
        <f t="shared" ref="K1450:K1513" si="567">(J1450-(NETWORKDAYS(A1450,I1450,AD$118:AD$502)-1))</f>
        <v>7</v>
      </c>
      <c r="L1450" s="5">
        <f t="shared" si="548"/>
        <v>1.0038516799999999</v>
      </c>
      <c r="M1450" s="12">
        <f t="shared" ref="M1450:M1513" si="568">IF(I1450&gt;I1449,L1449,M1449)</f>
        <v>1.0086998700000001</v>
      </c>
      <c r="N1450" s="12">
        <f t="shared" si="564"/>
        <v>1.2074100152106986</v>
      </c>
      <c r="O1450" s="5">
        <f t="shared" si="566"/>
        <v>1.21206057</v>
      </c>
      <c r="P1450" s="5">
        <f t="shared" si="549"/>
        <v>1212.0605700000001</v>
      </c>
      <c r="Q1450" s="10">
        <f t="shared" si="550"/>
        <v>0</v>
      </c>
      <c r="R1450" s="39">
        <f t="shared" si="551"/>
        <v>0</v>
      </c>
      <c r="S1450" s="5">
        <f t="shared" si="552"/>
        <v>0</v>
      </c>
      <c r="T1450" s="6">
        <f t="shared" si="562"/>
        <v>4.641E-2</v>
      </c>
      <c r="U1450" s="10">
        <f t="shared" si="565"/>
        <v>237</v>
      </c>
      <c r="V1450" s="10">
        <v>252</v>
      </c>
      <c r="W1450" s="12">
        <f t="shared" si="553"/>
        <v>1.043588177</v>
      </c>
      <c r="X1450" s="5">
        <f t="shared" si="554"/>
        <v>52.831510649999998</v>
      </c>
      <c r="Y1450" s="11">
        <f t="shared" si="555"/>
        <v>0</v>
      </c>
      <c r="Z1450" s="2" t="s">
        <v>68</v>
      </c>
      <c r="AA1450" s="72">
        <f t="shared" si="563"/>
        <v>44484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2"/>
      <c r="CH1450" s="1"/>
      <c r="CI1450" s="1"/>
      <c r="CJ1450" s="1"/>
      <c r="CK1450" s="1"/>
      <c r="CL1450" s="1"/>
      <c r="CM1450" s="1"/>
    </row>
    <row r="1451" spans="1:91" x14ac:dyDescent="0.2">
      <c r="A1451" s="105">
        <f t="shared" si="556"/>
        <v>44464</v>
      </c>
      <c r="B1451" s="5">
        <f t="shared" si="545"/>
        <v>1265.81477563</v>
      </c>
      <c r="C1451" s="5">
        <f t="shared" si="557"/>
        <v>1000</v>
      </c>
      <c r="D1451" s="64">
        <f t="shared" si="558"/>
        <v>5876.05</v>
      </c>
      <c r="E1451" s="11">
        <f>IF(K1451=1,VLOOKUP(A1451,[1]Plan1!$AY$80:$BA$314,3),E1450)</f>
        <v>5944.21</v>
      </c>
      <c r="F1451" s="72">
        <f t="shared" si="559"/>
        <v>44455</v>
      </c>
      <c r="G1451" s="9">
        <f t="shared" si="546"/>
        <v>1.159962900247602E-2</v>
      </c>
      <c r="H1451" s="72">
        <f t="shared" si="560"/>
        <v>44484</v>
      </c>
      <c r="I1451" s="72">
        <f t="shared" si="547"/>
        <v>44484</v>
      </c>
      <c r="J1451" s="1">
        <f t="shared" si="561"/>
        <v>21</v>
      </c>
      <c r="K1451" s="1">
        <f t="shared" si="567"/>
        <v>8</v>
      </c>
      <c r="L1451" s="5">
        <f t="shared" si="548"/>
        <v>1.00440313</v>
      </c>
      <c r="M1451" s="12">
        <f t="shared" si="568"/>
        <v>1.0086998700000001</v>
      </c>
      <c r="N1451" s="12">
        <f t="shared" si="564"/>
        <v>1.2074100152106986</v>
      </c>
      <c r="O1451" s="5">
        <f t="shared" si="566"/>
        <v>1.21272639</v>
      </c>
      <c r="P1451" s="5">
        <f t="shared" si="549"/>
        <v>1212.72639</v>
      </c>
      <c r="Q1451" s="10">
        <f t="shared" si="550"/>
        <v>0</v>
      </c>
      <c r="R1451" s="39">
        <f t="shared" si="551"/>
        <v>0</v>
      </c>
      <c r="S1451" s="5">
        <f t="shared" si="552"/>
        <v>0</v>
      </c>
      <c r="T1451" s="6">
        <f t="shared" si="562"/>
        <v>4.641E-2</v>
      </c>
      <c r="U1451" s="10">
        <f t="shared" si="565"/>
        <v>238</v>
      </c>
      <c r="V1451" s="10">
        <v>252</v>
      </c>
      <c r="W1451" s="12">
        <f t="shared" si="553"/>
        <v>1.0437760620000001</v>
      </c>
      <c r="X1451" s="5">
        <f t="shared" si="554"/>
        <v>53.088385629999998</v>
      </c>
      <c r="Y1451" s="11">
        <f t="shared" si="555"/>
        <v>0</v>
      </c>
      <c r="Z1451" s="2" t="s">
        <v>68</v>
      </c>
      <c r="AA1451" s="72">
        <f t="shared" si="563"/>
        <v>44484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2"/>
      <c r="CH1451" s="1"/>
      <c r="CI1451" s="1"/>
      <c r="CJ1451" s="1"/>
      <c r="CK1451" s="1"/>
      <c r="CL1451" s="1"/>
      <c r="CM1451" s="1"/>
    </row>
    <row r="1452" spans="1:91" x14ac:dyDescent="0.2">
      <c r="A1452" s="105">
        <f t="shared" si="556"/>
        <v>44465</v>
      </c>
      <c r="B1452" s="5">
        <f t="shared" si="545"/>
        <v>1265.81477563</v>
      </c>
      <c r="C1452" s="5">
        <f t="shared" si="557"/>
        <v>1000</v>
      </c>
      <c r="D1452" s="64">
        <f t="shared" si="558"/>
        <v>5876.05</v>
      </c>
      <c r="E1452" s="11">
        <f>IF(K1452=1,VLOOKUP(A1452,[1]Plan1!$AY$80:$BA$314,3),E1451)</f>
        <v>5944.21</v>
      </c>
      <c r="F1452" s="72">
        <f t="shared" si="559"/>
        <v>44455</v>
      </c>
      <c r="G1452" s="9">
        <f t="shared" si="546"/>
        <v>1.159962900247602E-2</v>
      </c>
      <c r="H1452" s="72">
        <f t="shared" si="560"/>
        <v>44484</v>
      </c>
      <c r="I1452" s="72">
        <f t="shared" si="547"/>
        <v>44484</v>
      </c>
      <c r="J1452" s="1">
        <f t="shared" si="561"/>
        <v>21</v>
      </c>
      <c r="K1452" s="1">
        <f t="shared" si="567"/>
        <v>8</v>
      </c>
      <c r="L1452" s="5">
        <f t="shared" si="548"/>
        <v>1.00440313</v>
      </c>
      <c r="M1452" s="12">
        <f t="shared" si="568"/>
        <v>1.0086998700000001</v>
      </c>
      <c r="N1452" s="12">
        <f t="shared" si="564"/>
        <v>1.2074100152106986</v>
      </c>
      <c r="O1452" s="5">
        <f t="shared" si="566"/>
        <v>1.21272639</v>
      </c>
      <c r="P1452" s="5">
        <f t="shared" si="549"/>
        <v>1212.72639</v>
      </c>
      <c r="Q1452" s="10">
        <f t="shared" si="550"/>
        <v>0</v>
      </c>
      <c r="R1452" s="39">
        <f t="shared" si="551"/>
        <v>0</v>
      </c>
      <c r="S1452" s="5">
        <f t="shared" si="552"/>
        <v>0</v>
      </c>
      <c r="T1452" s="6">
        <f t="shared" si="562"/>
        <v>4.641E-2</v>
      </c>
      <c r="U1452" s="10">
        <f t="shared" si="565"/>
        <v>238</v>
      </c>
      <c r="V1452" s="10">
        <v>252</v>
      </c>
      <c r="W1452" s="12">
        <f t="shared" si="553"/>
        <v>1.0437760620000001</v>
      </c>
      <c r="X1452" s="5">
        <f t="shared" si="554"/>
        <v>53.088385629999998</v>
      </c>
      <c r="Y1452" s="11">
        <f t="shared" si="555"/>
        <v>0</v>
      </c>
      <c r="Z1452" s="2" t="s">
        <v>68</v>
      </c>
      <c r="AA1452" s="72">
        <f t="shared" si="563"/>
        <v>44484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2"/>
      <c r="CH1452" s="1"/>
      <c r="CI1452" s="1"/>
      <c r="CJ1452" s="1"/>
      <c r="CK1452" s="1"/>
      <c r="CL1452" s="1"/>
      <c r="CM1452" s="1"/>
    </row>
    <row r="1453" spans="1:91" x14ac:dyDescent="0.2">
      <c r="A1453" s="105">
        <f t="shared" si="556"/>
        <v>44466</v>
      </c>
      <c r="B1453" s="5">
        <f t="shared" si="545"/>
        <v>1265.81477563</v>
      </c>
      <c r="C1453" s="5">
        <f t="shared" si="557"/>
        <v>1000</v>
      </c>
      <c r="D1453" s="64">
        <f t="shared" si="558"/>
        <v>5876.05</v>
      </c>
      <c r="E1453" s="11">
        <f>IF(K1453=1,VLOOKUP(A1453,[1]Plan1!$AY$80:$BA$314,3),E1452)</f>
        <v>5944.21</v>
      </c>
      <c r="F1453" s="72">
        <f t="shared" si="559"/>
        <v>44455</v>
      </c>
      <c r="G1453" s="9">
        <f t="shared" si="546"/>
        <v>1.159962900247602E-2</v>
      </c>
      <c r="H1453" s="72">
        <f t="shared" si="560"/>
        <v>44484</v>
      </c>
      <c r="I1453" s="72">
        <f t="shared" si="547"/>
        <v>44484</v>
      </c>
      <c r="J1453" s="1">
        <f t="shared" si="561"/>
        <v>21</v>
      </c>
      <c r="K1453" s="1">
        <f t="shared" si="567"/>
        <v>8</v>
      </c>
      <c r="L1453" s="5">
        <f t="shared" si="548"/>
        <v>1.00440313</v>
      </c>
      <c r="M1453" s="12">
        <f t="shared" si="568"/>
        <v>1.0086998700000001</v>
      </c>
      <c r="N1453" s="12">
        <f t="shared" si="564"/>
        <v>1.2074100152106986</v>
      </c>
      <c r="O1453" s="5">
        <f t="shared" si="566"/>
        <v>1.21272639</v>
      </c>
      <c r="P1453" s="5">
        <f t="shared" si="549"/>
        <v>1212.72639</v>
      </c>
      <c r="Q1453" s="10">
        <f t="shared" si="550"/>
        <v>0</v>
      </c>
      <c r="R1453" s="39">
        <f t="shared" si="551"/>
        <v>0</v>
      </c>
      <c r="S1453" s="5">
        <f t="shared" si="552"/>
        <v>0</v>
      </c>
      <c r="T1453" s="6">
        <f t="shared" si="562"/>
        <v>4.641E-2</v>
      </c>
      <c r="U1453" s="10">
        <f t="shared" si="565"/>
        <v>238</v>
      </c>
      <c r="V1453" s="10">
        <v>252</v>
      </c>
      <c r="W1453" s="12">
        <f t="shared" si="553"/>
        <v>1.0437760620000001</v>
      </c>
      <c r="X1453" s="5">
        <f t="shared" si="554"/>
        <v>53.088385629999998</v>
      </c>
      <c r="Y1453" s="11">
        <f t="shared" si="555"/>
        <v>0</v>
      </c>
      <c r="Z1453" s="2" t="s">
        <v>68</v>
      </c>
      <c r="AA1453" s="72">
        <f t="shared" si="563"/>
        <v>44484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2"/>
      <c r="CH1453" s="1"/>
      <c r="CI1453" s="1"/>
      <c r="CJ1453" s="1"/>
      <c r="CK1453" s="1"/>
      <c r="CL1453" s="1"/>
      <c r="CM1453" s="1"/>
    </row>
    <row r="1454" spans="1:91" x14ac:dyDescent="0.2">
      <c r="A1454" s="105">
        <f t="shared" si="556"/>
        <v>44467</v>
      </c>
      <c r="B1454" s="5">
        <f t="shared" si="545"/>
        <v>1266.7381575499999</v>
      </c>
      <c r="C1454" s="5">
        <f t="shared" si="557"/>
        <v>1000</v>
      </c>
      <c r="D1454" s="64">
        <f t="shared" si="558"/>
        <v>5876.05</v>
      </c>
      <c r="E1454" s="11">
        <f>IF(K1454=1,VLOOKUP(A1454,[1]Plan1!$AY$80:$BA$314,3),E1453)</f>
        <v>5944.21</v>
      </c>
      <c r="F1454" s="72">
        <f t="shared" si="559"/>
        <v>44455</v>
      </c>
      <c r="G1454" s="9">
        <f t="shared" si="546"/>
        <v>1.159962900247602E-2</v>
      </c>
      <c r="H1454" s="72">
        <f t="shared" si="560"/>
        <v>44484</v>
      </c>
      <c r="I1454" s="72">
        <f t="shared" si="547"/>
        <v>44484</v>
      </c>
      <c r="J1454" s="1">
        <f t="shared" si="561"/>
        <v>21</v>
      </c>
      <c r="K1454" s="1">
        <f t="shared" si="567"/>
        <v>9</v>
      </c>
      <c r="L1454" s="5">
        <f t="shared" si="548"/>
        <v>1.00495489</v>
      </c>
      <c r="M1454" s="12">
        <f t="shared" si="568"/>
        <v>1.0086998700000001</v>
      </c>
      <c r="N1454" s="12">
        <f t="shared" si="564"/>
        <v>1.2074100152106986</v>
      </c>
      <c r="O1454" s="5">
        <f t="shared" si="566"/>
        <v>1.21339259</v>
      </c>
      <c r="P1454" s="5">
        <f t="shared" si="549"/>
        <v>1213.3925899999999</v>
      </c>
      <c r="Q1454" s="10">
        <f t="shared" si="550"/>
        <v>0</v>
      </c>
      <c r="R1454" s="39">
        <f t="shared" si="551"/>
        <v>0</v>
      </c>
      <c r="S1454" s="5">
        <f t="shared" si="552"/>
        <v>0</v>
      </c>
      <c r="T1454" s="6">
        <f t="shared" si="562"/>
        <v>4.641E-2</v>
      </c>
      <c r="U1454" s="10">
        <f t="shared" si="565"/>
        <v>239</v>
      </c>
      <c r="V1454" s="10">
        <v>252</v>
      </c>
      <c r="W1454" s="12">
        <f t="shared" si="553"/>
        <v>1.04396398</v>
      </c>
      <c r="X1454" s="5">
        <f t="shared" si="554"/>
        <v>53.345567549999998</v>
      </c>
      <c r="Y1454" s="11">
        <f t="shared" si="555"/>
        <v>0</v>
      </c>
      <c r="Z1454" s="2" t="s">
        <v>68</v>
      </c>
      <c r="AA1454" s="72">
        <f t="shared" si="563"/>
        <v>44484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2"/>
      <c r="CH1454" s="1"/>
      <c r="CI1454" s="1"/>
      <c r="CJ1454" s="1"/>
      <c r="CK1454" s="1"/>
      <c r="CL1454" s="1"/>
      <c r="CM1454" s="1"/>
    </row>
    <row r="1455" spans="1:91" x14ac:dyDescent="0.2">
      <c r="A1455" s="105">
        <f t="shared" si="556"/>
        <v>44468</v>
      </c>
      <c r="B1455" s="5">
        <f t="shared" si="545"/>
        <v>1267.6622174700001</v>
      </c>
      <c r="C1455" s="5">
        <f t="shared" si="557"/>
        <v>1000</v>
      </c>
      <c r="D1455" s="64">
        <f t="shared" si="558"/>
        <v>5876.05</v>
      </c>
      <c r="E1455" s="11">
        <f>IF(K1455=1,VLOOKUP(A1455,[1]Plan1!$AY$80:$BA$314,3),E1454)</f>
        <v>5944.21</v>
      </c>
      <c r="F1455" s="72">
        <f t="shared" si="559"/>
        <v>44455</v>
      </c>
      <c r="G1455" s="9">
        <f t="shared" si="546"/>
        <v>1.159962900247602E-2</v>
      </c>
      <c r="H1455" s="72">
        <f t="shared" si="560"/>
        <v>44484</v>
      </c>
      <c r="I1455" s="72">
        <f t="shared" si="547"/>
        <v>44484</v>
      </c>
      <c r="J1455" s="1">
        <f t="shared" si="561"/>
        <v>21</v>
      </c>
      <c r="K1455" s="1">
        <f t="shared" si="567"/>
        <v>10</v>
      </c>
      <c r="L1455" s="5">
        <f t="shared" si="548"/>
        <v>1.00550695</v>
      </c>
      <c r="M1455" s="12">
        <f t="shared" si="568"/>
        <v>1.0086998700000001</v>
      </c>
      <c r="N1455" s="12">
        <f t="shared" si="564"/>
        <v>1.2074100152106986</v>
      </c>
      <c r="O1455" s="5">
        <f t="shared" si="566"/>
        <v>1.2140591599999999</v>
      </c>
      <c r="P1455" s="5">
        <f t="shared" si="549"/>
        <v>1214.05916</v>
      </c>
      <c r="Q1455" s="10">
        <f t="shared" si="550"/>
        <v>0</v>
      </c>
      <c r="R1455" s="39">
        <f t="shared" si="551"/>
        <v>0</v>
      </c>
      <c r="S1455" s="5">
        <f t="shared" si="552"/>
        <v>0</v>
      </c>
      <c r="T1455" s="6">
        <f t="shared" si="562"/>
        <v>4.641E-2</v>
      </c>
      <c r="U1455" s="10">
        <f t="shared" si="565"/>
        <v>240</v>
      </c>
      <c r="V1455" s="10">
        <v>252</v>
      </c>
      <c r="W1455" s="12">
        <f t="shared" si="553"/>
        <v>1.0441519319999999</v>
      </c>
      <c r="X1455" s="5">
        <f t="shared" si="554"/>
        <v>53.603057470000003</v>
      </c>
      <c r="Y1455" s="11">
        <f t="shared" si="555"/>
        <v>0</v>
      </c>
      <c r="Z1455" s="2" t="s">
        <v>68</v>
      </c>
      <c r="AA1455" s="72">
        <f t="shared" si="563"/>
        <v>44484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2"/>
      <c r="CH1455" s="1"/>
      <c r="CI1455" s="1"/>
      <c r="CJ1455" s="1"/>
      <c r="CK1455" s="1"/>
      <c r="CL1455" s="1"/>
      <c r="CM1455" s="1"/>
    </row>
    <row r="1456" spans="1:91" x14ac:dyDescent="0.2">
      <c r="A1456" s="105">
        <f t="shared" si="556"/>
        <v>44469</v>
      </c>
      <c r="B1456" s="5">
        <f t="shared" si="545"/>
        <v>1268.58693477</v>
      </c>
      <c r="C1456" s="5">
        <f t="shared" si="557"/>
        <v>1000</v>
      </c>
      <c r="D1456" s="64">
        <f t="shared" si="558"/>
        <v>5876.05</v>
      </c>
      <c r="E1456" s="11">
        <f>IF(K1456=1,VLOOKUP(A1456,[1]Plan1!$AY$80:$BA$314,3),E1455)</f>
        <v>5944.21</v>
      </c>
      <c r="F1456" s="72">
        <f t="shared" si="559"/>
        <v>44455</v>
      </c>
      <c r="G1456" s="9">
        <f t="shared" si="546"/>
        <v>1.159962900247602E-2</v>
      </c>
      <c r="H1456" s="72">
        <f t="shared" si="560"/>
        <v>44484</v>
      </c>
      <c r="I1456" s="72">
        <f t="shared" si="547"/>
        <v>44484</v>
      </c>
      <c r="J1456" s="1">
        <f t="shared" si="561"/>
        <v>21</v>
      </c>
      <c r="K1456" s="1">
        <f t="shared" si="567"/>
        <v>11</v>
      </c>
      <c r="L1456" s="5">
        <f t="shared" si="548"/>
        <v>1.0060593099999999</v>
      </c>
      <c r="M1456" s="12">
        <f t="shared" si="568"/>
        <v>1.0086998700000001</v>
      </c>
      <c r="N1456" s="12">
        <f t="shared" si="564"/>
        <v>1.2074100152106986</v>
      </c>
      <c r="O1456" s="5">
        <f t="shared" si="566"/>
        <v>1.2147260799999999</v>
      </c>
      <c r="P1456" s="5">
        <f t="shared" si="549"/>
        <v>1214.7260799999999</v>
      </c>
      <c r="Q1456" s="10">
        <f t="shared" si="550"/>
        <v>0</v>
      </c>
      <c r="R1456" s="39">
        <f t="shared" si="551"/>
        <v>0</v>
      </c>
      <c r="S1456" s="5">
        <f t="shared" si="552"/>
        <v>0</v>
      </c>
      <c r="T1456" s="6">
        <f t="shared" si="562"/>
        <v>4.641E-2</v>
      </c>
      <c r="U1456" s="10">
        <f t="shared" si="565"/>
        <v>241</v>
      </c>
      <c r="V1456" s="10">
        <v>252</v>
      </c>
      <c r="W1456" s="12">
        <f t="shared" si="553"/>
        <v>1.0443399179999999</v>
      </c>
      <c r="X1456" s="5">
        <f t="shared" si="554"/>
        <v>53.860854770000003</v>
      </c>
      <c r="Y1456" s="11">
        <f t="shared" si="555"/>
        <v>0</v>
      </c>
      <c r="Z1456" s="2" t="s">
        <v>68</v>
      </c>
      <c r="AA1456" s="72">
        <f t="shared" si="563"/>
        <v>44484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2"/>
      <c r="CH1456" s="1"/>
      <c r="CI1456" s="1"/>
      <c r="CJ1456" s="1"/>
      <c r="CK1456" s="1"/>
      <c r="CL1456" s="1"/>
      <c r="CM1456" s="1"/>
    </row>
    <row r="1457" spans="1:91" x14ac:dyDescent="0.2">
      <c r="A1457" s="105">
        <f t="shared" si="556"/>
        <v>44470</v>
      </c>
      <c r="B1457" s="5">
        <f t="shared" si="545"/>
        <v>1269.5123306200001</v>
      </c>
      <c r="C1457" s="5">
        <f t="shared" si="557"/>
        <v>1000</v>
      </c>
      <c r="D1457" s="64">
        <f t="shared" si="558"/>
        <v>5876.05</v>
      </c>
      <c r="E1457" s="11">
        <f>IF(K1457=1,VLOOKUP(A1457,[1]Plan1!$AY$80:$BA$314,3),E1456)</f>
        <v>5944.21</v>
      </c>
      <c r="F1457" s="72">
        <f t="shared" si="559"/>
        <v>44455</v>
      </c>
      <c r="G1457" s="9">
        <f t="shared" si="546"/>
        <v>1.159962900247602E-2</v>
      </c>
      <c r="H1457" s="72">
        <f t="shared" si="560"/>
        <v>44484</v>
      </c>
      <c r="I1457" s="72">
        <f t="shared" si="547"/>
        <v>44484</v>
      </c>
      <c r="J1457" s="1">
        <f t="shared" si="561"/>
        <v>21</v>
      </c>
      <c r="K1457" s="1">
        <f t="shared" si="567"/>
        <v>12</v>
      </c>
      <c r="L1457" s="5">
        <f t="shared" si="548"/>
        <v>1.00661197</v>
      </c>
      <c r="M1457" s="12">
        <f t="shared" si="568"/>
        <v>1.0086998700000001</v>
      </c>
      <c r="N1457" s="12">
        <f t="shared" si="564"/>
        <v>1.2074100152106986</v>
      </c>
      <c r="O1457" s="5">
        <f t="shared" si="566"/>
        <v>1.2153933699999999</v>
      </c>
      <c r="P1457" s="5">
        <f t="shared" si="549"/>
        <v>1215.39337</v>
      </c>
      <c r="Q1457" s="10">
        <f t="shared" si="550"/>
        <v>0</v>
      </c>
      <c r="R1457" s="39">
        <f t="shared" si="551"/>
        <v>0</v>
      </c>
      <c r="S1457" s="5">
        <f t="shared" si="552"/>
        <v>0</v>
      </c>
      <c r="T1457" s="6">
        <f t="shared" si="562"/>
        <v>4.641E-2</v>
      </c>
      <c r="U1457" s="10">
        <f t="shared" si="565"/>
        <v>242</v>
      </c>
      <c r="V1457" s="10">
        <v>252</v>
      </c>
      <c r="W1457" s="12">
        <f t="shared" si="553"/>
        <v>1.0445279380000001</v>
      </c>
      <c r="X1457" s="5">
        <f t="shared" si="554"/>
        <v>54.118960620000003</v>
      </c>
      <c r="Y1457" s="11">
        <f t="shared" si="555"/>
        <v>0</v>
      </c>
      <c r="Z1457" s="2" t="s">
        <v>68</v>
      </c>
      <c r="AA1457" s="72">
        <f t="shared" si="563"/>
        <v>44484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2"/>
      <c r="CH1457" s="1"/>
      <c r="CI1457" s="1"/>
      <c r="CJ1457" s="1"/>
      <c r="CK1457" s="1"/>
      <c r="CL1457" s="1"/>
      <c r="CM1457" s="1"/>
    </row>
    <row r="1458" spans="1:91" x14ac:dyDescent="0.2">
      <c r="A1458" s="105">
        <f t="shared" si="556"/>
        <v>44471</v>
      </c>
      <c r="B1458" s="5">
        <f t="shared" si="545"/>
        <v>1270.4384052800001</v>
      </c>
      <c r="C1458" s="5">
        <f t="shared" si="557"/>
        <v>1000</v>
      </c>
      <c r="D1458" s="64">
        <f t="shared" si="558"/>
        <v>5876.05</v>
      </c>
      <c r="E1458" s="11">
        <f>IF(K1458=1,VLOOKUP(A1458,[1]Plan1!$AY$80:$BA$314,3),E1457)</f>
        <v>5944.21</v>
      </c>
      <c r="F1458" s="72">
        <f t="shared" si="559"/>
        <v>44455</v>
      </c>
      <c r="G1458" s="9">
        <f t="shared" si="546"/>
        <v>1.159962900247602E-2</v>
      </c>
      <c r="H1458" s="72">
        <f t="shared" si="560"/>
        <v>44484</v>
      </c>
      <c r="I1458" s="72">
        <f t="shared" si="547"/>
        <v>44484</v>
      </c>
      <c r="J1458" s="1">
        <f t="shared" si="561"/>
        <v>21</v>
      </c>
      <c r="K1458" s="1">
        <f t="shared" si="567"/>
        <v>13</v>
      </c>
      <c r="L1458" s="5">
        <f t="shared" si="548"/>
        <v>1.00716494</v>
      </c>
      <c r="M1458" s="12">
        <f t="shared" si="568"/>
        <v>1.0086998700000001</v>
      </c>
      <c r="N1458" s="12">
        <f t="shared" si="564"/>
        <v>1.2074100152106986</v>
      </c>
      <c r="O1458" s="5">
        <f t="shared" si="566"/>
        <v>1.2160610300000001</v>
      </c>
      <c r="P1458" s="5">
        <f t="shared" si="549"/>
        <v>1216.0610300000001</v>
      </c>
      <c r="Q1458" s="10">
        <f t="shared" si="550"/>
        <v>0</v>
      </c>
      <c r="R1458" s="39">
        <f t="shared" si="551"/>
        <v>0</v>
      </c>
      <c r="S1458" s="5">
        <f t="shared" si="552"/>
        <v>0</v>
      </c>
      <c r="T1458" s="6">
        <f t="shared" si="562"/>
        <v>4.641E-2</v>
      </c>
      <c r="U1458" s="10">
        <f t="shared" si="565"/>
        <v>243</v>
      </c>
      <c r="V1458" s="10">
        <v>252</v>
      </c>
      <c r="W1458" s="12">
        <f t="shared" si="553"/>
        <v>1.044715992</v>
      </c>
      <c r="X1458" s="5">
        <f t="shared" si="554"/>
        <v>54.377375280000003</v>
      </c>
      <c r="Y1458" s="11">
        <f t="shared" si="555"/>
        <v>0</v>
      </c>
      <c r="Z1458" s="2" t="s">
        <v>68</v>
      </c>
      <c r="AA1458" s="72">
        <f t="shared" si="563"/>
        <v>44484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2"/>
      <c r="CH1458" s="1"/>
      <c r="CI1458" s="1"/>
      <c r="CJ1458" s="1"/>
      <c r="CK1458" s="1"/>
      <c r="CL1458" s="1"/>
      <c r="CM1458" s="1"/>
    </row>
    <row r="1459" spans="1:91" x14ac:dyDescent="0.2">
      <c r="A1459" s="105">
        <f t="shared" si="556"/>
        <v>44472</v>
      </c>
      <c r="B1459" s="5">
        <f t="shared" si="545"/>
        <v>1270.4384052800001</v>
      </c>
      <c r="C1459" s="5">
        <f t="shared" si="557"/>
        <v>1000</v>
      </c>
      <c r="D1459" s="64">
        <f t="shared" si="558"/>
        <v>5876.05</v>
      </c>
      <c r="E1459" s="11">
        <f>IF(K1459=1,VLOOKUP(A1459,[1]Plan1!$AY$80:$BA$314,3),E1458)</f>
        <v>5944.21</v>
      </c>
      <c r="F1459" s="72">
        <f t="shared" si="559"/>
        <v>44455</v>
      </c>
      <c r="G1459" s="9">
        <f t="shared" si="546"/>
        <v>1.159962900247602E-2</v>
      </c>
      <c r="H1459" s="72">
        <f t="shared" si="560"/>
        <v>44484</v>
      </c>
      <c r="I1459" s="72">
        <f t="shared" si="547"/>
        <v>44484</v>
      </c>
      <c r="J1459" s="1">
        <f t="shared" si="561"/>
        <v>21</v>
      </c>
      <c r="K1459" s="1">
        <f t="shared" si="567"/>
        <v>13</v>
      </c>
      <c r="L1459" s="5">
        <f t="shared" si="548"/>
        <v>1.00716494</v>
      </c>
      <c r="M1459" s="12">
        <f t="shared" si="568"/>
        <v>1.0086998700000001</v>
      </c>
      <c r="N1459" s="12">
        <f t="shared" si="564"/>
        <v>1.2074100152106986</v>
      </c>
      <c r="O1459" s="5">
        <f t="shared" si="566"/>
        <v>1.2160610300000001</v>
      </c>
      <c r="P1459" s="5">
        <f t="shared" si="549"/>
        <v>1216.0610300000001</v>
      </c>
      <c r="Q1459" s="10">
        <f t="shared" si="550"/>
        <v>0</v>
      </c>
      <c r="R1459" s="39">
        <f t="shared" si="551"/>
        <v>0</v>
      </c>
      <c r="S1459" s="5">
        <f t="shared" si="552"/>
        <v>0</v>
      </c>
      <c r="T1459" s="6">
        <f t="shared" si="562"/>
        <v>4.641E-2</v>
      </c>
      <c r="U1459" s="10">
        <f t="shared" si="565"/>
        <v>243</v>
      </c>
      <c r="V1459" s="10">
        <v>252</v>
      </c>
      <c r="W1459" s="12">
        <f t="shared" si="553"/>
        <v>1.044715992</v>
      </c>
      <c r="X1459" s="5">
        <f t="shared" si="554"/>
        <v>54.377375280000003</v>
      </c>
      <c r="Y1459" s="11">
        <f t="shared" si="555"/>
        <v>0</v>
      </c>
      <c r="Z1459" s="2" t="s">
        <v>68</v>
      </c>
      <c r="AA1459" s="72">
        <f t="shared" si="563"/>
        <v>44484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2"/>
      <c r="CH1459" s="1"/>
      <c r="CI1459" s="1"/>
      <c r="CJ1459" s="1"/>
      <c r="CK1459" s="1"/>
      <c r="CL1459" s="1"/>
      <c r="CM1459" s="1"/>
    </row>
    <row r="1460" spans="1:91" x14ac:dyDescent="0.2">
      <c r="A1460" s="105">
        <f t="shared" si="556"/>
        <v>44473</v>
      </c>
      <c r="B1460" s="5">
        <f t="shared" si="545"/>
        <v>1270.4384052800001</v>
      </c>
      <c r="C1460" s="5">
        <f t="shared" si="557"/>
        <v>1000</v>
      </c>
      <c r="D1460" s="64">
        <f t="shared" si="558"/>
        <v>5876.05</v>
      </c>
      <c r="E1460" s="11">
        <f>IF(K1460=1,VLOOKUP(A1460,[1]Plan1!$AY$80:$BA$314,3),E1459)</f>
        <v>5944.21</v>
      </c>
      <c r="F1460" s="72">
        <f t="shared" si="559"/>
        <v>44455</v>
      </c>
      <c r="G1460" s="9">
        <f t="shared" si="546"/>
        <v>1.159962900247602E-2</v>
      </c>
      <c r="H1460" s="72">
        <f t="shared" si="560"/>
        <v>44484</v>
      </c>
      <c r="I1460" s="72">
        <f t="shared" si="547"/>
        <v>44484</v>
      </c>
      <c r="J1460" s="1">
        <f t="shared" si="561"/>
        <v>21</v>
      </c>
      <c r="K1460" s="1">
        <f t="shared" si="567"/>
        <v>13</v>
      </c>
      <c r="L1460" s="5">
        <f t="shared" si="548"/>
        <v>1.00716494</v>
      </c>
      <c r="M1460" s="12">
        <f t="shared" si="568"/>
        <v>1.0086998700000001</v>
      </c>
      <c r="N1460" s="12">
        <f t="shared" si="564"/>
        <v>1.2074100152106986</v>
      </c>
      <c r="O1460" s="5">
        <f t="shared" si="566"/>
        <v>1.2160610300000001</v>
      </c>
      <c r="P1460" s="5">
        <f t="shared" si="549"/>
        <v>1216.0610300000001</v>
      </c>
      <c r="Q1460" s="10">
        <f t="shared" si="550"/>
        <v>0</v>
      </c>
      <c r="R1460" s="39">
        <f t="shared" si="551"/>
        <v>0</v>
      </c>
      <c r="S1460" s="5">
        <f t="shared" si="552"/>
        <v>0</v>
      </c>
      <c r="T1460" s="6">
        <f t="shared" si="562"/>
        <v>4.641E-2</v>
      </c>
      <c r="U1460" s="10">
        <f t="shared" si="565"/>
        <v>243</v>
      </c>
      <c r="V1460" s="10">
        <v>252</v>
      </c>
      <c r="W1460" s="12">
        <f t="shared" si="553"/>
        <v>1.044715992</v>
      </c>
      <c r="X1460" s="5">
        <f t="shared" si="554"/>
        <v>54.377375280000003</v>
      </c>
      <c r="Y1460" s="11">
        <f t="shared" si="555"/>
        <v>0</v>
      </c>
      <c r="Z1460" s="2" t="s">
        <v>68</v>
      </c>
      <c r="AA1460" s="72">
        <f t="shared" si="563"/>
        <v>44484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2"/>
      <c r="CH1460" s="1"/>
      <c r="CI1460" s="1"/>
      <c r="CJ1460" s="1"/>
      <c r="CK1460" s="1"/>
      <c r="CL1460" s="1"/>
      <c r="CM1460" s="1"/>
    </row>
    <row r="1461" spans="1:91" x14ac:dyDescent="0.2">
      <c r="A1461" s="105">
        <f t="shared" si="556"/>
        <v>44474</v>
      </c>
      <c r="B1461" s="5">
        <f t="shared" si="545"/>
        <v>1271.36514859</v>
      </c>
      <c r="C1461" s="5">
        <f t="shared" si="557"/>
        <v>1000</v>
      </c>
      <c r="D1461" s="64">
        <f t="shared" si="558"/>
        <v>5876.05</v>
      </c>
      <c r="E1461" s="11">
        <f>IF(K1461=1,VLOOKUP(A1461,[1]Plan1!$AY$80:$BA$314,3),E1460)</f>
        <v>5944.21</v>
      </c>
      <c r="F1461" s="72">
        <f t="shared" si="559"/>
        <v>44455</v>
      </c>
      <c r="G1461" s="9">
        <f t="shared" si="546"/>
        <v>1.159962900247602E-2</v>
      </c>
      <c r="H1461" s="72">
        <f t="shared" si="560"/>
        <v>44484</v>
      </c>
      <c r="I1461" s="72">
        <f t="shared" si="547"/>
        <v>44484</v>
      </c>
      <c r="J1461" s="1">
        <f t="shared" si="561"/>
        <v>21</v>
      </c>
      <c r="K1461" s="1">
        <f t="shared" si="567"/>
        <v>14</v>
      </c>
      <c r="L1461" s="5">
        <f t="shared" si="548"/>
        <v>1.0077182099999999</v>
      </c>
      <c r="M1461" s="12">
        <f t="shared" si="568"/>
        <v>1.0086998700000001</v>
      </c>
      <c r="N1461" s="12">
        <f t="shared" si="564"/>
        <v>1.2074100152106986</v>
      </c>
      <c r="O1461" s="5">
        <f t="shared" si="566"/>
        <v>1.2167290500000001</v>
      </c>
      <c r="P1461" s="5">
        <f t="shared" si="549"/>
        <v>1216.7290499999999</v>
      </c>
      <c r="Q1461" s="10">
        <f t="shared" si="550"/>
        <v>0</v>
      </c>
      <c r="R1461" s="39">
        <f t="shared" si="551"/>
        <v>0</v>
      </c>
      <c r="S1461" s="5">
        <f t="shared" si="552"/>
        <v>0</v>
      </c>
      <c r="T1461" s="6">
        <f t="shared" si="562"/>
        <v>4.641E-2</v>
      </c>
      <c r="U1461" s="10">
        <f t="shared" si="565"/>
        <v>244</v>
      </c>
      <c r="V1461" s="10">
        <v>252</v>
      </c>
      <c r="W1461" s="12">
        <f t="shared" si="553"/>
        <v>1.04490408</v>
      </c>
      <c r="X1461" s="5">
        <f t="shared" si="554"/>
        <v>54.636098590000003</v>
      </c>
      <c r="Y1461" s="11">
        <f t="shared" si="555"/>
        <v>0</v>
      </c>
      <c r="Z1461" s="2" t="s">
        <v>68</v>
      </c>
      <c r="AA1461" s="72">
        <f t="shared" si="563"/>
        <v>44484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2"/>
      <c r="CH1461" s="1"/>
      <c r="CI1461" s="1"/>
      <c r="CJ1461" s="1"/>
      <c r="CK1461" s="1"/>
      <c r="CL1461" s="1"/>
      <c r="CM1461" s="1"/>
    </row>
    <row r="1462" spans="1:91" x14ac:dyDescent="0.2">
      <c r="A1462" s="105">
        <f t="shared" si="556"/>
        <v>44475</v>
      </c>
      <c r="B1462" s="5">
        <f t="shared" si="545"/>
        <v>1272.2925700599999</v>
      </c>
      <c r="C1462" s="5">
        <f t="shared" si="557"/>
        <v>1000</v>
      </c>
      <c r="D1462" s="64">
        <f t="shared" si="558"/>
        <v>5876.05</v>
      </c>
      <c r="E1462" s="11">
        <f>IF(K1462=1,VLOOKUP(A1462,[1]Plan1!$AY$80:$BA$314,3),E1461)</f>
        <v>5944.21</v>
      </c>
      <c r="F1462" s="72">
        <f t="shared" si="559"/>
        <v>44455</v>
      </c>
      <c r="G1462" s="9">
        <f t="shared" si="546"/>
        <v>1.159962900247602E-2</v>
      </c>
      <c r="H1462" s="72">
        <f t="shared" si="560"/>
        <v>44484</v>
      </c>
      <c r="I1462" s="72">
        <f t="shared" si="547"/>
        <v>44484</v>
      </c>
      <c r="J1462" s="1">
        <f t="shared" si="561"/>
        <v>21</v>
      </c>
      <c r="K1462" s="1">
        <f t="shared" si="567"/>
        <v>15</v>
      </c>
      <c r="L1462" s="5">
        <f t="shared" si="548"/>
        <v>1.0082717800000001</v>
      </c>
      <c r="M1462" s="12">
        <f t="shared" si="568"/>
        <v>1.0086998700000001</v>
      </c>
      <c r="N1462" s="12">
        <f t="shared" si="564"/>
        <v>1.2074100152106986</v>
      </c>
      <c r="O1462" s="5">
        <f t="shared" si="566"/>
        <v>1.2173974400000001</v>
      </c>
      <c r="P1462" s="5">
        <f t="shared" si="549"/>
        <v>1217.39744</v>
      </c>
      <c r="Q1462" s="10">
        <f t="shared" si="550"/>
        <v>0</v>
      </c>
      <c r="R1462" s="39">
        <f t="shared" si="551"/>
        <v>0</v>
      </c>
      <c r="S1462" s="5">
        <f t="shared" si="552"/>
        <v>0</v>
      </c>
      <c r="T1462" s="6">
        <f t="shared" si="562"/>
        <v>4.641E-2</v>
      </c>
      <c r="U1462" s="10">
        <f t="shared" si="565"/>
        <v>245</v>
      </c>
      <c r="V1462" s="10">
        <v>252</v>
      </c>
      <c r="W1462" s="12">
        <f t="shared" si="553"/>
        <v>1.0450922010000001</v>
      </c>
      <c r="X1462" s="5">
        <f t="shared" si="554"/>
        <v>54.89513006</v>
      </c>
      <c r="Y1462" s="11">
        <f t="shared" si="555"/>
        <v>0</v>
      </c>
      <c r="Z1462" s="2" t="s">
        <v>68</v>
      </c>
      <c r="AA1462" s="72">
        <f t="shared" si="563"/>
        <v>44484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2"/>
      <c r="CH1462" s="1"/>
      <c r="CI1462" s="1"/>
      <c r="CJ1462" s="1"/>
      <c r="CK1462" s="1"/>
      <c r="CL1462" s="1"/>
      <c r="CM1462" s="1"/>
    </row>
    <row r="1463" spans="1:91" x14ac:dyDescent="0.2">
      <c r="A1463" s="105">
        <f t="shared" si="556"/>
        <v>44476</v>
      </c>
      <c r="B1463" s="5">
        <f t="shared" si="545"/>
        <v>1273.2206711599999</v>
      </c>
      <c r="C1463" s="5">
        <f t="shared" si="557"/>
        <v>1000</v>
      </c>
      <c r="D1463" s="64">
        <f t="shared" si="558"/>
        <v>5876.05</v>
      </c>
      <c r="E1463" s="11">
        <f>IF(K1463=1,VLOOKUP(A1463,[1]Plan1!$AY$80:$BA$314,3),E1462)</f>
        <v>5944.21</v>
      </c>
      <c r="F1463" s="72">
        <f t="shared" si="559"/>
        <v>44455</v>
      </c>
      <c r="G1463" s="9">
        <f t="shared" si="546"/>
        <v>1.159962900247602E-2</v>
      </c>
      <c r="H1463" s="72">
        <f t="shared" si="560"/>
        <v>44484</v>
      </c>
      <c r="I1463" s="72">
        <f t="shared" si="547"/>
        <v>44484</v>
      </c>
      <c r="J1463" s="1">
        <f t="shared" si="561"/>
        <v>21</v>
      </c>
      <c r="K1463" s="1">
        <f t="shared" si="567"/>
        <v>16</v>
      </c>
      <c r="L1463" s="5">
        <f t="shared" si="548"/>
        <v>1.0088256600000001</v>
      </c>
      <c r="M1463" s="12">
        <f t="shared" si="568"/>
        <v>1.0086998700000001</v>
      </c>
      <c r="N1463" s="12">
        <f t="shared" si="564"/>
        <v>1.2074100152106986</v>
      </c>
      <c r="O1463" s="5">
        <f t="shared" si="566"/>
        <v>1.2180662</v>
      </c>
      <c r="P1463" s="5">
        <f t="shared" si="549"/>
        <v>1218.0662</v>
      </c>
      <c r="Q1463" s="10">
        <f t="shared" si="550"/>
        <v>0</v>
      </c>
      <c r="R1463" s="39">
        <f t="shared" si="551"/>
        <v>0</v>
      </c>
      <c r="S1463" s="5">
        <f t="shared" si="552"/>
        <v>0</v>
      </c>
      <c r="T1463" s="6">
        <f t="shared" si="562"/>
        <v>4.641E-2</v>
      </c>
      <c r="U1463" s="10">
        <f t="shared" si="565"/>
        <v>246</v>
      </c>
      <c r="V1463" s="10">
        <v>252</v>
      </c>
      <c r="W1463" s="12">
        <f t="shared" si="553"/>
        <v>1.0452803559999999</v>
      </c>
      <c r="X1463" s="5">
        <f t="shared" si="554"/>
        <v>55.15447116</v>
      </c>
      <c r="Y1463" s="11">
        <f t="shared" si="555"/>
        <v>0</v>
      </c>
      <c r="Z1463" s="2" t="s">
        <v>68</v>
      </c>
      <c r="AA1463" s="72">
        <f t="shared" si="563"/>
        <v>44484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2"/>
      <c r="CH1463" s="1"/>
      <c r="CI1463" s="1"/>
      <c r="CJ1463" s="1"/>
      <c r="CK1463" s="1"/>
      <c r="CL1463" s="1"/>
      <c r="CM1463" s="1"/>
    </row>
    <row r="1464" spans="1:91" x14ac:dyDescent="0.2">
      <c r="A1464" s="105">
        <f t="shared" si="556"/>
        <v>44477</v>
      </c>
      <c r="B1464" s="5">
        <f t="shared" si="545"/>
        <v>1274.1494429500001</v>
      </c>
      <c r="C1464" s="5">
        <f t="shared" si="557"/>
        <v>1000</v>
      </c>
      <c r="D1464" s="64">
        <f t="shared" si="558"/>
        <v>5876.05</v>
      </c>
      <c r="E1464" s="11">
        <f>IF(K1464=1,VLOOKUP(A1464,[1]Plan1!$AY$80:$BA$314,3),E1463)</f>
        <v>5944.21</v>
      </c>
      <c r="F1464" s="72">
        <f t="shared" si="559"/>
        <v>44455</v>
      </c>
      <c r="G1464" s="9">
        <f t="shared" si="546"/>
        <v>1.159962900247602E-2</v>
      </c>
      <c r="H1464" s="72">
        <f t="shared" si="560"/>
        <v>44484</v>
      </c>
      <c r="I1464" s="72">
        <f t="shared" si="547"/>
        <v>44484</v>
      </c>
      <c r="J1464" s="1">
        <f t="shared" si="561"/>
        <v>21</v>
      </c>
      <c r="K1464" s="1">
        <f t="shared" si="567"/>
        <v>17</v>
      </c>
      <c r="L1464" s="5">
        <f t="shared" si="548"/>
        <v>1.00937984</v>
      </c>
      <c r="M1464" s="12">
        <f t="shared" si="568"/>
        <v>1.0086998700000001</v>
      </c>
      <c r="N1464" s="12">
        <f t="shared" si="564"/>
        <v>1.2074100152106986</v>
      </c>
      <c r="O1464" s="5">
        <f t="shared" si="566"/>
        <v>1.21873532</v>
      </c>
      <c r="P1464" s="5">
        <f t="shared" si="549"/>
        <v>1218.73532</v>
      </c>
      <c r="Q1464" s="10">
        <f t="shared" si="550"/>
        <v>0</v>
      </c>
      <c r="R1464" s="39">
        <f t="shared" si="551"/>
        <v>0</v>
      </c>
      <c r="S1464" s="5">
        <f t="shared" si="552"/>
        <v>0</v>
      </c>
      <c r="T1464" s="6">
        <f t="shared" si="562"/>
        <v>4.641E-2</v>
      </c>
      <c r="U1464" s="10">
        <f t="shared" si="565"/>
        <v>247</v>
      </c>
      <c r="V1464" s="10">
        <v>252</v>
      </c>
      <c r="W1464" s="12">
        <f t="shared" si="553"/>
        <v>1.0454685459999999</v>
      </c>
      <c r="X1464" s="5">
        <f t="shared" si="554"/>
        <v>55.414122949999999</v>
      </c>
      <c r="Y1464" s="11">
        <f t="shared" si="555"/>
        <v>0</v>
      </c>
      <c r="Z1464" s="2" t="s">
        <v>68</v>
      </c>
      <c r="AA1464" s="72">
        <f t="shared" si="563"/>
        <v>44484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2"/>
      <c r="CH1464" s="1"/>
      <c r="CI1464" s="1"/>
      <c r="CJ1464" s="1"/>
      <c r="CK1464" s="1"/>
      <c r="CL1464" s="1"/>
      <c r="CM1464" s="1"/>
    </row>
    <row r="1465" spans="1:91" x14ac:dyDescent="0.2">
      <c r="A1465" s="105">
        <f t="shared" si="556"/>
        <v>44478</v>
      </c>
      <c r="B1465" s="5">
        <f t="shared" si="545"/>
        <v>1275.0789041799999</v>
      </c>
      <c r="C1465" s="5">
        <f t="shared" si="557"/>
        <v>1000</v>
      </c>
      <c r="D1465" s="64">
        <f t="shared" si="558"/>
        <v>5876.05</v>
      </c>
      <c r="E1465" s="11">
        <f>IF(K1465=1,VLOOKUP(A1465,[1]Plan1!$AY$80:$BA$314,3),E1464)</f>
        <v>5944.21</v>
      </c>
      <c r="F1465" s="72">
        <f t="shared" si="559"/>
        <v>44455</v>
      </c>
      <c r="G1465" s="9">
        <f t="shared" si="546"/>
        <v>1.159962900247602E-2</v>
      </c>
      <c r="H1465" s="72">
        <f t="shared" si="560"/>
        <v>44484</v>
      </c>
      <c r="I1465" s="72">
        <f t="shared" si="547"/>
        <v>44484</v>
      </c>
      <c r="J1465" s="1">
        <f t="shared" si="561"/>
        <v>21</v>
      </c>
      <c r="K1465" s="1">
        <f t="shared" si="567"/>
        <v>18</v>
      </c>
      <c r="L1465" s="5">
        <f t="shared" si="548"/>
        <v>1.0099343300000001</v>
      </c>
      <c r="M1465" s="12">
        <f t="shared" si="568"/>
        <v>1.0086998700000001</v>
      </c>
      <c r="N1465" s="12">
        <f t="shared" si="564"/>
        <v>1.2074100152106986</v>
      </c>
      <c r="O1465" s="5">
        <f t="shared" si="566"/>
        <v>1.2194048200000001</v>
      </c>
      <c r="P1465" s="5">
        <f t="shared" si="549"/>
        <v>1219.40482</v>
      </c>
      <c r="Q1465" s="10">
        <f t="shared" si="550"/>
        <v>0</v>
      </c>
      <c r="R1465" s="39">
        <f t="shared" si="551"/>
        <v>0</v>
      </c>
      <c r="S1465" s="5">
        <f t="shared" si="552"/>
        <v>0</v>
      </c>
      <c r="T1465" s="6">
        <f t="shared" si="562"/>
        <v>4.641E-2</v>
      </c>
      <c r="U1465" s="10">
        <f t="shared" si="565"/>
        <v>248</v>
      </c>
      <c r="V1465" s="10">
        <v>252</v>
      </c>
      <c r="W1465" s="12">
        <f t="shared" si="553"/>
        <v>1.045656769</v>
      </c>
      <c r="X1465" s="5">
        <f t="shared" si="554"/>
        <v>55.674084180000001</v>
      </c>
      <c r="Y1465" s="11">
        <f t="shared" si="555"/>
        <v>0</v>
      </c>
      <c r="Z1465" s="2" t="s">
        <v>68</v>
      </c>
      <c r="AA1465" s="72">
        <f t="shared" si="563"/>
        <v>44484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2"/>
      <c r="CH1465" s="1"/>
      <c r="CI1465" s="1"/>
      <c r="CJ1465" s="1"/>
      <c r="CK1465" s="1"/>
      <c r="CL1465" s="1"/>
      <c r="CM1465" s="1"/>
    </row>
    <row r="1466" spans="1:91" x14ac:dyDescent="0.2">
      <c r="A1466" s="105">
        <f t="shared" si="556"/>
        <v>44479</v>
      </c>
      <c r="B1466" s="5">
        <f t="shared" si="545"/>
        <v>1275.0789041799999</v>
      </c>
      <c r="C1466" s="5">
        <f t="shared" si="557"/>
        <v>1000</v>
      </c>
      <c r="D1466" s="64">
        <f t="shared" si="558"/>
        <v>5876.05</v>
      </c>
      <c r="E1466" s="11">
        <f>IF(K1466=1,VLOOKUP(A1466,[1]Plan1!$AY$80:$BA$314,3),E1465)</f>
        <v>5944.21</v>
      </c>
      <c r="F1466" s="72">
        <f t="shared" si="559"/>
        <v>44455</v>
      </c>
      <c r="G1466" s="9">
        <f t="shared" si="546"/>
        <v>1.159962900247602E-2</v>
      </c>
      <c r="H1466" s="72">
        <f t="shared" si="560"/>
        <v>44484</v>
      </c>
      <c r="I1466" s="72">
        <f t="shared" si="547"/>
        <v>44484</v>
      </c>
      <c r="J1466" s="1">
        <f t="shared" si="561"/>
        <v>21</v>
      </c>
      <c r="K1466" s="1">
        <f t="shared" si="567"/>
        <v>18</v>
      </c>
      <c r="L1466" s="5">
        <f t="shared" si="548"/>
        <v>1.0099343300000001</v>
      </c>
      <c r="M1466" s="12">
        <f t="shared" si="568"/>
        <v>1.0086998700000001</v>
      </c>
      <c r="N1466" s="12">
        <f t="shared" si="564"/>
        <v>1.2074100152106986</v>
      </c>
      <c r="O1466" s="5">
        <f t="shared" si="566"/>
        <v>1.2194048200000001</v>
      </c>
      <c r="P1466" s="5">
        <f t="shared" si="549"/>
        <v>1219.40482</v>
      </c>
      <c r="Q1466" s="10">
        <f t="shared" si="550"/>
        <v>0</v>
      </c>
      <c r="R1466" s="39">
        <f t="shared" si="551"/>
        <v>0</v>
      </c>
      <c r="S1466" s="5">
        <f t="shared" si="552"/>
        <v>0</v>
      </c>
      <c r="T1466" s="6">
        <f t="shared" si="562"/>
        <v>4.641E-2</v>
      </c>
      <c r="U1466" s="10">
        <f t="shared" si="565"/>
        <v>248</v>
      </c>
      <c r="V1466" s="10">
        <v>252</v>
      </c>
      <c r="W1466" s="12">
        <f t="shared" si="553"/>
        <v>1.045656769</v>
      </c>
      <c r="X1466" s="5">
        <f t="shared" si="554"/>
        <v>55.674084180000001</v>
      </c>
      <c r="Y1466" s="11">
        <f t="shared" si="555"/>
        <v>0</v>
      </c>
      <c r="Z1466" s="2" t="s">
        <v>68</v>
      </c>
      <c r="AA1466" s="72">
        <f t="shared" si="563"/>
        <v>44484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2"/>
      <c r="CH1466" s="1"/>
      <c r="CI1466" s="1"/>
      <c r="CJ1466" s="1"/>
      <c r="CK1466" s="1"/>
      <c r="CL1466" s="1"/>
      <c r="CM1466" s="1"/>
    </row>
    <row r="1467" spans="1:91" x14ac:dyDescent="0.2">
      <c r="A1467" s="105">
        <f t="shared" si="556"/>
        <v>44480</v>
      </c>
      <c r="B1467" s="5">
        <f t="shared" si="545"/>
        <v>1275.0789041799999</v>
      </c>
      <c r="C1467" s="5">
        <f t="shared" si="557"/>
        <v>1000</v>
      </c>
      <c r="D1467" s="64">
        <f t="shared" si="558"/>
        <v>5876.05</v>
      </c>
      <c r="E1467" s="11">
        <f>IF(K1467=1,VLOOKUP(A1467,[1]Plan1!$AY$80:$BA$314,3),E1466)</f>
        <v>5944.21</v>
      </c>
      <c r="F1467" s="72">
        <f t="shared" si="559"/>
        <v>44455</v>
      </c>
      <c r="G1467" s="9">
        <f t="shared" si="546"/>
        <v>1.159962900247602E-2</v>
      </c>
      <c r="H1467" s="72">
        <f t="shared" si="560"/>
        <v>44484</v>
      </c>
      <c r="I1467" s="72">
        <f t="shared" si="547"/>
        <v>44484</v>
      </c>
      <c r="J1467" s="1">
        <f t="shared" si="561"/>
        <v>21</v>
      </c>
      <c r="K1467" s="1">
        <f t="shared" si="567"/>
        <v>18</v>
      </c>
      <c r="L1467" s="5">
        <f t="shared" si="548"/>
        <v>1.0099343300000001</v>
      </c>
      <c r="M1467" s="12">
        <f t="shared" si="568"/>
        <v>1.0086998700000001</v>
      </c>
      <c r="N1467" s="12">
        <f t="shared" si="564"/>
        <v>1.2074100152106986</v>
      </c>
      <c r="O1467" s="5">
        <f t="shared" si="566"/>
        <v>1.2194048200000001</v>
      </c>
      <c r="P1467" s="5">
        <f t="shared" si="549"/>
        <v>1219.40482</v>
      </c>
      <c r="Q1467" s="10">
        <f t="shared" si="550"/>
        <v>0</v>
      </c>
      <c r="R1467" s="39">
        <f t="shared" si="551"/>
        <v>0</v>
      </c>
      <c r="S1467" s="5">
        <f t="shared" si="552"/>
        <v>0</v>
      </c>
      <c r="T1467" s="6">
        <f t="shared" si="562"/>
        <v>4.641E-2</v>
      </c>
      <c r="U1467" s="10">
        <f t="shared" si="565"/>
        <v>248</v>
      </c>
      <c r="V1467" s="10">
        <v>252</v>
      </c>
      <c r="W1467" s="12">
        <f t="shared" si="553"/>
        <v>1.045656769</v>
      </c>
      <c r="X1467" s="5">
        <f t="shared" si="554"/>
        <v>55.674084180000001</v>
      </c>
      <c r="Y1467" s="11">
        <f t="shared" si="555"/>
        <v>0</v>
      </c>
      <c r="Z1467" s="2" t="s">
        <v>68</v>
      </c>
      <c r="AA1467" s="72">
        <f t="shared" si="563"/>
        <v>44484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2"/>
      <c r="CH1467" s="1"/>
      <c r="CI1467" s="1"/>
      <c r="CJ1467" s="1"/>
      <c r="CK1467" s="1"/>
      <c r="CL1467" s="1"/>
      <c r="CM1467" s="1"/>
    </row>
    <row r="1468" spans="1:91" x14ac:dyDescent="0.2">
      <c r="A1468" s="105">
        <f t="shared" si="556"/>
        <v>44481</v>
      </c>
      <c r="B1468" s="5">
        <f t="shared" si="545"/>
        <v>1276.0090354199999</v>
      </c>
      <c r="C1468" s="5">
        <f t="shared" si="557"/>
        <v>1000</v>
      </c>
      <c r="D1468" s="64">
        <f t="shared" si="558"/>
        <v>5876.05</v>
      </c>
      <c r="E1468" s="11">
        <f>IF(K1468=1,VLOOKUP(A1468,[1]Plan1!$AY$80:$BA$314,3),E1467)</f>
        <v>5944.21</v>
      </c>
      <c r="F1468" s="72">
        <f t="shared" si="559"/>
        <v>44455</v>
      </c>
      <c r="G1468" s="9">
        <f t="shared" si="546"/>
        <v>1.159962900247602E-2</v>
      </c>
      <c r="H1468" s="72">
        <f t="shared" si="560"/>
        <v>44484</v>
      </c>
      <c r="I1468" s="72">
        <f t="shared" si="547"/>
        <v>44484</v>
      </c>
      <c r="J1468" s="1">
        <f t="shared" si="561"/>
        <v>21</v>
      </c>
      <c r="K1468" s="1">
        <f t="shared" si="567"/>
        <v>19</v>
      </c>
      <c r="L1468" s="5">
        <f t="shared" si="548"/>
        <v>1.0104891199999999</v>
      </c>
      <c r="M1468" s="12">
        <f t="shared" si="568"/>
        <v>1.0086998700000001</v>
      </c>
      <c r="N1468" s="12">
        <f t="shared" si="564"/>
        <v>1.2074100152106986</v>
      </c>
      <c r="O1468" s="5">
        <f t="shared" si="566"/>
        <v>1.22007468</v>
      </c>
      <c r="P1468" s="5">
        <f t="shared" si="549"/>
        <v>1220.0746799999999</v>
      </c>
      <c r="Q1468" s="10">
        <f t="shared" si="550"/>
        <v>0</v>
      </c>
      <c r="R1468" s="39">
        <f t="shared" si="551"/>
        <v>0</v>
      </c>
      <c r="S1468" s="5">
        <f t="shared" si="552"/>
        <v>0</v>
      </c>
      <c r="T1468" s="6">
        <f t="shared" si="562"/>
        <v>4.641E-2</v>
      </c>
      <c r="U1468" s="10">
        <f t="shared" si="565"/>
        <v>249</v>
      </c>
      <c r="V1468" s="10">
        <v>252</v>
      </c>
      <c r="W1468" s="12">
        <f t="shared" si="553"/>
        <v>1.0458450260000001</v>
      </c>
      <c r="X1468" s="5">
        <f t="shared" si="554"/>
        <v>55.934355420000003</v>
      </c>
      <c r="Y1468" s="11">
        <f t="shared" si="555"/>
        <v>0</v>
      </c>
      <c r="Z1468" s="2" t="s">
        <v>68</v>
      </c>
      <c r="AA1468" s="72">
        <f t="shared" si="563"/>
        <v>44484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2"/>
      <c r="CH1468" s="1"/>
      <c r="CI1468" s="1"/>
      <c r="CJ1468" s="1"/>
      <c r="CK1468" s="1"/>
      <c r="CL1468" s="1"/>
      <c r="CM1468" s="1"/>
    </row>
    <row r="1469" spans="1:91" x14ac:dyDescent="0.2">
      <c r="A1469" s="105">
        <f t="shared" si="556"/>
        <v>44482</v>
      </c>
      <c r="B1469" s="5">
        <f t="shared" si="545"/>
        <v>1276.0090354199999</v>
      </c>
      <c r="C1469" s="5">
        <f t="shared" si="557"/>
        <v>1000</v>
      </c>
      <c r="D1469" s="64">
        <f t="shared" si="558"/>
        <v>5876.05</v>
      </c>
      <c r="E1469" s="11">
        <f>IF(K1469=1,VLOOKUP(A1469,[1]Plan1!$AY$80:$BA$314,3),E1468)</f>
        <v>5944.21</v>
      </c>
      <c r="F1469" s="72">
        <f t="shared" si="559"/>
        <v>44455</v>
      </c>
      <c r="G1469" s="9">
        <f t="shared" si="546"/>
        <v>1.159962900247602E-2</v>
      </c>
      <c r="H1469" s="72">
        <f t="shared" si="560"/>
        <v>44484</v>
      </c>
      <c r="I1469" s="72">
        <f t="shared" si="547"/>
        <v>44484</v>
      </c>
      <c r="J1469" s="1">
        <f t="shared" si="561"/>
        <v>21</v>
      </c>
      <c r="K1469" s="1">
        <f t="shared" si="567"/>
        <v>19</v>
      </c>
      <c r="L1469" s="5">
        <f t="shared" si="548"/>
        <v>1.0104891199999999</v>
      </c>
      <c r="M1469" s="12">
        <f t="shared" si="568"/>
        <v>1.0086998700000001</v>
      </c>
      <c r="N1469" s="12">
        <f t="shared" si="564"/>
        <v>1.2074100152106986</v>
      </c>
      <c r="O1469" s="5">
        <f t="shared" si="566"/>
        <v>1.22007468</v>
      </c>
      <c r="P1469" s="5">
        <f t="shared" si="549"/>
        <v>1220.0746799999999</v>
      </c>
      <c r="Q1469" s="10">
        <f t="shared" si="550"/>
        <v>0</v>
      </c>
      <c r="R1469" s="39">
        <f t="shared" si="551"/>
        <v>0</v>
      </c>
      <c r="S1469" s="5">
        <f t="shared" si="552"/>
        <v>0</v>
      </c>
      <c r="T1469" s="6">
        <f t="shared" si="562"/>
        <v>4.641E-2</v>
      </c>
      <c r="U1469" s="10">
        <f t="shared" si="565"/>
        <v>249</v>
      </c>
      <c r="V1469" s="10">
        <v>252</v>
      </c>
      <c r="W1469" s="12">
        <f t="shared" si="553"/>
        <v>1.0458450260000001</v>
      </c>
      <c r="X1469" s="5">
        <f t="shared" si="554"/>
        <v>55.934355420000003</v>
      </c>
      <c r="Y1469" s="11">
        <f t="shared" si="555"/>
        <v>0</v>
      </c>
      <c r="Z1469" s="2" t="s">
        <v>68</v>
      </c>
      <c r="AA1469" s="72">
        <f t="shared" si="563"/>
        <v>44484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2"/>
      <c r="CH1469" s="1"/>
      <c r="CI1469" s="1"/>
      <c r="CJ1469" s="1"/>
      <c r="CK1469" s="1"/>
      <c r="CL1469" s="1"/>
      <c r="CM1469" s="1"/>
    </row>
    <row r="1470" spans="1:91" x14ac:dyDescent="0.2">
      <c r="A1470" s="105">
        <f t="shared" si="556"/>
        <v>44483</v>
      </c>
      <c r="B1470" s="5">
        <f t="shared" si="545"/>
        <v>1276.9398474099999</v>
      </c>
      <c r="C1470" s="5">
        <f t="shared" si="557"/>
        <v>1000</v>
      </c>
      <c r="D1470" s="64">
        <f t="shared" si="558"/>
        <v>5876.05</v>
      </c>
      <c r="E1470" s="11">
        <f>IF(K1470=1,VLOOKUP(A1470,[1]Plan1!$AY$80:$BA$314,3),E1469)</f>
        <v>5944.21</v>
      </c>
      <c r="F1470" s="72">
        <f t="shared" si="559"/>
        <v>44455</v>
      </c>
      <c r="G1470" s="9">
        <f t="shared" si="546"/>
        <v>1.159962900247602E-2</v>
      </c>
      <c r="H1470" s="72">
        <f t="shared" si="560"/>
        <v>44484</v>
      </c>
      <c r="I1470" s="72">
        <f t="shared" si="547"/>
        <v>44484</v>
      </c>
      <c r="J1470" s="1">
        <f t="shared" si="561"/>
        <v>21</v>
      </c>
      <c r="K1470" s="1">
        <f t="shared" si="567"/>
        <v>20</v>
      </c>
      <c r="L1470" s="5">
        <f t="shared" si="548"/>
        <v>1.01104422</v>
      </c>
      <c r="M1470" s="12">
        <f t="shared" si="568"/>
        <v>1.0086998700000001</v>
      </c>
      <c r="N1470" s="12">
        <f t="shared" si="564"/>
        <v>1.2074100152106986</v>
      </c>
      <c r="O1470" s="5">
        <f t="shared" si="566"/>
        <v>1.2207449100000001</v>
      </c>
      <c r="P1470" s="5">
        <f t="shared" si="549"/>
        <v>1220.7449099999999</v>
      </c>
      <c r="Q1470" s="10">
        <f t="shared" si="550"/>
        <v>0</v>
      </c>
      <c r="R1470" s="39">
        <f t="shared" si="551"/>
        <v>0</v>
      </c>
      <c r="S1470" s="5">
        <f t="shared" si="552"/>
        <v>0</v>
      </c>
      <c r="T1470" s="6">
        <f t="shared" si="562"/>
        <v>4.641E-2</v>
      </c>
      <c r="U1470" s="10">
        <f t="shared" si="565"/>
        <v>250</v>
      </c>
      <c r="V1470" s="10">
        <v>252</v>
      </c>
      <c r="W1470" s="12">
        <f t="shared" si="553"/>
        <v>1.046033317</v>
      </c>
      <c r="X1470" s="5">
        <f t="shared" si="554"/>
        <v>56.194937410000001</v>
      </c>
      <c r="Y1470" s="11">
        <f t="shared" si="555"/>
        <v>0</v>
      </c>
      <c r="Z1470" s="2" t="s">
        <v>68</v>
      </c>
      <c r="AA1470" s="72">
        <f t="shared" si="563"/>
        <v>44484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2"/>
      <c r="CH1470" s="1"/>
      <c r="CI1470" s="1"/>
      <c r="CJ1470" s="1"/>
      <c r="CK1470" s="1"/>
      <c r="CL1470" s="1"/>
      <c r="CM1470" s="1"/>
    </row>
    <row r="1471" spans="1:91" x14ac:dyDescent="0.2">
      <c r="A1471" s="105">
        <f t="shared" si="556"/>
        <v>44484</v>
      </c>
      <c r="B1471" s="5">
        <f t="shared" si="545"/>
        <v>1277.8713392100001</v>
      </c>
      <c r="C1471" s="5">
        <f t="shared" si="557"/>
        <v>1000</v>
      </c>
      <c r="D1471" s="64">
        <f t="shared" si="558"/>
        <v>5876.05</v>
      </c>
      <c r="E1471" s="11">
        <f>IF(K1471=1,VLOOKUP(A1471,[1]Plan1!$AY$80:$BA$314,3),E1470)</f>
        <v>5944.21</v>
      </c>
      <c r="F1471" s="72">
        <f t="shared" si="559"/>
        <v>44455</v>
      </c>
      <c r="G1471" s="9">
        <f t="shared" si="546"/>
        <v>1.159962900247602E-2</v>
      </c>
      <c r="H1471" s="72">
        <f t="shared" si="560"/>
        <v>44516</v>
      </c>
      <c r="I1471" s="72">
        <f t="shared" si="547"/>
        <v>44484</v>
      </c>
      <c r="J1471" s="1">
        <f t="shared" si="561"/>
        <v>21</v>
      </c>
      <c r="K1471" s="1">
        <f t="shared" si="567"/>
        <v>21</v>
      </c>
      <c r="L1471" s="5">
        <f t="shared" si="548"/>
        <v>1.0115996199999999</v>
      </c>
      <c r="M1471" s="12">
        <f t="shared" si="568"/>
        <v>1.0086998700000001</v>
      </c>
      <c r="N1471" s="12">
        <f t="shared" si="564"/>
        <v>1.2074100152106986</v>
      </c>
      <c r="O1471" s="5">
        <f t="shared" si="566"/>
        <v>1.2214155099999999</v>
      </c>
      <c r="P1471" s="5">
        <f t="shared" si="549"/>
        <v>1221.41551</v>
      </c>
      <c r="Q1471" s="10">
        <f t="shared" si="550"/>
        <v>4</v>
      </c>
      <c r="R1471" s="39">
        <f t="shared" si="551"/>
        <v>0</v>
      </c>
      <c r="S1471" s="5">
        <f t="shared" si="552"/>
        <v>0</v>
      </c>
      <c r="T1471" s="6">
        <f t="shared" si="562"/>
        <v>4.641E-2</v>
      </c>
      <c r="U1471" s="10">
        <f t="shared" si="565"/>
        <v>251</v>
      </c>
      <c r="V1471" s="10">
        <v>252</v>
      </c>
      <c r="W1471" s="12">
        <f t="shared" si="553"/>
        <v>1.046221641</v>
      </c>
      <c r="X1471" s="5">
        <f t="shared" si="554"/>
        <v>56.455829209999997</v>
      </c>
      <c r="Y1471" s="11">
        <f t="shared" si="555"/>
        <v>56.455829209999997</v>
      </c>
      <c r="Z1471" s="2" t="s">
        <v>68</v>
      </c>
      <c r="AA1471" s="72">
        <f t="shared" si="563"/>
        <v>44484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2"/>
      <c r="CH1471" s="1"/>
      <c r="CI1471" s="1"/>
      <c r="CJ1471" s="1"/>
      <c r="CK1471" s="1"/>
      <c r="CL1471" s="1"/>
      <c r="CM1471" s="1"/>
    </row>
    <row r="1472" spans="1:91" x14ac:dyDescent="0.2">
      <c r="A1472" s="105">
        <f t="shared" si="556"/>
        <v>44485</v>
      </c>
      <c r="B1472" s="5">
        <f t="shared" si="545"/>
        <v>1222.3943965999999</v>
      </c>
      <c r="C1472" s="5">
        <f t="shared" si="557"/>
        <v>1000</v>
      </c>
      <c r="D1472" s="64">
        <f t="shared" si="558"/>
        <v>5944.21</v>
      </c>
      <c r="E1472" s="11">
        <f>IF(K1472=1,VLOOKUP(A1472,[1]Plan1!$AY$80:$BA$314,3),E1471)</f>
        <v>6018.51</v>
      </c>
      <c r="F1472" s="72">
        <f t="shared" si="559"/>
        <v>44485</v>
      </c>
      <c r="G1472" s="9">
        <f t="shared" si="546"/>
        <v>1.2499558393798349E-2</v>
      </c>
      <c r="H1472" s="72">
        <f t="shared" si="560"/>
        <v>44516</v>
      </c>
      <c r="I1472" s="72">
        <f t="shared" si="547"/>
        <v>44516</v>
      </c>
      <c r="J1472" s="1">
        <f t="shared" si="561"/>
        <v>20</v>
      </c>
      <c r="K1472" s="1">
        <f t="shared" si="567"/>
        <v>1</v>
      </c>
      <c r="L1472" s="5">
        <f t="shared" si="548"/>
        <v>1.00062129</v>
      </c>
      <c r="M1472" s="12">
        <f t="shared" si="568"/>
        <v>1.0115996199999999</v>
      </c>
      <c r="N1472" s="12">
        <f t="shared" si="564"/>
        <v>1.2214155125713368</v>
      </c>
      <c r="O1472" s="5">
        <f t="shared" si="566"/>
        <v>1.2221743599999999</v>
      </c>
      <c r="P1472" s="5">
        <f t="shared" si="549"/>
        <v>1222.17436</v>
      </c>
      <c r="Q1472" s="10">
        <f t="shared" si="550"/>
        <v>0</v>
      </c>
      <c r="R1472" s="39">
        <f t="shared" si="551"/>
        <v>0</v>
      </c>
      <c r="S1472" s="5">
        <f t="shared" si="552"/>
        <v>0</v>
      </c>
      <c r="T1472" s="6">
        <f t="shared" si="562"/>
        <v>4.641E-2</v>
      </c>
      <c r="U1472" s="10">
        <f t="shared" si="565"/>
        <v>1</v>
      </c>
      <c r="V1472" s="10">
        <v>252</v>
      </c>
      <c r="W1472" s="12">
        <f t="shared" si="553"/>
        <v>1.000180037</v>
      </c>
      <c r="X1472" s="5">
        <f t="shared" si="554"/>
        <v>0.2200366</v>
      </c>
      <c r="Y1472" s="11">
        <f t="shared" si="555"/>
        <v>0</v>
      </c>
      <c r="Z1472" s="2" t="s">
        <v>75</v>
      </c>
      <c r="AA1472" s="72">
        <f t="shared" si="563"/>
        <v>44851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2"/>
      <c r="CH1472" s="1"/>
      <c r="CI1472" s="1"/>
      <c r="CJ1472" s="1"/>
      <c r="CK1472" s="1"/>
      <c r="CL1472" s="1"/>
      <c r="CM1472" s="1"/>
    </row>
    <row r="1473" spans="1:91" x14ac:dyDescent="0.2">
      <c r="A1473" s="105">
        <f t="shared" si="556"/>
        <v>44486</v>
      </c>
      <c r="B1473" s="5">
        <f t="shared" si="545"/>
        <v>1222.3943965999999</v>
      </c>
      <c r="C1473" s="5">
        <f t="shared" si="557"/>
        <v>1000</v>
      </c>
      <c r="D1473" s="64">
        <f t="shared" si="558"/>
        <v>5944.21</v>
      </c>
      <c r="E1473" s="11">
        <f>IF(K1473=1,VLOOKUP(A1473,[1]Plan1!$AY$80:$BA$314,3),E1472)</f>
        <v>6018.51</v>
      </c>
      <c r="F1473" s="72">
        <f t="shared" si="559"/>
        <v>44485</v>
      </c>
      <c r="G1473" s="9">
        <f t="shared" si="546"/>
        <v>1.2499558393798349E-2</v>
      </c>
      <c r="H1473" s="72">
        <f t="shared" si="560"/>
        <v>44516</v>
      </c>
      <c r="I1473" s="72">
        <f t="shared" si="547"/>
        <v>44516</v>
      </c>
      <c r="J1473" s="1">
        <f t="shared" si="561"/>
        <v>20</v>
      </c>
      <c r="K1473" s="1">
        <f t="shared" si="567"/>
        <v>1</v>
      </c>
      <c r="L1473" s="5">
        <f t="shared" si="548"/>
        <v>1.00062129</v>
      </c>
      <c r="M1473" s="12">
        <f t="shared" si="568"/>
        <v>1.0115996199999999</v>
      </c>
      <c r="N1473" s="12">
        <f t="shared" si="564"/>
        <v>1.2214155125713368</v>
      </c>
      <c r="O1473" s="5">
        <f t="shared" si="566"/>
        <v>1.2221743599999999</v>
      </c>
      <c r="P1473" s="5">
        <f t="shared" si="549"/>
        <v>1222.17436</v>
      </c>
      <c r="Q1473" s="10">
        <f t="shared" si="550"/>
        <v>0</v>
      </c>
      <c r="R1473" s="39">
        <f t="shared" si="551"/>
        <v>0</v>
      </c>
      <c r="S1473" s="5">
        <f t="shared" si="552"/>
        <v>0</v>
      </c>
      <c r="T1473" s="6">
        <f t="shared" si="562"/>
        <v>4.641E-2</v>
      </c>
      <c r="U1473" s="10">
        <f t="shared" si="565"/>
        <v>1</v>
      </c>
      <c r="V1473" s="10">
        <v>252</v>
      </c>
      <c r="W1473" s="12">
        <f t="shared" si="553"/>
        <v>1.000180037</v>
      </c>
      <c r="X1473" s="5">
        <f t="shared" si="554"/>
        <v>0.2200366</v>
      </c>
      <c r="Y1473" s="11">
        <f t="shared" si="555"/>
        <v>0</v>
      </c>
      <c r="Z1473" s="2" t="s">
        <v>75</v>
      </c>
      <c r="AA1473" s="72">
        <f t="shared" si="563"/>
        <v>44851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2"/>
      <c r="CH1473" s="1"/>
      <c r="CI1473" s="1"/>
      <c r="CJ1473" s="1"/>
      <c r="CK1473" s="1"/>
      <c r="CL1473" s="1"/>
      <c r="CM1473" s="1"/>
    </row>
    <row r="1474" spans="1:91" x14ac:dyDescent="0.2">
      <c r="A1474" s="105">
        <f t="shared" si="556"/>
        <v>44487</v>
      </c>
      <c r="B1474" s="5">
        <f t="shared" si="545"/>
        <v>1222.3943965999999</v>
      </c>
      <c r="C1474" s="5">
        <f t="shared" si="557"/>
        <v>1000</v>
      </c>
      <c r="D1474" s="64">
        <f t="shared" si="558"/>
        <v>5944.21</v>
      </c>
      <c r="E1474" s="11">
        <f>IF(K1474=1,VLOOKUP(A1474,[1]Plan1!$AY$80:$BA$314,3),E1473)</f>
        <v>6018.51</v>
      </c>
      <c r="F1474" s="72">
        <f t="shared" si="559"/>
        <v>44485</v>
      </c>
      <c r="G1474" s="9">
        <f t="shared" si="546"/>
        <v>1.2499558393798349E-2</v>
      </c>
      <c r="H1474" s="72">
        <f t="shared" si="560"/>
        <v>44516</v>
      </c>
      <c r="I1474" s="72">
        <f t="shared" si="547"/>
        <v>44516</v>
      </c>
      <c r="J1474" s="1">
        <f t="shared" si="561"/>
        <v>20</v>
      </c>
      <c r="K1474" s="1">
        <f t="shared" si="567"/>
        <v>1</v>
      </c>
      <c r="L1474" s="5">
        <f t="shared" si="548"/>
        <v>1.00062129</v>
      </c>
      <c r="M1474" s="12">
        <f t="shared" si="568"/>
        <v>1.0115996199999999</v>
      </c>
      <c r="N1474" s="12">
        <f t="shared" si="564"/>
        <v>1.2214155125713368</v>
      </c>
      <c r="O1474" s="5">
        <f t="shared" si="566"/>
        <v>1.2221743599999999</v>
      </c>
      <c r="P1474" s="5">
        <f t="shared" si="549"/>
        <v>1222.17436</v>
      </c>
      <c r="Q1474" s="10">
        <f t="shared" si="550"/>
        <v>0</v>
      </c>
      <c r="R1474" s="39">
        <f t="shared" si="551"/>
        <v>0</v>
      </c>
      <c r="S1474" s="5">
        <f t="shared" si="552"/>
        <v>0</v>
      </c>
      <c r="T1474" s="6">
        <f t="shared" si="562"/>
        <v>4.641E-2</v>
      </c>
      <c r="U1474" s="10">
        <f t="shared" si="565"/>
        <v>1</v>
      </c>
      <c r="V1474" s="10">
        <v>252</v>
      </c>
      <c r="W1474" s="12">
        <f t="shared" si="553"/>
        <v>1.000180037</v>
      </c>
      <c r="X1474" s="5">
        <f t="shared" si="554"/>
        <v>0.2200366</v>
      </c>
      <c r="Y1474" s="11">
        <f t="shared" si="555"/>
        <v>0</v>
      </c>
      <c r="Z1474" s="2" t="s">
        <v>75</v>
      </c>
      <c r="AA1474" s="72">
        <f t="shared" si="563"/>
        <v>44851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2"/>
      <c r="CH1474" s="1"/>
      <c r="CI1474" s="1"/>
      <c r="CJ1474" s="1"/>
      <c r="CK1474" s="1"/>
      <c r="CL1474" s="1"/>
      <c r="CM1474" s="1"/>
    </row>
    <row r="1475" spans="1:91" x14ac:dyDescent="0.2">
      <c r="A1475" s="105">
        <f t="shared" si="556"/>
        <v>44488</v>
      </c>
      <c r="B1475" s="5">
        <f t="shared" si="545"/>
        <v>1223.3740869800001</v>
      </c>
      <c r="C1475" s="5">
        <f t="shared" si="557"/>
        <v>1000</v>
      </c>
      <c r="D1475" s="64">
        <f t="shared" si="558"/>
        <v>5944.21</v>
      </c>
      <c r="E1475" s="11">
        <f>IF(K1475=1,VLOOKUP(A1475,[1]Plan1!$AY$80:$BA$314,3),E1474)</f>
        <v>6018.51</v>
      </c>
      <c r="F1475" s="72">
        <f t="shared" si="559"/>
        <v>44485</v>
      </c>
      <c r="G1475" s="9">
        <f t="shared" si="546"/>
        <v>1.2499558393798349E-2</v>
      </c>
      <c r="H1475" s="72">
        <f t="shared" si="560"/>
        <v>44516</v>
      </c>
      <c r="I1475" s="72">
        <f t="shared" si="547"/>
        <v>44516</v>
      </c>
      <c r="J1475" s="1">
        <f t="shared" si="561"/>
        <v>20</v>
      </c>
      <c r="K1475" s="1">
        <f t="shared" si="567"/>
        <v>2</v>
      </c>
      <c r="L1475" s="5">
        <f t="shared" si="548"/>
        <v>1.00124298</v>
      </c>
      <c r="M1475" s="12">
        <f t="shared" si="568"/>
        <v>1.0115996199999999</v>
      </c>
      <c r="N1475" s="12">
        <f t="shared" si="564"/>
        <v>1.2214155125713368</v>
      </c>
      <c r="O1475" s="5">
        <f t="shared" si="566"/>
        <v>1.2229337</v>
      </c>
      <c r="P1475" s="5">
        <f t="shared" si="549"/>
        <v>1222.9337</v>
      </c>
      <c r="Q1475" s="10">
        <f t="shared" si="550"/>
        <v>0</v>
      </c>
      <c r="R1475" s="39">
        <f t="shared" si="551"/>
        <v>0</v>
      </c>
      <c r="S1475" s="5">
        <f t="shared" si="552"/>
        <v>0</v>
      </c>
      <c r="T1475" s="6">
        <f t="shared" si="562"/>
        <v>4.641E-2</v>
      </c>
      <c r="U1475" s="10">
        <f t="shared" si="565"/>
        <v>2</v>
      </c>
      <c r="V1475" s="10">
        <v>252</v>
      </c>
      <c r="W1475" s="12">
        <f t="shared" si="553"/>
        <v>1.0003601070000001</v>
      </c>
      <c r="X1475" s="5">
        <f t="shared" si="554"/>
        <v>0.44038697999999998</v>
      </c>
      <c r="Y1475" s="11">
        <f t="shared" si="555"/>
        <v>0</v>
      </c>
      <c r="Z1475" s="2" t="s">
        <v>75</v>
      </c>
      <c r="AA1475" s="72">
        <f t="shared" si="563"/>
        <v>44851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2"/>
      <c r="CH1475" s="1"/>
      <c r="CI1475" s="1"/>
      <c r="CJ1475" s="1"/>
      <c r="CK1475" s="1"/>
      <c r="CL1475" s="1"/>
      <c r="CM1475" s="1"/>
    </row>
    <row r="1476" spans="1:91" x14ac:dyDescent="0.2">
      <c r="A1476" s="105">
        <f t="shared" si="556"/>
        <v>44489</v>
      </c>
      <c r="B1476" s="5">
        <f t="shared" si="545"/>
        <v>1224.35454901</v>
      </c>
      <c r="C1476" s="5">
        <f t="shared" si="557"/>
        <v>1000</v>
      </c>
      <c r="D1476" s="64">
        <f t="shared" si="558"/>
        <v>5944.21</v>
      </c>
      <c r="E1476" s="11">
        <f>IF(K1476=1,VLOOKUP(A1476,[1]Plan1!$AY$80:$BA$314,3),E1475)</f>
        <v>6018.51</v>
      </c>
      <c r="F1476" s="72">
        <f t="shared" si="559"/>
        <v>44485</v>
      </c>
      <c r="G1476" s="9">
        <f t="shared" si="546"/>
        <v>1.2499558393798349E-2</v>
      </c>
      <c r="H1476" s="72">
        <f t="shared" si="560"/>
        <v>44516</v>
      </c>
      <c r="I1476" s="72">
        <f t="shared" si="547"/>
        <v>44516</v>
      </c>
      <c r="J1476" s="1">
        <f t="shared" si="561"/>
        <v>20</v>
      </c>
      <c r="K1476" s="1">
        <f t="shared" si="567"/>
        <v>3</v>
      </c>
      <c r="L1476" s="5">
        <f t="shared" si="548"/>
        <v>1.00186504</v>
      </c>
      <c r="M1476" s="12">
        <f t="shared" si="568"/>
        <v>1.0115996199999999</v>
      </c>
      <c r="N1476" s="12">
        <f t="shared" si="564"/>
        <v>1.2214155125713368</v>
      </c>
      <c r="O1476" s="5">
        <f t="shared" si="566"/>
        <v>1.2236935</v>
      </c>
      <c r="P1476" s="5">
        <f t="shared" si="549"/>
        <v>1223.6935000000001</v>
      </c>
      <c r="Q1476" s="10">
        <f t="shared" si="550"/>
        <v>0</v>
      </c>
      <c r="R1476" s="39">
        <f t="shared" si="551"/>
        <v>0</v>
      </c>
      <c r="S1476" s="5">
        <f t="shared" si="552"/>
        <v>0</v>
      </c>
      <c r="T1476" s="6">
        <f t="shared" si="562"/>
        <v>4.641E-2</v>
      </c>
      <c r="U1476" s="10">
        <f t="shared" si="565"/>
        <v>3</v>
      </c>
      <c r="V1476" s="10">
        <v>252</v>
      </c>
      <c r="W1476" s="12">
        <f t="shared" si="553"/>
        <v>1.0005402080000001</v>
      </c>
      <c r="X1476" s="5">
        <f t="shared" si="554"/>
        <v>0.66104901000000005</v>
      </c>
      <c r="Y1476" s="11">
        <f t="shared" si="555"/>
        <v>0</v>
      </c>
      <c r="Z1476" s="2" t="s">
        <v>75</v>
      </c>
      <c r="AA1476" s="72">
        <f t="shared" si="563"/>
        <v>44851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2"/>
      <c r="CH1476" s="1"/>
      <c r="CI1476" s="1"/>
      <c r="CJ1476" s="1"/>
      <c r="CK1476" s="1"/>
      <c r="CL1476" s="1"/>
      <c r="CM1476" s="1"/>
    </row>
    <row r="1477" spans="1:91" x14ac:dyDescent="0.2">
      <c r="A1477" s="105">
        <f t="shared" si="556"/>
        <v>44490</v>
      </c>
      <c r="B1477" s="5">
        <f t="shared" si="545"/>
        <v>1225.3358067000001</v>
      </c>
      <c r="C1477" s="5">
        <f t="shared" si="557"/>
        <v>1000</v>
      </c>
      <c r="D1477" s="64">
        <f t="shared" si="558"/>
        <v>5944.21</v>
      </c>
      <c r="E1477" s="11">
        <f>IF(K1477=1,VLOOKUP(A1477,[1]Plan1!$AY$80:$BA$314,3),E1476)</f>
        <v>6018.51</v>
      </c>
      <c r="F1477" s="72">
        <f t="shared" si="559"/>
        <v>44485</v>
      </c>
      <c r="G1477" s="9">
        <f t="shared" si="546"/>
        <v>1.2499558393798349E-2</v>
      </c>
      <c r="H1477" s="72">
        <f t="shared" si="560"/>
        <v>44516</v>
      </c>
      <c r="I1477" s="72">
        <f t="shared" si="547"/>
        <v>44516</v>
      </c>
      <c r="J1477" s="1">
        <f t="shared" si="561"/>
        <v>20</v>
      </c>
      <c r="K1477" s="1">
        <f t="shared" si="567"/>
        <v>4</v>
      </c>
      <c r="L1477" s="5">
        <f t="shared" si="548"/>
        <v>1.0024875</v>
      </c>
      <c r="M1477" s="12">
        <f t="shared" si="568"/>
        <v>1.0115996199999999</v>
      </c>
      <c r="N1477" s="12">
        <f t="shared" si="564"/>
        <v>1.2214155125713368</v>
      </c>
      <c r="O1477" s="5">
        <f t="shared" si="566"/>
        <v>1.2244537799999999</v>
      </c>
      <c r="P1477" s="5">
        <f t="shared" si="549"/>
        <v>1224.4537800000001</v>
      </c>
      <c r="Q1477" s="10">
        <f t="shared" si="550"/>
        <v>0</v>
      </c>
      <c r="R1477" s="39">
        <f t="shared" si="551"/>
        <v>0</v>
      </c>
      <c r="S1477" s="5">
        <f t="shared" si="552"/>
        <v>0</v>
      </c>
      <c r="T1477" s="6">
        <f t="shared" si="562"/>
        <v>4.641E-2</v>
      </c>
      <c r="U1477" s="10">
        <f t="shared" si="565"/>
        <v>4</v>
      </c>
      <c r="V1477" s="10">
        <v>252</v>
      </c>
      <c r="W1477" s="12">
        <f t="shared" si="553"/>
        <v>1.000720343</v>
      </c>
      <c r="X1477" s="5">
        <f t="shared" si="554"/>
        <v>0.88202670000000005</v>
      </c>
      <c r="Y1477" s="11">
        <f t="shared" si="555"/>
        <v>0</v>
      </c>
      <c r="Z1477" s="2" t="s">
        <v>75</v>
      </c>
      <c r="AA1477" s="72">
        <f t="shared" si="563"/>
        <v>44851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2"/>
      <c r="CH1477" s="1"/>
      <c r="CI1477" s="1"/>
      <c r="CJ1477" s="1"/>
      <c r="CK1477" s="1"/>
      <c r="CL1477" s="1"/>
      <c r="CM1477" s="1"/>
    </row>
    <row r="1478" spans="1:91" x14ac:dyDescent="0.2">
      <c r="A1478" s="105">
        <f t="shared" si="556"/>
        <v>44491</v>
      </c>
      <c r="B1478" s="5">
        <f t="shared" si="545"/>
        <v>1226.31784793</v>
      </c>
      <c r="C1478" s="5">
        <f t="shared" si="557"/>
        <v>1000</v>
      </c>
      <c r="D1478" s="64">
        <f t="shared" si="558"/>
        <v>5944.21</v>
      </c>
      <c r="E1478" s="11">
        <f>IF(K1478=1,VLOOKUP(A1478,[1]Plan1!$AY$80:$BA$314,3),E1477)</f>
        <v>6018.51</v>
      </c>
      <c r="F1478" s="72">
        <f t="shared" si="559"/>
        <v>44485</v>
      </c>
      <c r="G1478" s="9">
        <f t="shared" si="546"/>
        <v>1.2499558393798349E-2</v>
      </c>
      <c r="H1478" s="72">
        <f t="shared" si="560"/>
        <v>44516</v>
      </c>
      <c r="I1478" s="72">
        <f t="shared" si="547"/>
        <v>44516</v>
      </c>
      <c r="J1478" s="1">
        <f t="shared" si="561"/>
        <v>20</v>
      </c>
      <c r="K1478" s="1">
        <f t="shared" si="567"/>
        <v>5</v>
      </c>
      <c r="L1478" s="5">
        <f t="shared" si="548"/>
        <v>1.0031103400000001</v>
      </c>
      <c r="M1478" s="12">
        <f t="shared" si="568"/>
        <v>1.0115996199999999</v>
      </c>
      <c r="N1478" s="12">
        <f t="shared" si="564"/>
        <v>1.2214155125713368</v>
      </c>
      <c r="O1478" s="5">
        <f t="shared" si="566"/>
        <v>1.2252145299999999</v>
      </c>
      <c r="P1478" s="5">
        <f t="shared" si="549"/>
        <v>1225.21453</v>
      </c>
      <c r="Q1478" s="10">
        <f t="shared" si="550"/>
        <v>0</v>
      </c>
      <c r="R1478" s="39">
        <f t="shared" si="551"/>
        <v>0</v>
      </c>
      <c r="S1478" s="5">
        <f t="shared" si="552"/>
        <v>0</v>
      </c>
      <c r="T1478" s="6">
        <f t="shared" si="562"/>
        <v>4.641E-2</v>
      </c>
      <c r="U1478" s="10">
        <f t="shared" si="565"/>
        <v>5</v>
      </c>
      <c r="V1478" s="10">
        <v>252</v>
      </c>
      <c r="W1478" s="12">
        <f t="shared" si="553"/>
        <v>1.0009005099999999</v>
      </c>
      <c r="X1478" s="5">
        <f t="shared" si="554"/>
        <v>1.10331793</v>
      </c>
      <c r="Y1478" s="11">
        <f t="shared" si="555"/>
        <v>0</v>
      </c>
      <c r="Z1478" s="2" t="s">
        <v>75</v>
      </c>
      <c r="AA1478" s="72">
        <f t="shared" si="563"/>
        <v>44851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2"/>
      <c r="CH1478" s="1"/>
      <c r="CI1478" s="1"/>
      <c r="CJ1478" s="1"/>
      <c r="CK1478" s="1"/>
      <c r="CL1478" s="1"/>
      <c r="CM1478" s="1"/>
    </row>
    <row r="1479" spans="1:91" x14ac:dyDescent="0.2">
      <c r="A1479" s="105">
        <f t="shared" si="556"/>
        <v>44492</v>
      </c>
      <c r="B1479" s="5">
        <f t="shared" si="545"/>
        <v>1227.30067302</v>
      </c>
      <c r="C1479" s="5">
        <f t="shared" si="557"/>
        <v>1000</v>
      </c>
      <c r="D1479" s="64">
        <f t="shared" si="558"/>
        <v>5944.21</v>
      </c>
      <c r="E1479" s="11">
        <f>IF(K1479=1,VLOOKUP(A1479,[1]Plan1!$AY$80:$BA$314,3),E1478)</f>
        <v>6018.51</v>
      </c>
      <c r="F1479" s="72">
        <f t="shared" si="559"/>
        <v>44485</v>
      </c>
      <c r="G1479" s="9">
        <f t="shared" si="546"/>
        <v>1.2499558393798349E-2</v>
      </c>
      <c r="H1479" s="72">
        <f t="shared" si="560"/>
        <v>44516</v>
      </c>
      <c r="I1479" s="72">
        <f t="shared" si="547"/>
        <v>44516</v>
      </c>
      <c r="J1479" s="1">
        <f t="shared" si="561"/>
        <v>20</v>
      </c>
      <c r="K1479" s="1">
        <f t="shared" si="567"/>
        <v>6</v>
      </c>
      <c r="L1479" s="5">
        <f t="shared" si="548"/>
        <v>1.0037335700000001</v>
      </c>
      <c r="M1479" s="12">
        <f t="shared" si="568"/>
        <v>1.0115996199999999</v>
      </c>
      <c r="N1479" s="12">
        <f t="shared" si="564"/>
        <v>1.2214155125713368</v>
      </c>
      <c r="O1479" s="5">
        <f t="shared" si="566"/>
        <v>1.2259757499999999</v>
      </c>
      <c r="P1479" s="5">
        <f t="shared" si="549"/>
        <v>1225.9757500000001</v>
      </c>
      <c r="Q1479" s="10">
        <f t="shared" si="550"/>
        <v>0</v>
      </c>
      <c r="R1479" s="39">
        <f t="shared" si="551"/>
        <v>0</v>
      </c>
      <c r="S1479" s="5">
        <f t="shared" si="552"/>
        <v>0</v>
      </c>
      <c r="T1479" s="6">
        <f t="shared" si="562"/>
        <v>4.641E-2</v>
      </c>
      <c r="U1479" s="10">
        <f t="shared" si="565"/>
        <v>6</v>
      </c>
      <c r="V1479" s="10">
        <v>252</v>
      </c>
      <c r="W1479" s="12">
        <f t="shared" si="553"/>
        <v>1.001080709</v>
      </c>
      <c r="X1479" s="5">
        <f t="shared" si="554"/>
        <v>1.32492302</v>
      </c>
      <c r="Y1479" s="11">
        <f t="shared" si="555"/>
        <v>0</v>
      </c>
      <c r="Z1479" s="2" t="s">
        <v>75</v>
      </c>
      <c r="AA1479" s="72">
        <f t="shared" si="563"/>
        <v>44851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2"/>
      <c r="CH1479" s="1"/>
      <c r="CI1479" s="1"/>
      <c r="CJ1479" s="1"/>
      <c r="CK1479" s="1"/>
      <c r="CL1479" s="1"/>
      <c r="CM1479" s="1"/>
    </row>
    <row r="1480" spans="1:91" x14ac:dyDescent="0.2">
      <c r="A1480" s="105">
        <f t="shared" si="556"/>
        <v>44493</v>
      </c>
      <c r="B1480" s="5">
        <f t="shared" si="545"/>
        <v>1227.30067302</v>
      </c>
      <c r="C1480" s="5">
        <f t="shared" si="557"/>
        <v>1000</v>
      </c>
      <c r="D1480" s="64">
        <f t="shared" si="558"/>
        <v>5944.21</v>
      </c>
      <c r="E1480" s="11">
        <f>IF(K1480=1,VLOOKUP(A1480,[1]Plan1!$AY$80:$BA$314,3),E1479)</f>
        <v>6018.51</v>
      </c>
      <c r="F1480" s="72">
        <f t="shared" si="559"/>
        <v>44485</v>
      </c>
      <c r="G1480" s="9">
        <f t="shared" si="546"/>
        <v>1.2499558393798349E-2</v>
      </c>
      <c r="H1480" s="72">
        <f t="shared" si="560"/>
        <v>44516</v>
      </c>
      <c r="I1480" s="72">
        <f t="shared" si="547"/>
        <v>44516</v>
      </c>
      <c r="J1480" s="1">
        <f t="shared" si="561"/>
        <v>20</v>
      </c>
      <c r="K1480" s="1">
        <f t="shared" si="567"/>
        <v>6</v>
      </c>
      <c r="L1480" s="5">
        <f t="shared" si="548"/>
        <v>1.0037335700000001</v>
      </c>
      <c r="M1480" s="12">
        <f t="shared" si="568"/>
        <v>1.0115996199999999</v>
      </c>
      <c r="N1480" s="12">
        <f t="shared" si="564"/>
        <v>1.2214155125713368</v>
      </c>
      <c r="O1480" s="5">
        <f t="shared" si="566"/>
        <v>1.2259757499999999</v>
      </c>
      <c r="P1480" s="5">
        <f t="shared" si="549"/>
        <v>1225.9757500000001</v>
      </c>
      <c r="Q1480" s="10">
        <f t="shared" si="550"/>
        <v>0</v>
      </c>
      <c r="R1480" s="39">
        <f t="shared" si="551"/>
        <v>0</v>
      </c>
      <c r="S1480" s="5">
        <f t="shared" si="552"/>
        <v>0</v>
      </c>
      <c r="T1480" s="6">
        <f t="shared" si="562"/>
        <v>4.641E-2</v>
      </c>
      <c r="U1480" s="10">
        <f t="shared" si="565"/>
        <v>6</v>
      </c>
      <c r="V1480" s="10">
        <v>252</v>
      </c>
      <c r="W1480" s="12">
        <f t="shared" si="553"/>
        <v>1.001080709</v>
      </c>
      <c r="X1480" s="5">
        <f t="shared" si="554"/>
        <v>1.32492302</v>
      </c>
      <c r="Y1480" s="11">
        <f t="shared" si="555"/>
        <v>0</v>
      </c>
      <c r="Z1480" s="2" t="s">
        <v>75</v>
      </c>
      <c r="AA1480" s="72">
        <f t="shared" si="563"/>
        <v>44851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2"/>
      <c r="CH1480" s="1"/>
      <c r="CI1480" s="1"/>
      <c r="CJ1480" s="1"/>
      <c r="CK1480" s="1"/>
      <c r="CL1480" s="1"/>
      <c r="CM1480" s="1"/>
    </row>
    <row r="1481" spans="1:91" x14ac:dyDescent="0.2">
      <c r="A1481" s="105">
        <f t="shared" si="556"/>
        <v>44494</v>
      </c>
      <c r="B1481" s="5">
        <f t="shared" si="545"/>
        <v>1227.30067302</v>
      </c>
      <c r="C1481" s="5">
        <f t="shared" si="557"/>
        <v>1000</v>
      </c>
      <c r="D1481" s="64">
        <f t="shared" si="558"/>
        <v>5944.21</v>
      </c>
      <c r="E1481" s="11">
        <f>IF(K1481=1,VLOOKUP(A1481,[1]Plan1!$AY$80:$BA$314,3),E1480)</f>
        <v>6018.51</v>
      </c>
      <c r="F1481" s="72">
        <f t="shared" si="559"/>
        <v>44485</v>
      </c>
      <c r="G1481" s="9">
        <f t="shared" si="546"/>
        <v>1.2499558393798349E-2</v>
      </c>
      <c r="H1481" s="72">
        <f t="shared" si="560"/>
        <v>44516</v>
      </c>
      <c r="I1481" s="72">
        <f t="shared" si="547"/>
        <v>44516</v>
      </c>
      <c r="J1481" s="1">
        <f t="shared" si="561"/>
        <v>20</v>
      </c>
      <c r="K1481" s="1">
        <f t="shared" si="567"/>
        <v>6</v>
      </c>
      <c r="L1481" s="5">
        <f t="shared" si="548"/>
        <v>1.0037335700000001</v>
      </c>
      <c r="M1481" s="12">
        <f t="shared" si="568"/>
        <v>1.0115996199999999</v>
      </c>
      <c r="N1481" s="12">
        <f t="shared" si="564"/>
        <v>1.2214155125713368</v>
      </c>
      <c r="O1481" s="5">
        <f t="shared" si="566"/>
        <v>1.2259757499999999</v>
      </c>
      <c r="P1481" s="5">
        <f t="shared" si="549"/>
        <v>1225.9757500000001</v>
      </c>
      <c r="Q1481" s="10">
        <f t="shared" si="550"/>
        <v>0</v>
      </c>
      <c r="R1481" s="39">
        <f t="shared" si="551"/>
        <v>0</v>
      </c>
      <c r="S1481" s="5">
        <f t="shared" si="552"/>
        <v>0</v>
      </c>
      <c r="T1481" s="6">
        <f t="shared" si="562"/>
        <v>4.641E-2</v>
      </c>
      <c r="U1481" s="10">
        <f t="shared" si="565"/>
        <v>6</v>
      </c>
      <c r="V1481" s="10">
        <v>252</v>
      </c>
      <c r="W1481" s="12">
        <f t="shared" si="553"/>
        <v>1.001080709</v>
      </c>
      <c r="X1481" s="5">
        <f t="shared" si="554"/>
        <v>1.32492302</v>
      </c>
      <c r="Y1481" s="11">
        <f t="shared" si="555"/>
        <v>0</v>
      </c>
      <c r="Z1481" s="2" t="s">
        <v>75</v>
      </c>
      <c r="AA1481" s="72">
        <f t="shared" si="563"/>
        <v>44851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2"/>
      <c r="CH1481" s="1"/>
      <c r="CI1481" s="1"/>
      <c r="CJ1481" s="1"/>
      <c r="CK1481" s="1"/>
      <c r="CL1481" s="1"/>
      <c r="CM1481" s="1"/>
    </row>
    <row r="1482" spans="1:91" x14ac:dyDescent="0.2">
      <c r="A1482" s="105">
        <f t="shared" si="556"/>
        <v>44495</v>
      </c>
      <c r="B1482" s="5">
        <f t="shared" ref="B1482:B1545" si="569">(P1482+X1482)</f>
        <v>1228.2842923200001</v>
      </c>
      <c r="C1482" s="5">
        <f t="shared" si="557"/>
        <v>1000</v>
      </c>
      <c r="D1482" s="64">
        <f t="shared" si="558"/>
        <v>5944.21</v>
      </c>
      <c r="E1482" s="11">
        <f>IF(K1482=1,VLOOKUP(A1482,[1]Plan1!$AY$80:$BA$314,3),E1481)</f>
        <v>6018.51</v>
      </c>
      <c r="F1482" s="72">
        <f t="shared" si="559"/>
        <v>44485</v>
      </c>
      <c r="G1482" s="9">
        <f t="shared" ref="G1482:G1545" si="570">(E1482/D1482)-1</f>
        <v>1.2499558393798349E-2</v>
      </c>
      <c r="H1482" s="72">
        <f t="shared" si="560"/>
        <v>44516</v>
      </c>
      <c r="I1482" s="72">
        <f t="shared" ref="I1482:I1545" si="571">IF(A1482&gt;I1481,H1482,I1481)</f>
        <v>44516</v>
      </c>
      <c r="J1482" s="1">
        <f t="shared" si="561"/>
        <v>20</v>
      </c>
      <c r="K1482" s="1">
        <f t="shared" si="567"/>
        <v>7</v>
      </c>
      <c r="L1482" s="5">
        <f t="shared" ref="L1482:L1545" si="572">TRUNC((E1482/D1482)^TRUNC((K1482/J1482),9),8)</f>
        <v>1.0043571899999999</v>
      </c>
      <c r="M1482" s="12">
        <f t="shared" si="568"/>
        <v>1.0115996199999999</v>
      </c>
      <c r="N1482" s="12">
        <f t="shared" si="564"/>
        <v>1.2214155125713368</v>
      </c>
      <c r="O1482" s="5">
        <f t="shared" si="566"/>
        <v>1.2267374499999999</v>
      </c>
      <c r="P1482" s="5">
        <f t="shared" ref="P1482:P1545" si="573">TRUNC(C1482*O1482,8)</f>
        <v>1226.7374500000001</v>
      </c>
      <c r="Q1482" s="10">
        <f t="shared" ref="Q1482:Q1545" si="574">IF(VLOOKUP(A1482,AD$10:AK$114,8)=VLOOKUP(A1481,AD$10:AK$114,8),0,VLOOKUP(A1482,AD$10:AK$114,8))</f>
        <v>0</v>
      </c>
      <c r="R1482" s="39">
        <f t="shared" ref="R1482:R1545" si="575">IF(Q1482&gt;0,VLOOKUP($A1482,$AD$10:$AI$114,6),0)</f>
        <v>0</v>
      </c>
      <c r="S1482" s="5">
        <f t="shared" ref="S1482:S1545" si="576">IF(R1482&gt;0,TRUNC(R1482*P1482,8),0)</f>
        <v>0</v>
      </c>
      <c r="T1482" s="6">
        <f t="shared" si="562"/>
        <v>4.641E-2</v>
      </c>
      <c r="U1482" s="10">
        <f t="shared" si="565"/>
        <v>7</v>
      </c>
      <c r="V1482" s="10">
        <v>252</v>
      </c>
      <c r="W1482" s="12">
        <f t="shared" ref="W1482:W1545" si="577">ROUND((1+T1482)^TRUNC((U1482/V1482),9),9)</f>
        <v>1.0012609400000001</v>
      </c>
      <c r="X1482" s="5">
        <f t="shared" ref="X1482:X1545" si="578">TRUNC((P1482*(W1482-1)),8)</f>
        <v>1.5468423200000001</v>
      </c>
      <c r="Y1482" s="11">
        <f t="shared" ref="Y1482:Y1545" si="579">IF(Q1482&gt;0,S1482+X1482,0)</f>
        <v>0</v>
      </c>
      <c r="Z1482" s="2" t="s">
        <v>75</v>
      </c>
      <c r="AA1482" s="72">
        <f t="shared" si="563"/>
        <v>44851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2"/>
      <c r="CH1482" s="1"/>
      <c r="CI1482" s="1"/>
      <c r="CJ1482" s="1"/>
      <c r="CK1482" s="1"/>
      <c r="CL1482" s="1"/>
      <c r="CM1482" s="1"/>
    </row>
    <row r="1483" spans="1:91" x14ac:dyDescent="0.2">
      <c r="A1483" s="105">
        <f t="shared" ref="A1483:A1546" si="580">(A1482+1)</f>
        <v>44496</v>
      </c>
      <c r="B1483" s="5">
        <f t="shared" si="569"/>
        <v>1229.26868734</v>
      </c>
      <c r="C1483" s="5">
        <f t="shared" ref="C1483:C1546" si="581">TRUNC(IF(Q1482&gt;0,VLOOKUP(A1482,$AD$12:$AE$114,2),C1482),8)</f>
        <v>1000</v>
      </c>
      <c r="D1483" s="64">
        <f t="shared" ref="D1483:D1546" si="582">IF(E1483=E1482,D1482,E1482)</f>
        <v>5944.21</v>
      </c>
      <c r="E1483" s="11">
        <f>IF(K1483=1,VLOOKUP(A1483,[1]Plan1!$AY$80:$BA$314,3),E1482)</f>
        <v>6018.51</v>
      </c>
      <c r="F1483" s="72">
        <f t="shared" ref="F1483:F1546" si="583">IF(D1483=D1482,F1482,A1483)</f>
        <v>44485</v>
      </c>
      <c r="G1483" s="9">
        <f t="shared" si="570"/>
        <v>1.2499558393798349E-2</v>
      </c>
      <c r="H1483" s="72">
        <f t="shared" ref="H1483:H1546" si="584">IF(DAY(A1483)=15,VLOOKUP(A1483,AH$118:AM$450,4),H1482)</f>
        <v>44516</v>
      </c>
      <c r="I1483" s="72">
        <f t="shared" si="571"/>
        <v>44516</v>
      </c>
      <c r="J1483" s="1">
        <f t="shared" ref="J1483:J1546" si="585">IF(I1483=I1482,J1482,NETWORKDAYS(I1482,I1483,$AD$118:$AD$502)-1)</f>
        <v>20</v>
      </c>
      <c r="K1483" s="1">
        <f t="shared" si="567"/>
        <v>8</v>
      </c>
      <c r="L1483" s="5">
        <f t="shared" si="572"/>
        <v>1.0049811900000001</v>
      </c>
      <c r="M1483" s="12">
        <f t="shared" si="568"/>
        <v>1.0115996199999999</v>
      </c>
      <c r="N1483" s="12">
        <f t="shared" si="564"/>
        <v>1.2214155125713368</v>
      </c>
      <c r="O1483" s="5">
        <f t="shared" si="566"/>
        <v>1.22749961</v>
      </c>
      <c r="P1483" s="5">
        <f t="shared" si="573"/>
        <v>1227.4996100000001</v>
      </c>
      <c r="Q1483" s="10">
        <f t="shared" si="574"/>
        <v>0</v>
      </c>
      <c r="R1483" s="39">
        <f t="shared" si="575"/>
        <v>0</v>
      </c>
      <c r="S1483" s="5">
        <f t="shared" si="576"/>
        <v>0</v>
      </c>
      <c r="T1483" s="6">
        <f t="shared" ref="T1483:T1546" si="586">(T1482)</f>
        <v>4.641E-2</v>
      </c>
      <c r="U1483" s="10">
        <f t="shared" si="565"/>
        <v>8</v>
      </c>
      <c r="V1483" s="10">
        <v>252</v>
      </c>
      <c r="W1483" s="12">
        <f t="shared" si="577"/>
        <v>1.001441204</v>
      </c>
      <c r="X1483" s="5">
        <f t="shared" si="578"/>
        <v>1.7690773399999999</v>
      </c>
      <c r="Y1483" s="11">
        <f t="shared" si="579"/>
        <v>0</v>
      </c>
      <c r="Z1483" s="2" t="s">
        <v>75</v>
      </c>
      <c r="AA1483" s="72">
        <f t="shared" ref="AA1483:AA1546" si="587">IF(Q1482&gt;0,VLOOKUP(A1482,$AD$10:$AL$114,9),AA1482)</f>
        <v>44851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2"/>
      <c r="CH1483" s="1"/>
      <c r="CI1483" s="1"/>
      <c r="CJ1483" s="1"/>
      <c r="CK1483" s="1"/>
      <c r="CL1483" s="1"/>
      <c r="CM1483" s="1"/>
    </row>
    <row r="1484" spans="1:91" x14ac:dyDescent="0.2">
      <c r="A1484" s="105">
        <f t="shared" si="580"/>
        <v>44497</v>
      </c>
      <c r="B1484" s="5">
        <f t="shared" si="569"/>
        <v>1230.2538884799999</v>
      </c>
      <c r="C1484" s="5">
        <f t="shared" si="581"/>
        <v>1000</v>
      </c>
      <c r="D1484" s="64">
        <f t="shared" si="582"/>
        <v>5944.21</v>
      </c>
      <c r="E1484" s="11">
        <f>IF(K1484=1,VLOOKUP(A1484,[1]Plan1!$AY$80:$BA$314,3),E1483)</f>
        <v>6018.51</v>
      </c>
      <c r="F1484" s="72">
        <f t="shared" si="583"/>
        <v>44485</v>
      </c>
      <c r="G1484" s="9">
        <f t="shared" si="570"/>
        <v>1.2499558393798349E-2</v>
      </c>
      <c r="H1484" s="72">
        <f t="shared" si="584"/>
        <v>44516</v>
      </c>
      <c r="I1484" s="72">
        <f t="shared" si="571"/>
        <v>44516</v>
      </c>
      <c r="J1484" s="1">
        <f t="shared" si="585"/>
        <v>20</v>
      </c>
      <c r="K1484" s="1">
        <f t="shared" si="567"/>
        <v>9</v>
      </c>
      <c r="L1484" s="5">
        <f t="shared" si="572"/>
        <v>1.00560559</v>
      </c>
      <c r="M1484" s="12">
        <f t="shared" si="568"/>
        <v>1.0115996199999999</v>
      </c>
      <c r="N1484" s="12">
        <f t="shared" si="564"/>
        <v>1.2214155125713368</v>
      </c>
      <c r="O1484" s="5">
        <f t="shared" si="566"/>
        <v>1.2282622599999999</v>
      </c>
      <c r="P1484" s="5">
        <f t="shared" si="573"/>
        <v>1228.26226</v>
      </c>
      <c r="Q1484" s="10">
        <f t="shared" si="574"/>
        <v>0</v>
      </c>
      <c r="R1484" s="39">
        <f t="shared" si="575"/>
        <v>0</v>
      </c>
      <c r="S1484" s="5">
        <f t="shared" si="576"/>
        <v>0</v>
      </c>
      <c r="T1484" s="6">
        <f t="shared" si="586"/>
        <v>4.641E-2</v>
      </c>
      <c r="U1484" s="10">
        <f t="shared" si="565"/>
        <v>9</v>
      </c>
      <c r="V1484" s="10">
        <v>252</v>
      </c>
      <c r="W1484" s="12">
        <f t="shared" si="577"/>
        <v>1.001621501</v>
      </c>
      <c r="X1484" s="5">
        <f t="shared" si="578"/>
        <v>1.9916284799999999</v>
      </c>
      <c r="Y1484" s="11">
        <f t="shared" si="579"/>
        <v>0</v>
      </c>
      <c r="Z1484" s="2" t="s">
        <v>75</v>
      </c>
      <c r="AA1484" s="72">
        <f t="shared" si="587"/>
        <v>44851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2"/>
      <c r="CH1484" s="1"/>
      <c r="CI1484" s="1"/>
      <c r="CJ1484" s="1"/>
      <c r="CK1484" s="1"/>
      <c r="CL1484" s="1"/>
      <c r="CM1484" s="1"/>
    </row>
    <row r="1485" spans="1:91" x14ac:dyDescent="0.2">
      <c r="A1485" s="105">
        <f t="shared" si="580"/>
        <v>44498</v>
      </c>
      <c r="B1485" s="5">
        <f t="shared" si="569"/>
        <v>1231.2398748000001</v>
      </c>
      <c r="C1485" s="5">
        <f t="shared" si="581"/>
        <v>1000</v>
      </c>
      <c r="D1485" s="64">
        <f t="shared" si="582"/>
        <v>5944.21</v>
      </c>
      <c r="E1485" s="11">
        <f>IF(K1485=1,VLOOKUP(A1485,[1]Plan1!$AY$80:$BA$314,3),E1484)</f>
        <v>6018.51</v>
      </c>
      <c r="F1485" s="72">
        <f t="shared" si="583"/>
        <v>44485</v>
      </c>
      <c r="G1485" s="9">
        <f t="shared" si="570"/>
        <v>1.2499558393798349E-2</v>
      </c>
      <c r="H1485" s="72">
        <f t="shared" si="584"/>
        <v>44516</v>
      </c>
      <c r="I1485" s="72">
        <f t="shared" si="571"/>
        <v>44516</v>
      </c>
      <c r="J1485" s="1">
        <f t="shared" si="585"/>
        <v>20</v>
      </c>
      <c r="K1485" s="1">
        <f t="shared" si="567"/>
        <v>10</v>
      </c>
      <c r="L1485" s="5">
        <f t="shared" si="572"/>
        <v>1.0062303699999999</v>
      </c>
      <c r="M1485" s="12">
        <f t="shared" si="568"/>
        <v>1.0115996199999999</v>
      </c>
      <c r="N1485" s="12">
        <f t="shared" si="564"/>
        <v>1.2214155125713368</v>
      </c>
      <c r="O1485" s="5">
        <f t="shared" si="566"/>
        <v>1.2290253799999999</v>
      </c>
      <c r="P1485" s="5">
        <f t="shared" si="573"/>
        <v>1229.02538</v>
      </c>
      <c r="Q1485" s="10">
        <f t="shared" si="574"/>
        <v>0</v>
      </c>
      <c r="R1485" s="39">
        <f t="shared" si="575"/>
        <v>0</v>
      </c>
      <c r="S1485" s="5">
        <f t="shared" si="576"/>
        <v>0</v>
      </c>
      <c r="T1485" s="6">
        <f t="shared" si="586"/>
        <v>4.641E-2</v>
      </c>
      <c r="U1485" s="10">
        <f t="shared" si="565"/>
        <v>10</v>
      </c>
      <c r="V1485" s="10">
        <v>252</v>
      </c>
      <c r="W1485" s="12">
        <f t="shared" si="577"/>
        <v>1.00180183</v>
      </c>
      <c r="X1485" s="5">
        <f t="shared" si="578"/>
        <v>2.2144948000000002</v>
      </c>
      <c r="Y1485" s="11">
        <f t="shared" si="579"/>
        <v>0</v>
      </c>
      <c r="Z1485" s="2" t="s">
        <v>75</v>
      </c>
      <c r="AA1485" s="72">
        <f t="shared" si="587"/>
        <v>44851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2"/>
      <c r="CH1485" s="1"/>
      <c r="CI1485" s="1"/>
      <c r="CJ1485" s="1"/>
      <c r="CK1485" s="1"/>
      <c r="CL1485" s="1"/>
      <c r="CM1485" s="1"/>
    </row>
    <row r="1486" spans="1:91" x14ac:dyDescent="0.2">
      <c r="A1486" s="105">
        <f t="shared" si="580"/>
        <v>44499</v>
      </c>
      <c r="B1486" s="5">
        <f t="shared" si="569"/>
        <v>1232.2266366000001</v>
      </c>
      <c r="C1486" s="5">
        <f t="shared" si="581"/>
        <v>1000</v>
      </c>
      <c r="D1486" s="64">
        <f t="shared" si="582"/>
        <v>5944.21</v>
      </c>
      <c r="E1486" s="11">
        <f>IF(K1486=1,VLOOKUP(A1486,[1]Plan1!$AY$80:$BA$314,3),E1485)</f>
        <v>6018.51</v>
      </c>
      <c r="F1486" s="72">
        <f t="shared" si="583"/>
        <v>44485</v>
      </c>
      <c r="G1486" s="9">
        <f t="shared" si="570"/>
        <v>1.2499558393798349E-2</v>
      </c>
      <c r="H1486" s="72">
        <f t="shared" si="584"/>
        <v>44516</v>
      </c>
      <c r="I1486" s="72">
        <f t="shared" si="571"/>
        <v>44516</v>
      </c>
      <c r="J1486" s="1">
        <f t="shared" si="585"/>
        <v>20</v>
      </c>
      <c r="K1486" s="1">
        <f t="shared" si="567"/>
        <v>11</v>
      </c>
      <c r="L1486" s="5">
        <f t="shared" si="572"/>
        <v>1.0068555299999999</v>
      </c>
      <c r="M1486" s="12">
        <f t="shared" si="568"/>
        <v>1.0115996199999999</v>
      </c>
      <c r="N1486" s="12">
        <f t="shared" si="564"/>
        <v>1.2214155125713368</v>
      </c>
      <c r="O1486" s="5">
        <f t="shared" si="566"/>
        <v>1.22978896</v>
      </c>
      <c r="P1486" s="5">
        <f t="shared" si="573"/>
        <v>1229.7889600000001</v>
      </c>
      <c r="Q1486" s="10">
        <f t="shared" si="574"/>
        <v>0</v>
      </c>
      <c r="R1486" s="39">
        <f t="shared" si="575"/>
        <v>0</v>
      </c>
      <c r="S1486" s="5">
        <f t="shared" si="576"/>
        <v>0</v>
      </c>
      <c r="T1486" s="6">
        <f t="shared" si="586"/>
        <v>4.641E-2</v>
      </c>
      <c r="U1486" s="10">
        <f t="shared" si="565"/>
        <v>11</v>
      </c>
      <c r="V1486" s="10">
        <v>252</v>
      </c>
      <c r="W1486" s="12">
        <f t="shared" si="577"/>
        <v>1.001982191</v>
      </c>
      <c r="X1486" s="5">
        <f t="shared" si="578"/>
        <v>2.4376766000000001</v>
      </c>
      <c r="Y1486" s="11">
        <f t="shared" si="579"/>
        <v>0</v>
      </c>
      <c r="Z1486" s="2" t="s">
        <v>75</v>
      </c>
      <c r="AA1486" s="72">
        <f t="shared" si="587"/>
        <v>44851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2"/>
      <c r="CH1486" s="1"/>
      <c r="CI1486" s="1"/>
      <c r="CJ1486" s="1"/>
      <c r="CK1486" s="1"/>
      <c r="CL1486" s="1"/>
      <c r="CM1486" s="1"/>
    </row>
    <row r="1487" spans="1:91" x14ac:dyDescent="0.2">
      <c r="A1487" s="105">
        <f t="shared" si="580"/>
        <v>44500</v>
      </c>
      <c r="B1487" s="5">
        <f t="shared" si="569"/>
        <v>1232.2266366000001</v>
      </c>
      <c r="C1487" s="5">
        <f t="shared" si="581"/>
        <v>1000</v>
      </c>
      <c r="D1487" s="64">
        <f t="shared" si="582"/>
        <v>5944.21</v>
      </c>
      <c r="E1487" s="11">
        <f>IF(K1487=1,VLOOKUP(A1487,[1]Plan1!$AY$80:$BA$314,3),E1486)</f>
        <v>6018.51</v>
      </c>
      <c r="F1487" s="72">
        <f t="shared" si="583"/>
        <v>44485</v>
      </c>
      <c r="G1487" s="9">
        <f t="shared" si="570"/>
        <v>1.2499558393798349E-2</v>
      </c>
      <c r="H1487" s="72">
        <f t="shared" si="584"/>
        <v>44516</v>
      </c>
      <c r="I1487" s="72">
        <f t="shared" si="571"/>
        <v>44516</v>
      </c>
      <c r="J1487" s="1">
        <f t="shared" si="585"/>
        <v>20</v>
      </c>
      <c r="K1487" s="1">
        <f t="shared" si="567"/>
        <v>11</v>
      </c>
      <c r="L1487" s="5">
        <f t="shared" si="572"/>
        <v>1.0068555299999999</v>
      </c>
      <c r="M1487" s="12">
        <f t="shared" si="568"/>
        <v>1.0115996199999999</v>
      </c>
      <c r="N1487" s="12">
        <f t="shared" si="564"/>
        <v>1.2214155125713368</v>
      </c>
      <c r="O1487" s="5">
        <f t="shared" si="566"/>
        <v>1.22978896</v>
      </c>
      <c r="P1487" s="5">
        <f t="shared" si="573"/>
        <v>1229.7889600000001</v>
      </c>
      <c r="Q1487" s="10">
        <f t="shared" si="574"/>
        <v>0</v>
      </c>
      <c r="R1487" s="39">
        <f t="shared" si="575"/>
        <v>0</v>
      </c>
      <c r="S1487" s="5">
        <f t="shared" si="576"/>
        <v>0</v>
      </c>
      <c r="T1487" s="6">
        <f t="shared" si="586"/>
        <v>4.641E-2</v>
      </c>
      <c r="U1487" s="10">
        <f t="shared" si="565"/>
        <v>11</v>
      </c>
      <c r="V1487" s="10">
        <v>252</v>
      </c>
      <c r="W1487" s="12">
        <f t="shared" si="577"/>
        <v>1.001982191</v>
      </c>
      <c r="X1487" s="5">
        <f t="shared" si="578"/>
        <v>2.4376766000000001</v>
      </c>
      <c r="Y1487" s="11">
        <f t="shared" si="579"/>
        <v>0</v>
      </c>
      <c r="Z1487" s="2" t="s">
        <v>75</v>
      </c>
      <c r="AA1487" s="72">
        <f t="shared" si="587"/>
        <v>44851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2"/>
      <c r="CH1487" s="1"/>
      <c r="CI1487" s="1"/>
      <c r="CJ1487" s="1"/>
      <c r="CK1487" s="1"/>
      <c r="CL1487" s="1"/>
      <c r="CM1487" s="1"/>
    </row>
    <row r="1488" spans="1:91" x14ac:dyDescent="0.2">
      <c r="A1488" s="105">
        <f t="shared" si="580"/>
        <v>44501</v>
      </c>
      <c r="B1488" s="5">
        <f t="shared" si="569"/>
        <v>1232.2266366000001</v>
      </c>
      <c r="C1488" s="5">
        <f t="shared" si="581"/>
        <v>1000</v>
      </c>
      <c r="D1488" s="64">
        <f t="shared" si="582"/>
        <v>5944.21</v>
      </c>
      <c r="E1488" s="11">
        <f>IF(K1488=1,VLOOKUP(A1488,[1]Plan1!$AY$80:$BA$314,3),E1487)</f>
        <v>6018.51</v>
      </c>
      <c r="F1488" s="72">
        <f t="shared" si="583"/>
        <v>44485</v>
      </c>
      <c r="G1488" s="9">
        <f t="shared" si="570"/>
        <v>1.2499558393798349E-2</v>
      </c>
      <c r="H1488" s="72">
        <f t="shared" si="584"/>
        <v>44516</v>
      </c>
      <c r="I1488" s="72">
        <f t="shared" si="571"/>
        <v>44516</v>
      </c>
      <c r="J1488" s="1">
        <f t="shared" si="585"/>
        <v>20</v>
      </c>
      <c r="K1488" s="1">
        <f t="shared" si="567"/>
        <v>11</v>
      </c>
      <c r="L1488" s="5">
        <f t="shared" si="572"/>
        <v>1.0068555299999999</v>
      </c>
      <c r="M1488" s="12">
        <f t="shared" si="568"/>
        <v>1.0115996199999999</v>
      </c>
      <c r="N1488" s="12">
        <f t="shared" si="564"/>
        <v>1.2214155125713368</v>
      </c>
      <c r="O1488" s="5">
        <f t="shared" si="566"/>
        <v>1.22978896</v>
      </c>
      <c r="P1488" s="5">
        <f t="shared" si="573"/>
        <v>1229.7889600000001</v>
      </c>
      <c r="Q1488" s="10">
        <f t="shared" si="574"/>
        <v>0</v>
      </c>
      <c r="R1488" s="39">
        <f t="shared" si="575"/>
        <v>0</v>
      </c>
      <c r="S1488" s="5">
        <f t="shared" si="576"/>
        <v>0</v>
      </c>
      <c r="T1488" s="6">
        <f t="shared" si="586"/>
        <v>4.641E-2</v>
      </c>
      <c r="U1488" s="10">
        <f t="shared" si="565"/>
        <v>11</v>
      </c>
      <c r="V1488" s="10">
        <v>252</v>
      </c>
      <c r="W1488" s="12">
        <f t="shared" si="577"/>
        <v>1.001982191</v>
      </c>
      <c r="X1488" s="5">
        <f t="shared" si="578"/>
        <v>2.4376766000000001</v>
      </c>
      <c r="Y1488" s="11">
        <f t="shared" si="579"/>
        <v>0</v>
      </c>
      <c r="Z1488" s="2" t="s">
        <v>75</v>
      </c>
      <c r="AA1488" s="72">
        <f t="shared" si="587"/>
        <v>44851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2"/>
      <c r="CH1488" s="1"/>
      <c r="CI1488" s="1"/>
      <c r="CJ1488" s="1"/>
      <c r="CK1488" s="1"/>
      <c r="CL1488" s="1"/>
      <c r="CM1488" s="1"/>
    </row>
    <row r="1489" spans="1:91" x14ac:dyDescent="0.2">
      <c r="A1489" s="105">
        <f t="shared" si="580"/>
        <v>44502</v>
      </c>
      <c r="B1489" s="5">
        <f t="shared" si="569"/>
        <v>1233.21420552</v>
      </c>
      <c r="C1489" s="5">
        <f t="shared" si="581"/>
        <v>1000</v>
      </c>
      <c r="D1489" s="64">
        <f t="shared" si="582"/>
        <v>5944.21</v>
      </c>
      <c r="E1489" s="11">
        <f>IF(K1489=1,VLOOKUP(A1489,[1]Plan1!$AY$80:$BA$314,3),E1488)</f>
        <v>6018.51</v>
      </c>
      <c r="F1489" s="72">
        <f t="shared" si="583"/>
        <v>44485</v>
      </c>
      <c r="G1489" s="9">
        <f t="shared" si="570"/>
        <v>1.2499558393798349E-2</v>
      </c>
      <c r="H1489" s="72">
        <f t="shared" si="584"/>
        <v>44516</v>
      </c>
      <c r="I1489" s="72">
        <f t="shared" si="571"/>
        <v>44516</v>
      </c>
      <c r="J1489" s="1">
        <f t="shared" si="585"/>
        <v>20</v>
      </c>
      <c r="K1489" s="1">
        <f t="shared" si="567"/>
        <v>12</v>
      </c>
      <c r="L1489" s="5">
        <f t="shared" si="572"/>
        <v>1.00748109</v>
      </c>
      <c r="M1489" s="12">
        <f t="shared" si="568"/>
        <v>1.0115996199999999</v>
      </c>
      <c r="N1489" s="12">
        <f t="shared" si="564"/>
        <v>1.2214155125713368</v>
      </c>
      <c r="O1489" s="5">
        <f t="shared" si="566"/>
        <v>1.23055303</v>
      </c>
      <c r="P1489" s="5">
        <f t="shared" si="573"/>
        <v>1230.55303</v>
      </c>
      <c r="Q1489" s="10">
        <f t="shared" si="574"/>
        <v>0</v>
      </c>
      <c r="R1489" s="39">
        <f t="shared" si="575"/>
        <v>0</v>
      </c>
      <c r="S1489" s="5">
        <f t="shared" si="576"/>
        <v>0</v>
      </c>
      <c r="T1489" s="6">
        <f t="shared" si="586"/>
        <v>4.641E-2</v>
      </c>
      <c r="U1489" s="10">
        <f t="shared" si="565"/>
        <v>12</v>
      </c>
      <c r="V1489" s="10">
        <v>252</v>
      </c>
      <c r="W1489" s="12">
        <f t="shared" si="577"/>
        <v>1.002162585</v>
      </c>
      <c r="X1489" s="5">
        <f t="shared" si="578"/>
        <v>2.66117552</v>
      </c>
      <c r="Y1489" s="11">
        <f t="shared" si="579"/>
        <v>0</v>
      </c>
      <c r="Z1489" s="2" t="s">
        <v>75</v>
      </c>
      <c r="AA1489" s="72">
        <f t="shared" si="587"/>
        <v>44851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2"/>
      <c r="CH1489" s="1"/>
      <c r="CI1489" s="1"/>
      <c r="CJ1489" s="1"/>
      <c r="CK1489" s="1"/>
      <c r="CL1489" s="1"/>
      <c r="CM1489" s="1"/>
    </row>
    <row r="1490" spans="1:91" x14ac:dyDescent="0.2">
      <c r="A1490" s="105">
        <f t="shared" si="580"/>
        <v>44503</v>
      </c>
      <c r="B1490" s="5">
        <f t="shared" si="569"/>
        <v>1233.21420552</v>
      </c>
      <c r="C1490" s="5">
        <f t="shared" si="581"/>
        <v>1000</v>
      </c>
      <c r="D1490" s="64">
        <f t="shared" si="582"/>
        <v>5944.21</v>
      </c>
      <c r="E1490" s="11">
        <f>IF(K1490=1,VLOOKUP(A1490,[1]Plan1!$AY$80:$BA$314,3),E1489)</f>
        <v>6018.51</v>
      </c>
      <c r="F1490" s="72">
        <f t="shared" si="583"/>
        <v>44485</v>
      </c>
      <c r="G1490" s="9">
        <f t="shared" si="570"/>
        <v>1.2499558393798349E-2</v>
      </c>
      <c r="H1490" s="72">
        <f t="shared" si="584"/>
        <v>44516</v>
      </c>
      <c r="I1490" s="72">
        <f t="shared" si="571"/>
        <v>44516</v>
      </c>
      <c r="J1490" s="1">
        <f t="shared" si="585"/>
        <v>20</v>
      </c>
      <c r="K1490" s="1">
        <f t="shared" si="567"/>
        <v>12</v>
      </c>
      <c r="L1490" s="5">
        <f t="shared" si="572"/>
        <v>1.00748109</v>
      </c>
      <c r="M1490" s="12">
        <f t="shared" si="568"/>
        <v>1.0115996199999999</v>
      </c>
      <c r="N1490" s="12">
        <f t="shared" si="564"/>
        <v>1.2214155125713368</v>
      </c>
      <c r="O1490" s="5">
        <f t="shared" si="566"/>
        <v>1.23055303</v>
      </c>
      <c r="P1490" s="5">
        <f t="shared" si="573"/>
        <v>1230.55303</v>
      </c>
      <c r="Q1490" s="10">
        <f t="shared" si="574"/>
        <v>0</v>
      </c>
      <c r="R1490" s="39">
        <f t="shared" si="575"/>
        <v>0</v>
      </c>
      <c r="S1490" s="5">
        <f t="shared" si="576"/>
        <v>0</v>
      </c>
      <c r="T1490" s="6">
        <f t="shared" si="586"/>
        <v>4.641E-2</v>
      </c>
      <c r="U1490" s="10">
        <f t="shared" si="565"/>
        <v>12</v>
      </c>
      <c r="V1490" s="10">
        <v>252</v>
      </c>
      <c r="W1490" s="12">
        <f t="shared" si="577"/>
        <v>1.002162585</v>
      </c>
      <c r="X1490" s="5">
        <f t="shared" si="578"/>
        <v>2.66117552</v>
      </c>
      <c r="Y1490" s="11">
        <f t="shared" si="579"/>
        <v>0</v>
      </c>
      <c r="Z1490" s="2" t="s">
        <v>75</v>
      </c>
      <c r="AA1490" s="72">
        <f t="shared" si="587"/>
        <v>44851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2"/>
      <c r="CH1490" s="1"/>
      <c r="CI1490" s="1"/>
      <c r="CJ1490" s="1"/>
      <c r="CK1490" s="1"/>
      <c r="CL1490" s="1"/>
      <c r="CM1490" s="1"/>
    </row>
    <row r="1491" spans="1:91" x14ac:dyDescent="0.2">
      <c r="A1491" s="105">
        <f t="shared" si="580"/>
        <v>44504</v>
      </c>
      <c r="B1491" s="5">
        <f t="shared" si="569"/>
        <v>1234.20256184</v>
      </c>
      <c r="C1491" s="5">
        <f t="shared" si="581"/>
        <v>1000</v>
      </c>
      <c r="D1491" s="64">
        <f t="shared" si="582"/>
        <v>5944.21</v>
      </c>
      <c r="E1491" s="11">
        <f>IF(K1491=1,VLOOKUP(A1491,[1]Plan1!$AY$80:$BA$314,3),E1490)</f>
        <v>6018.51</v>
      </c>
      <c r="F1491" s="72">
        <f t="shared" si="583"/>
        <v>44485</v>
      </c>
      <c r="G1491" s="9">
        <f t="shared" si="570"/>
        <v>1.2499558393798349E-2</v>
      </c>
      <c r="H1491" s="72">
        <f t="shared" si="584"/>
        <v>44516</v>
      </c>
      <c r="I1491" s="72">
        <f t="shared" si="571"/>
        <v>44516</v>
      </c>
      <c r="J1491" s="1">
        <f t="shared" si="585"/>
        <v>20</v>
      </c>
      <c r="K1491" s="1">
        <f t="shared" si="567"/>
        <v>13</v>
      </c>
      <c r="L1491" s="5">
        <f t="shared" si="572"/>
        <v>1.0081070400000001</v>
      </c>
      <c r="M1491" s="12">
        <f t="shared" si="568"/>
        <v>1.0115996199999999</v>
      </c>
      <c r="N1491" s="12">
        <f t="shared" si="564"/>
        <v>1.2214155125713368</v>
      </c>
      <c r="O1491" s="5">
        <f t="shared" si="566"/>
        <v>1.2313175700000001</v>
      </c>
      <c r="P1491" s="5">
        <f t="shared" si="573"/>
        <v>1231.3175699999999</v>
      </c>
      <c r="Q1491" s="10">
        <f t="shared" si="574"/>
        <v>0</v>
      </c>
      <c r="R1491" s="39">
        <f t="shared" si="575"/>
        <v>0</v>
      </c>
      <c r="S1491" s="5">
        <f t="shared" si="576"/>
        <v>0</v>
      </c>
      <c r="T1491" s="6">
        <f t="shared" si="586"/>
        <v>4.641E-2</v>
      </c>
      <c r="U1491" s="10">
        <f t="shared" si="565"/>
        <v>13</v>
      </c>
      <c r="V1491" s="10">
        <v>252</v>
      </c>
      <c r="W1491" s="12">
        <f t="shared" si="577"/>
        <v>1.0023430120000001</v>
      </c>
      <c r="X1491" s="5">
        <f t="shared" si="578"/>
        <v>2.8849918400000001</v>
      </c>
      <c r="Y1491" s="11">
        <f t="shared" si="579"/>
        <v>0</v>
      </c>
      <c r="Z1491" s="2" t="s">
        <v>75</v>
      </c>
      <c r="AA1491" s="72">
        <f t="shared" si="587"/>
        <v>44851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2"/>
      <c r="CH1491" s="1"/>
      <c r="CI1491" s="1"/>
      <c r="CJ1491" s="1"/>
      <c r="CK1491" s="1"/>
      <c r="CL1491" s="1"/>
      <c r="CM1491" s="1"/>
    </row>
    <row r="1492" spans="1:91" x14ac:dyDescent="0.2">
      <c r="A1492" s="105">
        <f t="shared" si="580"/>
        <v>44505</v>
      </c>
      <c r="B1492" s="5">
        <f t="shared" si="569"/>
        <v>1235.1917046599999</v>
      </c>
      <c r="C1492" s="5">
        <f t="shared" si="581"/>
        <v>1000</v>
      </c>
      <c r="D1492" s="64">
        <f t="shared" si="582"/>
        <v>5944.21</v>
      </c>
      <c r="E1492" s="11">
        <f>IF(K1492=1,VLOOKUP(A1492,[1]Plan1!$AY$80:$BA$314,3),E1491)</f>
        <v>6018.51</v>
      </c>
      <c r="F1492" s="72">
        <f t="shared" si="583"/>
        <v>44485</v>
      </c>
      <c r="G1492" s="9">
        <f t="shared" si="570"/>
        <v>1.2499558393798349E-2</v>
      </c>
      <c r="H1492" s="72">
        <f t="shared" si="584"/>
        <v>44516</v>
      </c>
      <c r="I1492" s="72">
        <f t="shared" si="571"/>
        <v>44516</v>
      </c>
      <c r="J1492" s="1">
        <f t="shared" si="585"/>
        <v>20</v>
      </c>
      <c r="K1492" s="1">
        <f t="shared" si="567"/>
        <v>14</v>
      </c>
      <c r="L1492" s="5">
        <f t="shared" si="572"/>
        <v>1.0087333700000001</v>
      </c>
      <c r="M1492" s="12">
        <f t="shared" si="568"/>
        <v>1.0115996199999999</v>
      </c>
      <c r="N1492" s="12">
        <f t="shared" si="564"/>
        <v>1.2214155125713368</v>
      </c>
      <c r="O1492" s="5">
        <f t="shared" si="566"/>
        <v>1.2320825799999999</v>
      </c>
      <c r="P1492" s="5">
        <f t="shared" si="573"/>
        <v>1232.08258</v>
      </c>
      <c r="Q1492" s="10">
        <f t="shared" si="574"/>
        <v>0</v>
      </c>
      <c r="R1492" s="39">
        <f t="shared" si="575"/>
        <v>0</v>
      </c>
      <c r="S1492" s="5">
        <f t="shared" si="576"/>
        <v>0</v>
      </c>
      <c r="T1492" s="6">
        <f t="shared" si="586"/>
        <v>4.641E-2</v>
      </c>
      <c r="U1492" s="10">
        <f t="shared" si="565"/>
        <v>14</v>
      </c>
      <c r="V1492" s="10">
        <v>252</v>
      </c>
      <c r="W1492" s="12">
        <f t="shared" si="577"/>
        <v>1.0025234709999999</v>
      </c>
      <c r="X1492" s="5">
        <f t="shared" si="578"/>
        <v>3.10912466</v>
      </c>
      <c r="Y1492" s="11">
        <f t="shared" si="579"/>
        <v>0</v>
      </c>
      <c r="Z1492" s="2" t="s">
        <v>75</v>
      </c>
      <c r="AA1492" s="72">
        <f t="shared" si="587"/>
        <v>44851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2"/>
      <c r="CH1492" s="1"/>
      <c r="CI1492" s="1"/>
      <c r="CJ1492" s="1"/>
      <c r="CK1492" s="1"/>
      <c r="CL1492" s="1"/>
      <c r="CM1492" s="1"/>
    </row>
    <row r="1493" spans="1:91" x14ac:dyDescent="0.2">
      <c r="A1493" s="105">
        <f t="shared" si="580"/>
        <v>44506</v>
      </c>
      <c r="B1493" s="5">
        <f t="shared" si="569"/>
        <v>1236.1816443299999</v>
      </c>
      <c r="C1493" s="5">
        <f t="shared" si="581"/>
        <v>1000</v>
      </c>
      <c r="D1493" s="64">
        <f t="shared" si="582"/>
        <v>5944.21</v>
      </c>
      <c r="E1493" s="11">
        <f>IF(K1493=1,VLOOKUP(A1493,[1]Plan1!$AY$80:$BA$314,3),E1492)</f>
        <v>6018.51</v>
      </c>
      <c r="F1493" s="72">
        <f t="shared" si="583"/>
        <v>44485</v>
      </c>
      <c r="G1493" s="9">
        <f t="shared" si="570"/>
        <v>1.2499558393798349E-2</v>
      </c>
      <c r="H1493" s="72">
        <f t="shared" si="584"/>
        <v>44516</v>
      </c>
      <c r="I1493" s="72">
        <f t="shared" si="571"/>
        <v>44516</v>
      </c>
      <c r="J1493" s="1">
        <f t="shared" si="585"/>
        <v>20</v>
      </c>
      <c r="K1493" s="1">
        <f t="shared" si="567"/>
        <v>15</v>
      </c>
      <c r="L1493" s="5">
        <f t="shared" si="572"/>
        <v>1.0093600899999999</v>
      </c>
      <c r="M1493" s="12">
        <f t="shared" si="568"/>
        <v>1.0115996199999999</v>
      </c>
      <c r="N1493" s="12">
        <f t="shared" si="564"/>
        <v>1.2214155125713368</v>
      </c>
      <c r="O1493" s="5">
        <f t="shared" si="566"/>
        <v>1.23284807</v>
      </c>
      <c r="P1493" s="5">
        <f t="shared" si="573"/>
        <v>1232.84807</v>
      </c>
      <c r="Q1493" s="10">
        <f t="shared" si="574"/>
        <v>0</v>
      </c>
      <c r="R1493" s="39">
        <f t="shared" si="575"/>
        <v>0</v>
      </c>
      <c r="S1493" s="5">
        <f t="shared" si="576"/>
        <v>0</v>
      </c>
      <c r="T1493" s="6">
        <f t="shared" si="586"/>
        <v>4.641E-2</v>
      </c>
      <c r="U1493" s="10">
        <f t="shared" si="565"/>
        <v>15</v>
      </c>
      <c r="V1493" s="10">
        <v>252</v>
      </c>
      <c r="W1493" s="12">
        <f t="shared" si="577"/>
        <v>1.002703962</v>
      </c>
      <c r="X1493" s="5">
        <f t="shared" si="578"/>
        <v>3.3335743299999998</v>
      </c>
      <c r="Y1493" s="11">
        <f t="shared" si="579"/>
        <v>0</v>
      </c>
      <c r="Z1493" s="2" t="s">
        <v>75</v>
      </c>
      <c r="AA1493" s="72">
        <f t="shared" si="587"/>
        <v>44851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2"/>
      <c r="CH1493" s="1"/>
      <c r="CI1493" s="1"/>
      <c r="CJ1493" s="1"/>
      <c r="CK1493" s="1"/>
      <c r="CL1493" s="1"/>
      <c r="CM1493" s="1"/>
    </row>
    <row r="1494" spans="1:91" x14ac:dyDescent="0.2">
      <c r="A1494" s="105">
        <f t="shared" si="580"/>
        <v>44507</v>
      </c>
      <c r="B1494" s="5">
        <f t="shared" si="569"/>
        <v>1236.1816443299999</v>
      </c>
      <c r="C1494" s="5">
        <f t="shared" si="581"/>
        <v>1000</v>
      </c>
      <c r="D1494" s="64">
        <f t="shared" si="582"/>
        <v>5944.21</v>
      </c>
      <c r="E1494" s="11">
        <f>IF(K1494=1,VLOOKUP(A1494,[1]Plan1!$AY$80:$BA$314,3),E1493)</f>
        <v>6018.51</v>
      </c>
      <c r="F1494" s="72">
        <f t="shared" si="583"/>
        <v>44485</v>
      </c>
      <c r="G1494" s="9">
        <f t="shared" si="570"/>
        <v>1.2499558393798349E-2</v>
      </c>
      <c r="H1494" s="72">
        <f t="shared" si="584"/>
        <v>44516</v>
      </c>
      <c r="I1494" s="72">
        <f t="shared" si="571"/>
        <v>44516</v>
      </c>
      <c r="J1494" s="1">
        <f t="shared" si="585"/>
        <v>20</v>
      </c>
      <c r="K1494" s="1">
        <f t="shared" si="567"/>
        <v>15</v>
      </c>
      <c r="L1494" s="5">
        <f t="shared" si="572"/>
        <v>1.0093600899999999</v>
      </c>
      <c r="M1494" s="12">
        <f t="shared" si="568"/>
        <v>1.0115996199999999</v>
      </c>
      <c r="N1494" s="12">
        <f t="shared" si="564"/>
        <v>1.2214155125713368</v>
      </c>
      <c r="O1494" s="5">
        <f t="shared" si="566"/>
        <v>1.23284807</v>
      </c>
      <c r="P1494" s="5">
        <f t="shared" si="573"/>
        <v>1232.84807</v>
      </c>
      <c r="Q1494" s="10">
        <f t="shared" si="574"/>
        <v>0</v>
      </c>
      <c r="R1494" s="39">
        <f t="shared" si="575"/>
        <v>0</v>
      </c>
      <c r="S1494" s="5">
        <f t="shared" si="576"/>
        <v>0</v>
      </c>
      <c r="T1494" s="6">
        <f t="shared" si="586"/>
        <v>4.641E-2</v>
      </c>
      <c r="U1494" s="10">
        <f t="shared" si="565"/>
        <v>15</v>
      </c>
      <c r="V1494" s="10">
        <v>252</v>
      </c>
      <c r="W1494" s="12">
        <f t="shared" si="577"/>
        <v>1.002703962</v>
      </c>
      <c r="X1494" s="5">
        <f t="shared" si="578"/>
        <v>3.3335743299999998</v>
      </c>
      <c r="Y1494" s="11">
        <f t="shared" si="579"/>
        <v>0</v>
      </c>
      <c r="Z1494" s="2" t="s">
        <v>75</v>
      </c>
      <c r="AA1494" s="72">
        <f t="shared" si="587"/>
        <v>44851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2"/>
      <c r="CH1494" s="1"/>
      <c r="CI1494" s="1"/>
      <c r="CJ1494" s="1"/>
      <c r="CK1494" s="1"/>
      <c r="CL1494" s="1"/>
      <c r="CM1494" s="1"/>
    </row>
    <row r="1495" spans="1:91" x14ac:dyDescent="0.2">
      <c r="A1495" s="105">
        <f t="shared" si="580"/>
        <v>44508</v>
      </c>
      <c r="B1495" s="5">
        <f t="shared" si="569"/>
        <v>1236.1816443299999</v>
      </c>
      <c r="C1495" s="5">
        <f t="shared" si="581"/>
        <v>1000</v>
      </c>
      <c r="D1495" s="64">
        <f t="shared" si="582"/>
        <v>5944.21</v>
      </c>
      <c r="E1495" s="11">
        <f>IF(K1495=1,VLOOKUP(A1495,[1]Plan1!$AY$80:$BA$314,3),E1494)</f>
        <v>6018.51</v>
      </c>
      <c r="F1495" s="72">
        <f t="shared" si="583"/>
        <v>44485</v>
      </c>
      <c r="G1495" s="9">
        <f t="shared" si="570"/>
        <v>1.2499558393798349E-2</v>
      </c>
      <c r="H1495" s="72">
        <f t="shared" si="584"/>
        <v>44516</v>
      </c>
      <c r="I1495" s="72">
        <f t="shared" si="571"/>
        <v>44516</v>
      </c>
      <c r="J1495" s="1">
        <f t="shared" si="585"/>
        <v>20</v>
      </c>
      <c r="K1495" s="1">
        <f t="shared" si="567"/>
        <v>15</v>
      </c>
      <c r="L1495" s="5">
        <f t="shared" si="572"/>
        <v>1.0093600899999999</v>
      </c>
      <c r="M1495" s="12">
        <f t="shared" si="568"/>
        <v>1.0115996199999999</v>
      </c>
      <c r="N1495" s="12">
        <f t="shared" si="564"/>
        <v>1.2214155125713368</v>
      </c>
      <c r="O1495" s="5">
        <f t="shared" si="566"/>
        <v>1.23284807</v>
      </c>
      <c r="P1495" s="5">
        <f t="shared" si="573"/>
        <v>1232.84807</v>
      </c>
      <c r="Q1495" s="10">
        <f t="shared" si="574"/>
        <v>0</v>
      </c>
      <c r="R1495" s="39">
        <f t="shared" si="575"/>
        <v>0</v>
      </c>
      <c r="S1495" s="5">
        <f t="shared" si="576"/>
        <v>0</v>
      </c>
      <c r="T1495" s="6">
        <f t="shared" si="586"/>
        <v>4.641E-2</v>
      </c>
      <c r="U1495" s="10">
        <f t="shared" si="565"/>
        <v>15</v>
      </c>
      <c r="V1495" s="10">
        <v>252</v>
      </c>
      <c r="W1495" s="12">
        <f t="shared" si="577"/>
        <v>1.002703962</v>
      </c>
      <c r="X1495" s="5">
        <f t="shared" si="578"/>
        <v>3.3335743299999998</v>
      </c>
      <c r="Y1495" s="11">
        <f t="shared" si="579"/>
        <v>0</v>
      </c>
      <c r="Z1495" s="2" t="s">
        <v>75</v>
      </c>
      <c r="AA1495" s="72">
        <f t="shared" si="587"/>
        <v>44851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2"/>
      <c r="CH1495" s="1"/>
      <c r="CI1495" s="1"/>
      <c r="CJ1495" s="1"/>
      <c r="CK1495" s="1"/>
      <c r="CL1495" s="1"/>
      <c r="CM1495" s="1"/>
    </row>
    <row r="1496" spans="1:91" x14ac:dyDescent="0.2">
      <c r="A1496" s="105">
        <f t="shared" si="580"/>
        <v>44509</v>
      </c>
      <c r="B1496" s="5">
        <f t="shared" si="569"/>
        <v>1237.17237239</v>
      </c>
      <c r="C1496" s="5">
        <f t="shared" si="581"/>
        <v>1000</v>
      </c>
      <c r="D1496" s="64">
        <f t="shared" si="582"/>
        <v>5944.21</v>
      </c>
      <c r="E1496" s="11">
        <f>IF(K1496=1,VLOOKUP(A1496,[1]Plan1!$AY$80:$BA$314,3),E1495)</f>
        <v>6018.51</v>
      </c>
      <c r="F1496" s="72">
        <f t="shared" si="583"/>
        <v>44485</v>
      </c>
      <c r="G1496" s="9">
        <f t="shared" si="570"/>
        <v>1.2499558393798349E-2</v>
      </c>
      <c r="H1496" s="72">
        <f t="shared" si="584"/>
        <v>44516</v>
      </c>
      <c r="I1496" s="72">
        <f t="shared" si="571"/>
        <v>44516</v>
      </c>
      <c r="J1496" s="1">
        <f t="shared" si="585"/>
        <v>20</v>
      </c>
      <c r="K1496" s="1">
        <f t="shared" si="567"/>
        <v>16</v>
      </c>
      <c r="L1496" s="5">
        <f t="shared" si="572"/>
        <v>1.0099872000000001</v>
      </c>
      <c r="M1496" s="12">
        <f t="shared" si="568"/>
        <v>1.0115996199999999</v>
      </c>
      <c r="N1496" s="12">
        <f t="shared" si="564"/>
        <v>1.2214155125713368</v>
      </c>
      <c r="O1496" s="5">
        <f t="shared" si="566"/>
        <v>1.23361403</v>
      </c>
      <c r="P1496" s="5">
        <f t="shared" si="573"/>
        <v>1233.61403</v>
      </c>
      <c r="Q1496" s="10">
        <f t="shared" si="574"/>
        <v>0</v>
      </c>
      <c r="R1496" s="39">
        <f t="shared" si="575"/>
        <v>0</v>
      </c>
      <c r="S1496" s="5">
        <f t="shared" si="576"/>
        <v>0</v>
      </c>
      <c r="T1496" s="6">
        <f t="shared" si="586"/>
        <v>4.641E-2</v>
      </c>
      <c r="U1496" s="10">
        <f t="shared" si="565"/>
        <v>16</v>
      </c>
      <c r="V1496" s="10">
        <v>252</v>
      </c>
      <c r="W1496" s="12">
        <f t="shared" si="577"/>
        <v>1.0028844859999999</v>
      </c>
      <c r="X1496" s="5">
        <f t="shared" si="578"/>
        <v>3.55834239</v>
      </c>
      <c r="Y1496" s="11">
        <f t="shared" si="579"/>
        <v>0</v>
      </c>
      <c r="Z1496" s="2" t="s">
        <v>75</v>
      </c>
      <c r="AA1496" s="72">
        <f t="shared" si="587"/>
        <v>44851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2"/>
      <c r="CH1496" s="1"/>
      <c r="CI1496" s="1"/>
      <c r="CJ1496" s="1"/>
      <c r="CK1496" s="1"/>
      <c r="CL1496" s="1"/>
      <c r="CM1496" s="1"/>
    </row>
    <row r="1497" spans="1:91" x14ac:dyDescent="0.2">
      <c r="A1497" s="105">
        <f t="shared" si="580"/>
        <v>44510</v>
      </c>
      <c r="B1497" s="5">
        <f t="shared" si="569"/>
        <v>1238.1639080100001</v>
      </c>
      <c r="C1497" s="5">
        <f t="shared" si="581"/>
        <v>1000</v>
      </c>
      <c r="D1497" s="64">
        <f t="shared" si="582"/>
        <v>5944.21</v>
      </c>
      <c r="E1497" s="11">
        <f>IF(K1497=1,VLOOKUP(A1497,[1]Plan1!$AY$80:$BA$314,3),E1496)</f>
        <v>6018.51</v>
      </c>
      <c r="F1497" s="72">
        <f t="shared" si="583"/>
        <v>44485</v>
      </c>
      <c r="G1497" s="9">
        <f t="shared" si="570"/>
        <v>1.2499558393798349E-2</v>
      </c>
      <c r="H1497" s="72">
        <f t="shared" si="584"/>
        <v>44516</v>
      </c>
      <c r="I1497" s="72">
        <f t="shared" si="571"/>
        <v>44516</v>
      </c>
      <c r="J1497" s="1">
        <f t="shared" si="585"/>
        <v>20</v>
      </c>
      <c r="K1497" s="1">
        <f t="shared" si="567"/>
        <v>17</v>
      </c>
      <c r="L1497" s="5">
        <f t="shared" si="572"/>
        <v>1.01061471</v>
      </c>
      <c r="M1497" s="12">
        <f t="shared" si="568"/>
        <v>1.0115996199999999</v>
      </c>
      <c r="N1497" s="12">
        <f t="shared" si="564"/>
        <v>1.2214155125713368</v>
      </c>
      <c r="O1497" s="5">
        <f t="shared" si="566"/>
        <v>1.23438048</v>
      </c>
      <c r="P1497" s="5">
        <f t="shared" si="573"/>
        <v>1234.38048</v>
      </c>
      <c r="Q1497" s="10">
        <f t="shared" si="574"/>
        <v>0</v>
      </c>
      <c r="R1497" s="39">
        <f t="shared" si="575"/>
        <v>0</v>
      </c>
      <c r="S1497" s="5">
        <f t="shared" si="576"/>
        <v>0</v>
      </c>
      <c r="T1497" s="6">
        <f t="shared" si="586"/>
        <v>4.641E-2</v>
      </c>
      <c r="U1497" s="10">
        <f t="shared" si="565"/>
        <v>17</v>
      </c>
      <c r="V1497" s="10">
        <v>252</v>
      </c>
      <c r="W1497" s="12">
        <f t="shared" si="577"/>
        <v>1.003065042</v>
      </c>
      <c r="X1497" s="5">
        <f t="shared" si="578"/>
        <v>3.7834280100000002</v>
      </c>
      <c r="Y1497" s="11">
        <f t="shared" si="579"/>
        <v>0</v>
      </c>
      <c r="Z1497" s="2" t="s">
        <v>75</v>
      </c>
      <c r="AA1497" s="72">
        <f t="shared" si="587"/>
        <v>44851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2"/>
      <c r="CH1497" s="1"/>
      <c r="CI1497" s="1"/>
      <c r="CJ1497" s="1"/>
      <c r="CK1497" s="1"/>
      <c r="CL1497" s="1"/>
      <c r="CM1497" s="1"/>
    </row>
    <row r="1498" spans="1:91" x14ac:dyDescent="0.2">
      <c r="A1498" s="105">
        <f t="shared" si="580"/>
        <v>44511</v>
      </c>
      <c r="B1498" s="5">
        <f t="shared" si="569"/>
        <v>1239.15622265</v>
      </c>
      <c r="C1498" s="5">
        <f t="shared" si="581"/>
        <v>1000</v>
      </c>
      <c r="D1498" s="64">
        <f t="shared" si="582"/>
        <v>5944.21</v>
      </c>
      <c r="E1498" s="11">
        <f>IF(K1498=1,VLOOKUP(A1498,[1]Plan1!$AY$80:$BA$314,3),E1497)</f>
        <v>6018.51</v>
      </c>
      <c r="F1498" s="72">
        <f t="shared" si="583"/>
        <v>44485</v>
      </c>
      <c r="G1498" s="9">
        <f t="shared" si="570"/>
        <v>1.2499558393798349E-2</v>
      </c>
      <c r="H1498" s="72">
        <f t="shared" si="584"/>
        <v>44516</v>
      </c>
      <c r="I1498" s="72">
        <f t="shared" si="571"/>
        <v>44516</v>
      </c>
      <c r="J1498" s="1">
        <f t="shared" si="585"/>
        <v>20</v>
      </c>
      <c r="K1498" s="1">
        <f t="shared" si="567"/>
        <v>18</v>
      </c>
      <c r="L1498" s="5">
        <f t="shared" si="572"/>
        <v>1.0112426000000001</v>
      </c>
      <c r="M1498" s="12">
        <f t="shared" si="568"/>
        <v>1.0115996199999999</v>
      </c>
      <c r="N1498" s="12">
        <f t="shared" si="564"/>
        <v>1.2214155125713368</v>
      </c>
      <c r="O1498" s="5">
        <f t="shared" si="566"/>
        <v>1.2351473900000001</v>
      </c>
      <c r="P1498" s="5">
        <f t="shared" si="573"/>
        <v>1235.1473900000001</v>
      </c>
      <c r="Q1498" s="10">
        <f t="shared" si="574"/>
        <v>0</v>
      </c>
      <c r="R1498" s="39">
        <f t="shared" si="575"/>
        <v>0</v>
      </c>
      <c r="S1498" s="5">
        <f t="shared" si="576"/>
        <v>0</v>
      </c>
      <c r="T1498" s="6">
        <f t="shared" si="586"/>
        <v>4.641E-2</v>
      </c>
      <c r="U1498" s="10">
        <f t="shared" si="565"/>
        <v>18</v>
      </c>
      <c r="V1498" s="10">
        <v>252</v>
      </c>
      <c r="W1498" s="12">
        <f t="shared" si="577"/>
        <v>1.003245631</v>
      </c>
      <c r="X1498" s="5">
        <f t="shared" si="578"/>
        <v>4.0088326500000004</v>
      </c>
      <c r="Y1498" s="11">
        <f t="shared" si="579"/>
        <v>0</v>
      </c>
      <c r="Z1498" s="2" t="s">
        <v>75</v>
      </c>
      <c r="AA1498" s="72">
        <f t="shared" si="587"/>
        <v>44851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2"/>
      <c r="CH1498" s="1"/>
      <c r="CI1498" s="1"/>
      <c r="CJ1498" s="1"/>
      <c r="CK1498" s="1"/>
      <c r="CL1498" s="1"/>
      <c r="CM1498" s="1"/>
    </row>
    <row r="1499" spans="1:91" x14ac:dyDescent="0.2">
      <c r="A1499" s="105">
        <f t="shared" si="580"/>
        <v>44512</v>
      </c>
      <c r="B1499" s="5">
        <f t="shared" si="569"/>
        <v>1240.1493367200001</v>
      </c>
      <c r="C1499" s="5">
        <f t="shared" si="581"/>
        <v>1000</v>
      </c>
      <c r="D1499" s="64">
        <f t="shared" si="582"/>
        <v>5944.21</v>
      </c>
      <c r="E1499" s="11">
        <f>IF(K1499=1,VLOOKUP(A1499,[1]Plan1!$AY$80:$BA$314,3),E1498)</f>
        <v>6018.51</v>
      </c>
      <c r="F1499" s="72">
        <f t="shared" si="583"/>
        <v>44485</v>
      </c>
      <c r="G1499" s="9">
        <f t="shared" si="570"/>
        <v>1.2499558393798349E-2</v>
      </c>
      <c r="H1499" s="72">
        <f t="shared" si="584"/>
        <v>44516</v>
      </c>
      <c r="I1499" s="72">
        <f t="shared" si="571"/>
        <v>44516</v>
      </c>
      <c r="J1499" s="1">
        <f t="shared" si="585"/>
        <v>20</v>
      </c>
      <c r="K1499" s="1">
        <f t="shared" si="567"/>
        <v>19</v>
      </c>
      <c r="L1499" s="5">
        <f t="shared" si="572"/>
        <v>1.01187088</v>
      </c>
      <c r="M1499" s="12">
        <f t="shared" si="568"/>
        <v>1.0115996199999999</v>
      </c>
      <c r="N1499" s="12">
        <f t="shared" si="564"/>
        <v>1.2214155125713368</v>
      </c>
      <c r="O1499" s="5">
        <f t="shared" si="566"/>
        <v>1.2359147800000001</v>
      </c>
      <c r="P1499" s="5">
        <f t="shared" si="573"/>
        <v>1235.9147800000001</v>
      </c>
      <c r="Q1499" s="10">
        <f t="shared" si="574"/>
        <v>0</v>
      </c>
      <c r="R1499" s="39">
        <f t="shared" si="575"/>
        <v>0</v>
      </c>
      <c r="S1499" s="5">
        <f t="shared" si="576"/>
        <v>0</v>
      </c>
      <c r="T1499" s="6">
        <f t="shared" si="586"/>
        <v>4.641E-2</v>
      </c>
      <c r="U1499" s="10">
        <f t="shared" si="565"/>
        <v>19</v>
      </c>
      <c r="V1499" s="10">
        <v>252</v>
      </c>
      <c r="W1499" s="12">
        <f t="shared" si="577"/>
        <v>1.003426253</v>
      </c>
      <c r="X1499" s="5">
        <f t="shared" si="578"/>
        <v>4.2345567199999996</v>
      </c>
      <c r="Y1499" s="11">
        <f t="shared" si="579"/>
        <v>0</v>
      </c>
      <c r="Z1499" s="2" t="s">
        <v>75</v>
      </c>
      <c r="AA1499" s="72">
        <f t="shared" si="587"/>
        <v>44851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2"/>
      <c r="CH1499" s="1"/>
      <c r="CI1499" s="1"/>
      <c r="CJ1499" s="1"/>
      <c r="CK1499" s="1"/>
      <c r="CL1499" s="1"/>
      <c r="CM1499" s="1"/>
    </row>
    <row r="1500" spans="1:91" x14ac:dyDescent="0.2">
      <c r="A1500" s="105">
        <f t="shared" si="580"/>
        <v>44513</v>
      </c>
      <c r="B1500" s="5">
        <f t="shared" si="569"/>
        <v>1241.1432493</v>
      </c>
      <c r="C1500" s="5">
        <f t="shared" si="581"/>
        <v>1000</v>
      </c>
      <c r="D1500" s="64">
        <f t="shared" si="582"/>
        <v>5944.21</v>
      </c>
      <c r="E1500" s="11">
        <f>IF(K1500=1,VLOOKUP(A1500,[1]Plan1!$AY$80:$BA$314,3),E1499)</f>
        <v>6018.51</v>
      </c>
      <c r="F1500" s="72">
        <f t="shared" si="583"/>
        <v>44485</v>
      </c>
      <c r="G1500" s="9">
        <f t="shared" si="570"/>
        <v>1.2499558393798349E-2</v>
      </c>
      <c r="H1500" s="72">
        <f t="shared" si="584"/>
        <v>44516</v>
      </c>
      <c r="I1500" s="72">
        <f t="shared" si="571"/>
        <v>44516</v>
      </c>
      <c r="J1500" s="1">
        <f t="shared" si="585"/>
        <v>20</v>
      </c>
      <c r="K1500" s="1">
        <f t="shared" si="567"/>
        <v>20</v>
      </c>
      <c r="L1500" s="5">
        <f t="shared" si="572"/>
        <v>1.01249955</v>
      </c>
      <c r="M1500" s="12">
        <f t="shared" si="568"/>
        <v>1.0115996199999999</v>
      </c>
      <c r="N1500" s="12">
        <f t="shared" si="564"/>
        <v>1.2214155125713368</v>
      </c>
      <c r="O1500" s="5">
        <f t="shared" si="566"/>
        <v>1.2366826500000001</v>
      </c>
      <c r="P1500" s="5">
        <f t="shared" si="573"/>
        <v>1236.68265</v>
      </c>
      <c r="Q1500" s="10">
        <f t="shared" si="574"/>
        <v>0</v>
      </c>
      <c r="R1500" s="39">
        <f t="shared" si="575"/>
        <v>0</v>
      </c>
      <c r="S1500" s="5">
        <f t="shared" si="576"/>
        <v>0</v>
      </c>
      <c r="T1500" s="6">
        <f t="shared" si="586"/>
        <v>4.641E-2</v>
      </c>
      <c r="U1500" s="10">
        <f t="shared" si="565"/>
        <v>20</v>
      </c>
      <c r="V1500" s="10">
        <v>252</v>
      </c>
      <c r="W1500" s="12">
        <f t="shared" si="577"/>
        <v>1.003606907</v>
      </c>
      <c r="X1500" s="5">
        <f t="shared" si="578"/>
        <v>4.4605993000000002</v>
      </c>
      <c r="Y1500" s="11">
        <f t="shared" si="579"/>
        <v>0</v>
      </c>
      <c r="Z1500" s="2" t="s">
        <v>75</v>
      </c>
      <c r="AA1500" s="72">
        <f t="shared" si="587"/>
        <v>44851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2"/>
      <c r="CH1500" s="1"/>
      <c r="CI1500" s="1"/>
      <c r="CJ1500" s="1"/>
      <c r="CK1500" s="1"/>
      <c r="CL1500" s="1"/>
      <c r="CM1500" s="1"/>
    </row>
    <row r="1501" spans="1:91" x14ac:dyDescent="0.2">
      <c r="A1501" s="105">
        <f t="shared" si="580"/>
        <v>44514</v>
      </c>
      <c r="B1501" s="5">
        <f t="shared" si="569"/>
        <v>1241.1432493</v>
      </c>
      <c r="C1501" s="5">
        <f t="shared" si="581"/>
        <v>1000</v>
      </c>
      <c r="D1501" s="64">
        <f t="shared" si="582"/>
        <v>5944.21</v>
      </c>
      <c r="E1501" s="11">
        <f>IF(K1501=1,VLOOKUP(A1501,[1]Plan1!$AY$80:$BA$314,3),E1500)</f>
        <v>6018.51</v>
      </c>
      <c r="F1501" s="72">
        <f t="shared" si="583"/>
        <v>44485</v>
      </c>
      <c r="G1501" s="9">
        <f t="shared" si="570"/>
        <v>1.2499558393798349E-2</v>
      </c>
      <c r="H1501" s="72">
        <f t="shared" si="584"/>
        <v>44516</v>
      </c>
      <c r="I1501" s="72">
        <f t="shared" si="571"/>
        <v>44516</v>
      </c>
      <c r="J1501" s="1">
        <f t="shared" si="585"/>
        <v>20</v>
      </c>
      <c r="K1501" s="1">
        <f t="shared" si="567"/>
        <v>20</v>
      </c>
      <c r="L1501" s="5">
        <f t="shared" si="572"/>
        <v>1.01249955</v>
      </c>
      <c r="M1501" s="12">
        <f t="shared" si="568"/>
        <v>1.0115996199999999</v>
      </c>
      <c r="N1501" s="12">
        <f t="shared" si="564"/>
        <v>1.2214155125713368</v>
      </c>
      <c r="O1501" s="5">
        <f t="shared" si="566"/>
        <v>1.2366826500000001</v>
      </c>
      <c r="P1501" s="5">
        <f t="shared" si="573"/>
        <v>1236.68265</v>
      </c>
      <c r="Q1501" s="10">
        <f t="shared" si="574"/>
        <v>0</v>
      </c>
      <c r="R1501" s="39">
        <f t="shared" si="575"/>
        <v>0</v>
      </c>
      <c r="S1501" s="5">
        <f t="shared" si="576"/>
        <v>0</v>
      </c>
      <c r="T1501" s="6">
        <f t="shared" si="586"/>
        <v>4.641E-2</v>
      </c>
      <c r="U1501" s="10">
        <f t="shared" si="565"/>
        <v>20</v>
      </c>
      <c r="V1501" s="10">
        <v>252</v>
      </c>
      <c r="W1501" s="12">
        <f t="shared" si="577"/>
        <v>1.003606907</v>
      </c>
      <c r="X1501" s="5">
        <f t="shared" si="578"/>
        <v>4.4605993000000002</v>
      </c>
      <c r="Y1501" s="11">
        <f t="shared" si="579"/>
        <v>0</v>
      </c>
      <c r="Z1501" s="2" t="s">
        <v>75</v>
      </c>
      <c r="AA1501" s="72">
        <f t="shared" si="587"/>
        <v>44851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2"/>
      <c r="CH1501" s="1"/>
      <c r="CI1501" s="1"/>
      <c r="CJ1501" s="1"/>
      <c r="CK1501" s="1"/>
      <c r="CL1501" s="1"/>
      <c r="CM1501" s="1"/>
    </row>
    <row r="1502" spans="1:91" x14ac:dyDescent="0.2">
      <c r="A1502" s="105">
        <f t="shared" si="580"/>
        <v>44515</v>
      </c>
      <c r="B1502" s="5">
        <f t="shared" si="569"/>
        <v>1241.1432493</v>
      </c>
      <c r="C1502" s="5">
        <f t="shared" si="581"/>
        <v>1000</v>
      </c>
      <c r="D1502" s="64">
        <f t="shared" si="582"/>
        <v>5944.21</v>
      </c>
      <c r="E1502" s="11">
        <f>IF(K1502=1,VLOOKUP(A1502,[1]Plan1!$AY$80:$BA$314,3),E1501)</f>
        <v>6018.51</v>
      </c>
      <c r="F1502" s="72">
        <f t="shared" si="583"/>
        <v>44485</v>
      </c>
      <c r="G1502" s="9">
        <f t="shared" si="570"/>
        <v>1.2499558393798349E-2</v>
      </c>
      <c r="H1502" s="72">
        <f t="shared" si="584"/>
        <v>44545</v>
      </c>
      <c r="I1502" s="72">
        <f t="shared" si="571"/>
        <v>44516</v>
      </c>
      <c r="J1502" s="1">
        <f t="shared" si="585"/>
        <v>20</v>
      </c>
      <c r="K1502" s="1">
        <f t="shared" si="567"/>
        <v>20</v>
      </c>
      <c r="L1502" s="5">
        <f t="shared" si="572"/>
        <v>1.01249955</v>
      </c>
      <c r="M1502" s="12">
        <f t="shared" si="568"/>
        <v>1.0115996199999999</v>
      </c>
      <c r="N1502" s="12">
        <f t="shared" si="564"/>
        <v>1.2214155125713368</v>
      </c>
      <c r="O1502" s="5">
        <f t="shared" si="566"/>
        <v>1.2366826500000001</v>
      </c>
      <c r="P1502" s="5">
        <f t="shared" si="573"/>
        <v>1236.68265</v>
      </c>
      <c r="Q1502" s="10">
        <f t="shared" si="574"/>
        <v>0</v>
      </c>
      <c r="R1502" s="39">
        <f t="shared" si="575"/>
        <v>0</v>
      </c>
      <c r="S1502" s="5">
        <f t="shared" si="576"/>
        <v>0</v>
      </c>
      <c r="T1502" s="6">
        <f t="shared" si="586"/>
        <v>4.641E-2</v>
      </c>
      <c r="U1502" s="10">
        <f t="shared" si="565"/>
        <v>20</v>
      </c>
      <c r="V1502" s="10">
        <v>252</v>
      </c>
      <c r="W1502" s="12">
        <f t="shared" si="577"/>
        <v>1.003606907</v>
      </c>
      <c r="X1502" s="5">
        <f t="shared" si="578"/>
        <v>4.4605993000000002</v>
      </c>
      <c r="Y1502" s="11">
        <f t="shared" si="579"/>
        <v>0</v>
      </c>
      <c r="Z1502" s="2" t="s">
        <v>75</v>
      </c>
      <c r="AA1502" s="72">
        <f t="shared" si="587"/>
        <v>44851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2"/>
      <c r="CH1502" s="1"/>
      <c r="CI1502" s="1"/>
      <c r="CJ1502" s="1"/>
      <c r="CK1502" s="1"/>
      <c r="CL1502" s="1"/>
      <c r="CM1502" s="1"/>
    </row>
    <row r="1503" spans="1:91" x14ac:dyDescent="0.2">
      <c r="A1503" s="105">
        <f t="shared" si="580"/>
        <v>44516</v>
      </c>
      <c r="B1503" s="5">
        <f t="shared" si="569"/>
        <v>1241.1432493</v>
      </c>
      <c r="C1503" s="5">
        <f t="shared" si="581"/>
        <v>1000</v>
      </c>
      <c r="D1503" s="64">
        <f t="shared" si="582"/>
        <v>5944.21</v>
      </c>
      <c r="E1503" s="11">
        <f>IF(K1503=1,VLOOKUP(A1503,[1]Plan1!$AY$80:$BA$314,3),E1502)</f>
        <v>6018.51</v>
      </c>
      <c r="F1503" s="72">
        <f t="shared" si="583"/>
        <v>44485</v>
      </c>
      <c r="G1503" s="9">
        <f t="shared" si="570"/>
        <v>1.2499558393798349E-2</v>
      </c>
      <c r="H1503" s="72">
        <f t="shared" si="584"/>
        <v>44545</v>
      </c>
      <c r="I1503" s="72">
        <f t="shared" si="571"/>
        <v>44516</v>
      </c>
      <c r="J1503" s="1">
        <f t="shared" si="585"/>
        <v>20</v>
      </c>
      <c r="K1503" s="1">
        <f t="shared" si="567"/>
        <v>20</v>
      </c>
      <c r="L1503" s="5">
        <f t="shared" si="572"/>
        <v>1.01249955</v>
      </c>
      <c r="M1503" s="12">
        <f t="shared" si="568"/>
        <v>1.0115996199999999</v>
      </c>
      <c r="N1503" s="12">
        <f t="shared" ref="N1503:N1566" si="588">IF(I1503&gt;I1502,N1502*M1503,N1502)</f>
        <v>1.2214155125713368</v>
      </c>
      <c r="O1503" s="5">
        <f t="shared" si="566"/>
        <v>1.2366826500000001</v>
      </c>
      <c r="P1503" s="5">
        <f t="shared" si="573"/>
        <v>1236.68265</v>
      </c>
      <c r="Q1503" s="10">
        <f t="shared" si="574"/>
        <v>0</v>
      </c>
      <c r="R1503" s="39">
        <f t="shared" si="575"/>
        <v>0</v>
      </c>
      <c r="S1503" s="5">
        <f t="shared" si="576"/>
        <v>0</v>
      </c>
      <c r="T1503" s="6">
        <f t="shared" si="586"/>
        <v>4.641E-2</v>
      </c>
      <c r="U1503" s="10">
        <f t="shared" si="565"/>
        <v>20</v>
      </c>
      <c r="V1503" s="10">
        <v>252</v>
      </c>
      <c r="W1503" s="12">
        <f t="shared" si="577"/>
        <v>1.003606907</v>
      </c>
      <c r="X1503" s="5">
        <f t="shared" si="578"/>
        <v>4.4605993000000002</v>
      </c>
      <c r="Y1503" s="11">
        <f t="shared" si="579"/>
        <v>0</v>
      </c>
      <c r="Z1503" s="2" t="s">
        <v>75</v>
      </c>
      <c r="AA1503" s="72">
        <f t="shared" si="587"/>
        <v>44851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2"/>
      <c r="CH1503" s="1"/>
      <c r="CI1503" s="1"/>
      <c r="CJ1503" s="1"/>
      <c r="CK1503" s="1"/>
      <c r="CL1503" s="1"/>
      <c r="CM1503" s="1"/>
    </row>
    <row r="1504" spans="1:91" x14ac:dyDescent="0.2">
      <c r="A1504" s="105">
        <f t="shared" si="580"/>
        <v>44517</v>
      </c>
      <c r="B1504" s="5">
        <f t="shared" si="569"/>
        <v>1241.9257801200001</v>
      </c>
      <c r="C1504" s="5">
        <f t="shared" si="581"/>
        <v>1000</v>
      </c>
      <c r="D1504" s="64">
        <f t="shared" si="582"/>
        <v>6018.51</v>
      </c>
      <c r="E1504" s="11">
        <f>IF(K1504=1,VLOOKUP(A1504,[1]Plan1!$AY$80:$BA$314,3),E1503)</f>
        <v>6075.69</v>
      </c>
      <c r="F1504" s="72">
        <f t="shared" si="583"/>
        <v>44517</v>
      </c>
      <c r="G1504" s="9">
        <f t="shared" si="570"/>
        <v>9.5006903702077317E-3</v>
      </c>
      <c r="H1504" s="72">
        <f t="shared" si="584"/>
        <v>44545</v>
      </c>
      <c r="I1504" s="72">
        <f t="shared" si="571"/>
        <v>44545</v>
      </c>
      <c r="J1504" s="1">
        <f t="shared" si="585"/>
        <v>21</v>
      </c>
      <c r="K1504" s="1">
        <f t="shared" si="567"/>
        <v>1</v>
      </c>
      <c r="L1504" s="5">
        <f t="shared" si="572"/>
        <v>1.00045037</v>
      </c>
      <c r="M1504" s="12">
        <f t="shared" si="568"/>
        <v>1.01249955</v>
      </c>
      <c r="N1504" s="12">
        <f t="shared" si="588"/>
        <v>1.2366826568414979</v>
      </c>
      <c r="O1504" s="5">
        <f t="shared" si="566"/>
        <v>1.23723962</v>
      </c>
      <c r="P1504" s="5">
        <f t="shared" si="573"/>
        <v>1237.2396200000001</v>
      </c>
      <c r="Q1504" s="10">
        <f t="shared" si="574"/>
        <v>0</v>
      </c>
      <c r="R1504" s="39">
        <f t="shared" si="575"/>
        <v>0</v>
      </c>
      <c r="S1504" s="5">
        <f t="shared" si="576"/>
        <v>0</v>
      </c>
      <c r="T1504" s="6">
        <f t="shared" si="586"/>
        <v>4.641E-2</v>
      </c>
      <c r="U1504" s="10">
        <f t="shared" si="565"/>
        <v>21</v>
      </c>
      <c r="V1504" s="10">
        <v>252</v>
      </c>
      <c r="W1504" s="12">
        <f t="shared" si="577"/>
        <v>1.003787593</v>
      </c>
      <c r="X1504" s="5">
        <f t="shared" si="578"/>
        <v>4.6861601200000003</v>
      </c>
      <c r="Y1504" s="11">
        <f t="shared" si="579"/>
        <v>0</v>
      </c>
      <c r="Z1504" s="2" t="s">
        <v>75</v>
      </c>
      <c r="AA1504" s="72">
        <f t="shared" si="587"/>
        <v>44851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2"/>
      <c r="CH1504" s="1"/>
      <c r="CI1504" s="1"/>
      <c r="CJ1504" s="1"/>
      <c r="CK1504" s="1"/>
      <c r="CL1504" s="1"/>
      <c r="CM1504" s="1"/>
    </row>
    <row r="1505" spans="1:91" x14ac:dyDescent="0.2">
      <c r="A1505" s="105">
        <f t="shared" si="580"/>
        <v>44518</v>
      </c>
      <c r="B1505" s="5">
        <f t="shared" si="569"/>
        <v>1242.70881409</v>
      </c>
      <c r="C1505" s="5">
        <f t="shared" si="581"/>
        <v>1000</v>
      </c>
      <c r="D1505" s="64">
        <f t="shared" si="582"/>
        <v>6018.51</v>
      </c>
      <c r="E1505" s="11">
        <f>IF(K1505=1,VLOOKUP(A1505,[1]Plan1!$AY$80:$BA$314,3),E1504)</f>
        <v>6075.69</v>
      </c>
      <c r="F1505" s="72">
        <f t="shared" si="583"/>
        <v>44517</v>
      </c>
      <c r="G1505" s="9">
        <f t="shared" si="570"/>
        <v>9.5006903702077317E-3</v>
      </c>
      <c r="H1505" s="72">
        <f t="shared" si="584"/>
        <v>44545</v>
      </c>
      <c r="I1505" s="72">
        <f t="shared" si="571"/>
        <v>44545</v>
      </c>
      <c r="J1505" s="1">
        <f t="shared" si="585"/>
        <v>21</v>
      </c>
      <c r="K1505" s="1">
        <f t="shared" si="567"/>
        <v>2</v>
      </c>
      <c r="L1505" s="5">
        <f t="shared" si="572"/>
        <v>1.0009009600000001</v>
      </c>
      <c r="M1505" s="12">
        <f t="shared" si="568"/>
        <v>1.01249955</v>
      </c>
      <c r="N1505" s="12">
        <f t="shared" si="588"/>
        <v>1.2366826568414979</v>
      </c>
      <c r="O1505" s="5">
        <f t="shared" si="566"/>
        <v>1.2377968500000001</v>
      </c>
      <c r="P1505" s="5">
        <f t="shared" si="573"/>
        <v>1237.7968499999999</v>
      </c>
      <c r="Q1505" s="10">
        <f t="shared" si="574"/>
        <v>0</v>
      </c>
      <c r="R1505" s="39">
        <f t="shared" si="575"/>
        <v>0</v>
      </c>
      <c r="S1505" s="5">
        <f t="shared" si="576"/>
        <v>0</v>
      </c>
      <c r="T1505" s="6">
        <f t="shared" si="586"/>
        <v>4.641E-2</v>
      </c>
      <c r="U1505" s="10">
        <f t="shared" si="565"/>
        <v>22</v>
      </c>
      <c r="V1505" s="10">
        <v>252</v>
      </c>
      <c r="W1505" s="12">
        <f t="shared" si="577"/>
        <v>1.003968312</v>
      </c>
      <c r="X1505" s="5">
        <f t="shared" si="578"/>
        <v>4.9119640899999997</v>
      </c>
      <c r="Y1505" s="11">
        <f t="shared" si="579"/>
        <v>0</v>
      </c>
      <c r="Z1505" s="2" t="s">
        <v>75</v>
      </c>
      <c r="AA1505" s="72">
        <f t="shared" si="587"/>
        <v>44851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2"/>
      <c r="CH1505" s="1"/>
      <c r="CI1505" s="1"/>
      <c r="CJ1505" s="1"/>
      <c r="CK1505" s="1"/>
      <c r="CL1505" s="1"/>
      <c r="CM1505" s="1"/>
    </row>
    <row r="1506" spans="1:91" x14ac:dyDescent="0.2">
      <c r="A1506" s="105">
        <f t="shared" si="580"/>
        <v>44519</v>
      </c>
      <c r="B1506" s="5">
        <f t="shared" si="569"/>
        <v>1243.49234136</v>
      </c>
      <c r="C1506" s="5">
        <f t="shared" si="581"/>
        <v>1000</v>
      </c>
      <c r="D1506" s="64">
        <f t="shared" si="582"/>
        <v>6018.51</v>
      </c>
      <c r="E1506" s="11">
        <f>IF(K1506=1,VLOOKUP(A1506,[1]Plan1!$AY$80:$BA$314,3),E1505)</f>
        <v>6075.69</v>
      </c>
      <c r="F1506" s="72">
        <f t="shared" si="583"/>
        <v>44517</v>
      </c>
      <c r="G1506" s="9">
        <f t="shared" si="570"/>
        <v>9.5006903702077317E-3</v>
      </c>
      <c r="H1506" s="72">
        <f t="shared" si="584"/>
        <v>44545</v>
      </c>
      <c r="I1506" s="72">
        <f t="shared" si="571"/>
        <v>44545</v>
      </c>
      <c r="J1506" s="1">
        <f t="shared" si="585"/>
        <v>21</v>
      </c>
      <c r="K1506" s="1">
        <f t="shared" si="567"/>
        <v>3</v>
      </c>
      <c r="L1506" s="5">
        <f t="shared" si="572"/>
        <v>1.00135174</v>
      </c>
      <c r="M1506" s="12">
        <f t="shared" si="568"/>
        <v>1.01249955</v>
      </c>
      <c r="N1506" s="12">
        <f t="shared" si="588"/>
        <v>1.2366826568414979</v>
      </c>
      <c r="O1506" s="5">
        <f t="shared" si="566"/>
        <v>1.2383543299999999</v>
      </c>
      <c r="P1506" s="5">
        <f t="shared" si="573"/>
        <v>1238.3543299999999</v>
      </c>
      <c r="Q1506" s="10">
        <f t="shared" si="574"/>
        <v>0</v>
      </c>
      <c r="R1506" s="39">
        <f t="shared" si="575"/>
        <v>0</v>
      </c>
      <c r="S1506" s="5">
        <f t="shared" si="576"/>
        <v>0</v>
      </c>
      <c r="T1506" s="6">
        <f t="shared" si="586"/>
        <v>4.641E-2</v>
      </c>
      <c r="U1506" s="10">
        <f t="shared" si="565"/>
        <v>23</v>
      </c>
      <c r="V1506" s="10">
        <v>252</v>
      </c>
      <c r="W1506" s="12">
        <f t="shared" si="577"/>
        <v>1.0041490639999999</v>
      </c>
      <c r="X1506" s="5">
        <f t="shared" si="578"/>
        <v>5.1380113600000001</v>
      </c>
      <c r="Y1506" s="11">
        <f t="shared" si="579"/>
        <v>0</v>
      </c>
      <c r="Z1506" s="2" t="s">
        <v>75</v>
      </c>
      <c r="AA1506" s="72">
        <f t="shared" si="587"/>
        <v>44851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2"/>
      <c r="CH1506" s="1"/>
      <c r="CI1506" s="1"/>
      <c r="CJ1506" s="1"/>
      <c r="CK1506" s="1"/>
      <c r="CL1506" s="1"/>
      <c r="CM1506" s="1"/>
    </row>
    <row r="1507" spans="1:91" x14ac:dyDescent="0.2">
      <c r="A1507" s="105">
        <f t="shared" si="580"/>
        <v>44520</v>
      </c>
      <c r="B1507" s="5">
        <f t="shared" si="569"/>
        <v>1244.2763609000001</v>
      </c>
      <c r="C1507" s="5">
        <f t="shared" si="581"/>
        <v>1000</v>
      </c>
      <c r="D1507" s="64">
        <f t="shared" si="582"/>
        <v>6018.51</v>
      </c>
      <c r="E1507" s="11">
        <f>IF(K1507=1,VLOOKUP(A1507,[1]Plan1!$AY$80:$BA$314,3),E1506)</f>
        <v>6075.69</v>
      </c>
      <c r="F1507" s="72">
        <f t="shared" si="583"/>
        <v>44517</v>
      </c>
      <c r="G1507" s="9">
        <f t="shared" si="570"/>
        <v>9.5006903702077317E-3</v>
      </c>
      <c r="H1507" s="72">
        <f t="shared" si="584"/>
        <v>44545</v>
      </c>
      <c r="I1507" s="72">
        <f t="shared" si="571"/>
        <v>44545</v>
      </c>
      <c r="J1507" s="1">
        <f t="shared" si="585"/>
        <v>21</v>
      </c>
      <c r="K1507" s="1">
        <f t="shared" si="567"/>
        <v>4</v>
      </c>
      <c r="L1507" s="5">
        <f t="shared" si="572"/>
        <v>1.0018027300000001</v>
      </c>
      <c r="M1507" s="12">
        <f t="shared" si="568"/>
        <v>1.01249955</v>
      </c>
      <c r="N1507" s="12">
        <f t="shared" si="588"/>
        <v>1.2366826568414979</v>
      </c>
      <c r="O1507" s="5">
        <f t="shared" si="566"/>
        <v>1.2389120600000001</v>
      </c>
      <c r="P1507" s="5">
        <f t="shared" si="573"/>
        <v>1238.9120600000001</v>
      </c>
      <c r="Q1507" s="10">
        <f t="shared" si="574"/>
        <v>0</v>
      </c>
      <c r="R1507" s="39">
        <f t="shared" si="575"/>
        <v>0</v>
      </c>
      <c r="S1507" s="5">
        <f t="shared" si="576"/>
        <v>0</v>
      </c>
      <c r="T1507" s="6">
        <f t="shared" si="586"/>
        <v>4.641E-2</v>
      </c>
      <c r="U1507" s="10">
        <f t="shared" si="565"/>
        <v>24</v>
      </c>
      <c r="V1507" s="10">
        <v>252</v>
      </c>
      <c r="W1507" s="12">
        <f t="shared" si="577"/>
        <v>1.004329848</v>
      </c>
      <c r="X1507" s="5">
        <f t="shared" si="578"/>
        <v>5.3643008999999999</v>
      </c>
      <c r="Y1507" s="11">
        <f t="shared" si="579"/>
        <v>0</v>
      </c>
      <c r="Z1507" s="2" t="s">
        <v>75</v>
      </c>
      <c r="AA1507" s="72">
        <f t="shared" si="587"/>
        <v>44851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2"/>
      <c r="CH1507" s="1"/>
      <c r="CI1507" s="1"/>
      <c r="CJ1507" s="1"/>
      <c r="CK1507" s="1"/>
      <c r="CL1507" s="1"/>
      <c r="CM1507" s="1"/>
    </row>
    <row r="1508" spans="1:91" x14ac:dyDescent="0.2">
      <c r="A1508" s="105">
        <f t="shared" si="580"/>
        <v>44521</v>
      </c>
      <c r="B1508" s="5">
        <f t="shared" si="569"/>
        <v>1244.2763609000001</v>
      </c>
      <c r="C1508" s="5">
        <f t="shared" si="581"/>
        <v>1000</v>
      </c>
      <c r="D1508" s="64">
        <f t="shared" si="582"/>
        <v>6018.51</v>
      </c>
      <c r="E1508" s="11">
        <f>IF(K1508=1,VLOOKUP(A1508,[1]Plan1!$AY$80:$BA$314,3),E1507)</f>
        <v>6075.69</v>
      </c>
      <c r="F1508" s="72">
        <f t="shared" si="583"/>
        <v>44517</v>
      </c>
      <c r="G1508" s="9">
        <f t="shared" si="570"/>
        <v>9.5006903702077317E-3</v>
      </c>
      <c r="H1508" s="72">
        <f t="shared" si="584"/>
        <v>44545</v>
      </c>
      <c r="I1508" s="72">
        <f t="shared" si="571"/>
        <v>44545</v>
      </c>
      <c r="J1508" s="1">
        <f t="shared" si="585"/>
        <v>21</v>
      </c>
      <c r="K1508" s="1">
        <f t="shared" si="567"/>
        <v>4</v>
      </c>
      <c r="L1508" s="5">
        <f t="shared" si="572"/>
        <v>1.0018027300000001</v>
      </c>
      <c r="M1508" s="12">
        <f t="shared" si="568"/>
        <v>1.01249955</v>
      </c>
      <c r="N1508" s="12">
        <f t="shared" si="588"/>
        <v>1.2366826568414979</v>
      </c>
      <c r="O1508" s="5">
        <f t="shared" si="566"/>
        <v>1.2389120600000001</v>
      </c>
      <c r="P1508" s="5">
        <f t="shared" si="573"/>
        <v>1238.9120600000001</v>
      </c>
      <c r="Q1508" s="10">
        <f t="shared" si="574"/>
        <v>0</v>
      </c>
      <c r="R1508" s="39">
        <f t="shared" si="575"/>
        <v>0</v>
      </c>
      <c r="S1508" s="5">
        <f t="shared" si="576"/>
        <v>0</v>
      </c>
      <c r="T1508" s="6">
        <f t="shared" si="586"/>
        <v>4.641E-2</v>
      </c>
      <c r="U1508" s="10">
        <f t="shared" si="565"/>
        <v>24</v>
      </c>
      <c r="V1508" s="10">
        <v>252</v>
      </c>
      <c r="W1508" s="12">
        <f t="shared" si="577"/>
        <v>1.004329848</v>
      </c>
      <c r="X1508" s="5">
        <f t="shared" si="578"/>
        <v>5.3643008999999999</v>
      </c>
      <c r="Y1508" s="11">
        <f t="shared" si="579"/>
        <v>0</v>
      </c>
      <c r="Z1508" s="2" t="s">
        <v>75</v>
      </c>
      <c r="AA1508" s="72">
        <f t="shared" si="587"/>
        <v>44851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2"/>
      <c r="CH1508" s="1"/>
      <c r="CI1508" s="1"/>
      <c r="CJ1508" s="1"/>
      <c r="CK1508" s="1"/>
      <c r="CL1508" s="1"/>
      <c r="CM1508" s="1"/>
    </row>
    <row r="1509" spans="1:91" x14ac:dyDescent="0.2">
      <c r="A1509" s="105">
        <f t="shared" si="580"/>
        <v>44522</v>
      </c>
      <c r="B1509" s="5">
        <f t="shared" si="569"/>
        <v>1244.2763609000001</v>
      </c>
      <c r="C1509" s="5">
        <f t="shared" si="581"/>
        <v>1000</v>
      </c>
      <c r="D1509" s="64">
        <f t="shared" si="582"/>
        <v>6018.51</v>
      </c>
      <c r="E1509" s="11">
        <f>IF(K1509=1,VLOOKUP(A1509,[1]Plan1!$AY$80:$BA$314,3),E1508)</f>
        <v>6075.69</v>
      </c>
      <c r="F1509" s="72">
        <f t="shared" si="583"/>
        <v>44517</v>
      </c>
      <c r="G1509" s="9">
        <f t="shared" si="570"/>
        <v>9.5006903702077317E-3</v>
      </c>
      <c r="H1509" s="72">
        <f t="shared" si="584"/>
        <v>44545</v>
      </c>
      <c r="I1509" s="72">
        <f t="shared" si="571"/>
        <v>44545</v>
      </c>
      <c r="J1509" s="1">
        <f t="shared" si="585"/>
        <v>21</v>
      </c>
      <c r="K1509" s="1">
        <f t="shared" si="567"/>
        <v>4</v>
      </c>
      <c r="L1509" s="5">
        <f t="shared" si="572"/>
        <v>1.0018027300000001</v>
      </c>
      <c r="M1509" s="12">
        <f t="shared" si="568"/>
        <v>1.01249955</v>
      </c>
      <c r="N1509" s="12">
        <f t="shared" si="588"/>
        <v>1.2366826568414979</v>
      </c>
      <c r="O1509" s="5">
        <f t="shared" si="566"/>
        <v>1.2389120600000001</v>
      </c>
      <c r="P1509" s="5">
        <f t="shared" si="573"/>
        <v>1238.9120600000001</v>
      </c>
      <c r="Q1509" s="10">
        <f t="shared" si="574"/>
        <v>0</v>
      </c>
      <c r="R1509" s="39">
        <f t="shared" si="575"/>
        <v>0</v>
      </c>
      <c r="S1509" s="5">
        <f t="shared" si="576"/>
        <v>0</v>
      </c>
      <c r="T1509" s="6">
        <f t="shared" si="586"/>
        <v>4.641E-2</v>
      </c>
      <c r="U1509" s="10">
        <f t="shared" ref="U1509:U1572" si="589">IF(Q1508&gt;0,1,IF(K1509=K1508,U1508,U1508+1))</f>
        <v>24</v>
      </c>
      <c r="V1509" s="10">
        <v>252</v>
      </c>
      <c r="W1509" s="12">
        <f t="shared" si="577"/>
        <v>1.004329848</v>
      </c>
      <c r="X1509" s="5">
        <f t="shared" si="578"/>
        <v>5.3643008999999999</v>
      </c>
      <c r="Y1509" s="11">
        <f t="shared" si="579"/>
        <v>0</v>
      </c>
      <c r="Z1509" s="2" t="s">
        <v>75</v>
      </c>
      <c r="AA1509" s="72">
        <f t="shared" si="587"/>
        <v>44851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2"/>
      <c r="CH1509" s="1"/>
      <c r="CI1509" s="1"/>
      <c r="CJ1509" s="1"/>
      <c r="CK1509" s="1"/>
      <c r="CL1509" s="1"/>
      <c r="CM1509" s="1"/>
    </row>
    <row r="1510" spans="1:91" x14ac:dyDescent="0.2">
      <c r="A1510" s="105">
        <f t="shared" si="580"/>
        <v>44523</v>
      </c>
      <c r="B1510" s="5">
        <f t="shared" si="569"/>
        <v>1245.06087288</v>
      </c>
      <c r="C1510" s="5">
        <f t="shared" si="581"/>
        <v>1000</v>
      </c>
      <c r="D1510" s="64">
        <f t="shared" si="582"/>
        <v>6018.51</v>
      </c>
      <c r="E1510" s="11">
        <f>IF(K1510=1,VLOOKUP(A1510,[1]Plan1!$AY$80:$BA$314,3),E1509)</f>
        <v>6075.69</v>
      </c>
      <c r="F1510" s="72">
        <f t="shared" si="583"/>
        <v>44517</v>
      </c>
      <c r="G1510" s="9">
        <f t="shared" si="570"/>
        <v>9.5006903702077317E-3</v>
      </c>
      <c r="H1510" s="72">
        <f t="shared" si="584"/>
        <v>44545</v>
      </c>
      <c r="I1510" s="72">
        <f t="shared" si="571"/>
        <v>44545</v>
      </c>
      <c r="J1510" s="1">
        <f t="shared" si="585"/>
        <v>21</v>
      </c>
      <c r="K1510" s="1">
        <f t="shared" si="567"/>
        <v>5</v>
      </c>
      <c r="L1510" s="5">
        <f t="shared" si="572"/>
        <v>1.00225392</v>
      </c>
      <c r="M1510" s="12">
        <f t="shared" si="568"/>
        <v>1.01249955</v>
      </c>
      <c r="N1510" s="12">
        <f t="shared" si="588"/>
        <v>1.2366826568414979</v>
      </c>
      <c r="O1510" s="5">
        <f t="shared" si="566"/>
        <v>1.2394700400000001</v>
      </c>
      <c r="P1510" s="5">
        <f t="shared" si="573"/>
        <v>1239.4700399999999</v>
      </c>
      <c r="Q1510" s="10">
        <f t="shared" si="574"/>
        <v>0</v>
      </c>
      <c r="R1510" s="39">
        <f t="shared" si="575"/>
        <v>0</v>
      </c>
      <c r="S1510" s="5">
        <f t="shared" si="576"/>
        <v>0</v>
      </c>
      <c r="T1510" s="6">
        <f t="shared" si="586"/>
        <v>4.641E-2</v>
      </c>
      <c r="U1510" s="10">
        <f t="shared" si="589"/>
        <v>25</v>
      </c>
      <c r="V1510" s="10">
        <v>252</v>
      </c>
      <c r="W1510" s="12">
        <f t="shared" si="577"/>
        <v>1.0045106640000001</v>
      </c>
      <c r="X1510" s="5">
        <f t="shared" si="578"/>
        <v>5.5908328799999998</v>
      </c>
      <c r="Y1510" s="11">
        <f t="shared" si="579"/>
        <v>0</v>
      </c>
      <c r="Z1510" s="2" t="s">
        <v>75</v>
      </c>
      <c r="AA1510" s="72">
        <f t="shared" si="587"/>
        <v>44851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2"/>
      <c r="CH1510" s="1"/>
      <c r="CI1510" s="1"/>
      <c r="CJ1510" s="1"/>
      <c r="CK1510" s="1"/>
      <c r="CL1510" s="1"/>
      <c r="CM1510" s="1"/>
    </row>
    <row r="1511" spans="1:91" x14ac:dyDescent="0.2">
      <c r="A1511" s="105">
        <f t="shared" si="580"/>
        <v>44524</v>
      </c>
      <c r="B1511" s="5">
        <f t="shared" si="569"/>
        <v>1245.84587874</v>
      </c>
      <c r="C1511" s="5">
        <f t="shared" si="581"/>
        <v>1000</v>
      </c>
      <c r="D1511" s="64">
        <f t="shared" si="582"/>
        <v>6018.51</v>
      </c>
      <c r="E1511" s="11">
        <f>IF(K1511=1,VLOOKUP(A1511,[1]Plan1!$AY$80:$BA$314,3),E1510)</f>
        <v>6075.69</v>
      </c>
      <c r="F1511" s="72">
        <f t="shared" si="583"/>
        <v>44517</v>
      </c>
      <c r="G1511" s="9">
        <f t="shared" si="570"/>
        <v>9.5006903702077317E-3</v>
      </c>
      <c r="H1511" s="72">
        <f t="shared" si="584"/>
        <v>44545</v>
      </c>
      <c r="I1511" s="72">
        <f t="shared" si="571"/>
        <v>44545</v>
      </c>
      <c r="J1511" s="1">
        <f t="shared" si="585"/>
        <v>21</v>
      </c>
      <c r="K1511" s="1">
        <f t="shared" si="567"/>
        <v>6</v>
      </c>
      <c r="L1511" s="5">
        <f t="shared" si="572"/>
        <v>1.00270532</v>
      </c>
      <c r="M1511" s="12">
        <f t="shared" si="568"/>
        <v>1.01249955</v>
      </c>
      <c r="N1511" s="12">
        <f t="shared" si="588"/>
        <v>1.2366826568414979</v>
      </c>
      <c r="O1511" s="5">
        <f t="shared" si="566"/>
        <v>1.24002827</v>
      </c>
      <c r="P1511" s="5">
        <f t="shared" si="573"/>
        <v>1240.02827</v>
      </c>
      <c r="Q1511" s="10">
        <f t="shared" si="574"/>
        <v>0</v>
      </c>
      <c r="R1511" s="39">
        <f t="shared" si="575"/>
        <v>0</v>
      </c>
      <c r="S1511" s="5">
        <f t="shared" si="576"/>
        <v>0</v>
      </c>
      <c r="T1511" s="6">
        <f t="shared" si="586"/>
        <v>4.641E-2</v>
      </c>
      <c r="U1511" s="10">
        <f t="shared" si="589"/>
        <v>26</v>
      </c>
      <c r="V1511" s="10">
        <v>252</v>
      </c>
      <c r="W1511" s="12">
        <f t="shared" si="577"/>
        <v>1.004691513</v>
      </c>
      <c r="X1511" s="5">
        <f t="shared" si="578"/>
        <v>5.8176087399999998</v>
      </c>
      <c r="Y1511" s="11">
        <f t="shared" si="579"/>
        <v>0</v>
      </c>
      <c r="Z1511" s="2" t="s">
        <v>75</v>
      </c>
      <c r="AA1511" s="72">
        <f t="shared" si="587"/>
        <v>44851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2"/>
      <c r="CH1511" s="1"/>
      <c r="CI1511" s="1"/>
      <c r="CJ1511" s="1"/>
      <c r="CK1511" s="1"/>
      <c r="CL1511" s="1"/>
      <c r="CM1511" s="1"/>
    </row>
    <row r="1512" spans="1:91" x14ac:dyDescent="0.2">
      <c r="A1512" s="105">
        <f t="shared" si="580"/>
        <v>44525</v>
      </c>
      <c r="B1512" s="5">
        <f t="shared" si="569"/>
        <v>1246.6313887199999</v>
      </c>
      <c r="C1512" s="5">
        <f t="shared" si="581"/>
        <v>1000</v>
      </c>
      <c r="D1512" s="64">
        <f t="shared" si="582"/>
        <v>6018.51</v>
      </c>
      <c r="E1512" s="11">
        <f>IF(K1512=1,VLOOKUP(A1512,[1]Plan1!$AY$80:$BA$314,3),E1511)</f>
        <v>6075.69</v>
      </c>
      <c r="F1512" s="72">
        <f t="shared" si="583"/>
        <v>44517</v>
      </c>
      <c r="G1512" s="9">
        <f t="shared" si="570"/>
        <v>9.5006903702077317E-3</v>
      </c>
      <c r="H1512" s="72">
        <f t="shared" si="584"/>
        <v>44545</v>
      </c>
      <c r="I1512" s="72">
        <f t="shared" si="571"/>
        <v>44545</v>
      </c>
      <c r="J1512" s="1">
        <f t="shared" si="585"/>
        <v>21</v>
      </c>
      <c r="K1512" s="1">
        <f t="shared" si="567"/>
        <v>7</v>
      </c>
      <c r="L1512" s="5">
        <f t="shared" si="572"/>
        <v>1.0031569199999999</v>
      </c>
      <c r="M1512" s="12">
        <f t="shared" si="568"/>
        <v>1.01249955</v>
      </c>
      <c r="N1512" s="12">
        <f t="shared" si="588"/>
        <v>1.2366826568414979</v>
      </c>
      <c r="O1512" s="5">
        <f t="shared" si="566"/>
        <v>1.24058676</v>
      </c>
      <c r="P1512" s="5">
        <f t="shared" si="573"/>
        <v>1240.5867599999999</v>
      </c>
      <c r="Q1512" s="10">
        <f t="shared" si="574"/>
        <v>0</v>
      </c>
      <c r="R1512" s="39">
        <f t="shared" si="575"/>
        <v>0</v>
      </c>
      <c r="S1512" s="5">
        <f t="shared" si="576"/>
        <v>0</v>
      </c>
      <c r="T1512" s="6">
        <f t="shared" si="586"/>
        <v>4.641E-2</v>
      </c>
      <c r="U1512" s="10">
        <f t="shared" si="589"/>
        <v>27</v>
      </c>
      <c r="V1512" s="10">
        <v>252</v>
      </c>
      <c r="W1512" s="12">
        <f t="shared" si="577"/>
        <v>1.004872395</v>
      </c>
      <c r="X1512" s="5">
        <f t="shared" si="578"/>
        <v>6.0446287200000004</v>
      </c>
      <c r="Y1512" s="11">
        <f t="shared" si="579"/>
        <v>0</v>
      </c>
      <c r="Z1512" s="2" t="s">
        <v>75</v>
      </c>
      <c r="AA1512" s="72">
        <f t="shared" si="587"/>
        <v>44851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2"/>
      <c r="CH1512" s="1"/>
      <c r="CI1512" s="1"/>
      <c r="CJ1512" s="1"/>
      <c r="CK1512" s="1"/>
      <c r="CL1512" s="1"/>
      <c r="CM1512" s="1"/>
    </row>
    <row r="1513" spans="1:91" x14ac:dyDescent="0.2">
      <c r="A1513" s="105">
        <f t="shared" si="580"/>
        <v>44526</v>
      </c>
      <c r="B1513" s="5">
        <f t="shared" si="569"/>
        <v>1247.4173816700002</v>
      </c>
      <c r="C1513" s="5">
        <f t="shared" si="581"/>
        <v>1000</v>
      </c>
      <c r="D1513" s="64">
        <f t="shared" si="582"/>
        <v>6018.51</v>
      </c>
      <c r="E1513" s="11">
        <f>IF(K1513=1,VLOOKUP(A1513,[1]Plan1!$AY$80:$BA$314,3),E1512)</f>
        <v>6075.69</v>
      </c>
      <c r="F1513" s="72">
        <f t="shared" si="583"/>
        <v>44517</v>
      </c>
      <c r="G1513" s="9">
        <f t="shared" si="570"/>
        <v>9.5006903702077317E-3</v>
      </c>
      <c r="H1513" s="72">
        <f t="shared" si="584"/>
        <v>44545</v>
      </c>
      <c r="I1513" s="72">
        <f t="shared" si="571"/>
        <v>44545</v>
      </c>
      <c r="J1513" s="1">
        <f t="shared" si="585"/>
        <v>21</v>
      </c>
      <c r="K1513" s="1">
        <f t="shared" si="567"/>
        <v>8</v>
      </c>
      <c r="L1513" s="5">
        <f t="shared" si="572"/>
        <v>1.0036087199999999</v>
      </c>
      <c r="M1513" s="12">
        <f t="shared" si="568"/>
        <v>1.01249955</v>
      </c>
      <c r="N1513" s="12">
        <f t="shared" si="588"/>
        <v>1.2366826568414979</v>
      </c>
      <c r="O1513" s="5">
        <f t="shared" ref="O1513:O1576" si="590">TRUNC(TRUNC((L1513*N1513),15),8)</f>
        <v>1.2411454900000001</v>
      </c>
      <c r="P1513" s="5">
        <f t="shared" si="573"/>
        <v>1241.1454900000001</v>
      </c>
      <c r="Q1513" s="10">
        <f t="shared" si="574"/>
        <v>0</v>
      </c>
      <c r="R1513" s="39">
        <f t="shared" si="575"/>
        <v>0</v>
      </c>
      <c r="S1513" s="5">
        <f t="shared" si="576"/>
        <v>0</v>
      </c>
      <c r="T1513" s="6">
        <f t="shared" si="586"/>
        <v>4.641E-2</v>
      </c>
      <c r="U1513" s="10">
        <f t="shared" si="589"/>
        <v>28</v>
      </c>
      <c r="V1513" s="10">
        <v>252</v>
      </c>
      <c r="W1513" s="12">
        <f t="shared" si="577"/>
        <v>1.005053309</v>
      </c>
      <c r="X1513" s="5">
        <f t="shared" si="578"/>
        <v>6.2718916699999996</v>
      </c>
      <c r="Y1513" s="11">
        <f t="shared" si="579"/>
        <v>0</v>
      </c>
      <c r="Z1513" s="2" t="s">
        <v>75</v>
      </c>
      <c r="AA1513" s="72">
        <f t="shared" si="587"/>
        <v>44851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2"/>
      <c r="CH1513" s="1"/>
      <c r="CI1513" s="1"/>
      <c r="CJ1513" s="1"/>
      <c r="CK1513" s="1"/>
      <c r="CL1513" s="1"/>
      <c r="CM1513" s="1"/>
    </row>
    <row r="1514" spans="1:91" x14ac:dyDescent="0.2">
      <c r="A1514" s="105">
        <f t="shared" si="580"/>
        <v>44527</v>
      </c>
      <c r="B1514" s="5">
        <f t="shared" si="569"/>
        <v>1248.2038690699999</v>
      </c>
      <c r="C1514" s="5">
        <f t="shared" si="581"/>
        <v>1000</v>
      </c>
      <c r="D1514" s="64">
        <f t="shared" si="582"/>
        <v>6018.51</v>
      </c>
      <c r="E1514" s="11">
        <f>IF(K1514=1,VLOOKUP(A1514,[1]Plan1!$AY$80:$BA$314,3),E1513)</f>
        <v>6075.69</v>
      </c>
      <c r="F1514" s="72">
        <f t="shared" si="583"/>
        <v>44517</v>
      </c>
      <c r="G1514" s="9">
        <f t="shared" si="570"/>
        <v>9.5006903702077317E-3</v>
      </c>
      <c r="H1514" s="72">
        <f t="shared" si="584"/>
        <v>44545</v>
      </c>
      <c r="I1514" s="72">
        <f t="shared" si="571"/>
        <v>44545</v>
      </c>
      <c r="J1514" s="1">
        <f t="shared" si="585"/>
        <v>21</v>
      </c>
      <c r="K1514" s="1">
        <f t="shared" ref="K1514:K1577" si="591">(J1514-(NETWORKDAYS(A1514,I1514,AD$118:AD$502)-1))</f>
        <v>9</v>
      </c>
      <c r="L1514" s="5">
        <f t="shared" si="572"/>
        <v>1.00406072</v>
      </c>
      <c r="M1514" s="12">
        <f t="shared" ref="M1514:M1577" si="592">IF(I1514&gt;I1513,L1513,M1513)</f>
        <v>1.01249955</v>
      </c>
      <c r="N1514" s="12">
        <f t="shared" si="588"/>
        <v>1.2366826568414979</v>
      </c>
      <c r="O1514" s="5">
        <f t="shared" si="590"/>
        <v>1.2417044699999999</v>
      </c>
      <c r="P1514" s="5">
        <f t="shared" si="573"/>
        <v>1241.7044699999999</v>
      </c>
      <c r="Q1514" s="10">
        <f t="shared" si="574"/>
        <v>0</v>
      </c>
      <c r="R1514" s="39">
        <f t="shared" si="575"/>
        <v>0</v>
      </c>
      <c r="S1514" s="5">
        <f t="shared" si="576"/>
        <v>0</v>
      </c>
      <c r="T1514" s="6">
        <f t="shared" si="586"/>
        <v>4.641E-2</v>
      </c>
      <c r="U1514" s="10">
        <f t="shared" si="589"/>
        <v>29</v>
      </c>
      <c r="V1514" s="10">
        <v>252</v>
      </c>
      <c r="W1514" s="12">
        <f t="shared" si="577"/>
        <v>1.005234256</v>
      </c>
      <c r="X1514" s="5">
        <f t="shared" si="578"/>
        <v>6.4993990699999999</v>
      </c>
      <c r="Y1514" s="11">
        <f t="shared" si="579"/>
        <v>0</v>
      </c>
      <c r="Z1514" s="2" t="s">
        <v>75</v>
      </c>
      <c r="AA1514" s="72">
        <f t="shared" si="587"/>
        <v>44851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2"/>
      <c r="CH1514" s="1"/>
      <c r="CI1514" s="1"/>
      <c r="CJ1514" s="1"/>
      <c r="CK1514" s="1"/>
      <c r="CL1514" s="1"/>
      <c r="CM1514" s="1"/>
    </row>
    <row r="1515" spans="1:91" x14ac:dyDescent="0.2">
      <c r="A1515" s="105">
        <f t="shared" si="580"/>
        <v>44528</v>
      </c>
      <c r="B1515" s="5">
        <f t="shared" si="569"/>
        <v>1248.2038690699999</v>
      </c>
      <c r="C1515" s="5">
        <f t="shared" si="581"/>
        <v>1000</v>
      </c>
      <c r="D1515" s="64">
        <f t="shared" si="582"/>
        <v>6018.51</v>
      </c>
      <c r="E1515" s="11">
        <f>IF(K1515=1,VLOOKUP(A1515,[1]Plan1!$AY$80:$BA$314,3),E1514)</f>
        <v>6075.69</v>
      </c>
      <c r="F1515" s="72">
        <f t="shared" si="583"/>
        <v>44517</v>
      </c>
      <c r="G1515" s="9">
        <f t="shared" si="570"/>
        <v>9.5006903702077317E-3</v>
      </c>
      <c r="H1515" s="72">
        <f t="shared" si="584"/>
        <v>44545</v>
      </c>
      <c r="I1515" s="72">
        <f t="shared" si="571"/>
        <v>44545</v>
      </c>
      <c r="J1515" s="1">
        <f t="shared" si="585"/>
        <v>21</v>
      </c>
      <c r="K1515" s="1">
        <f t="shared" si="591"/>
        <v>9</v>
      </c>
      <c r="L1515" s="5">
        <f t="shared" si="572"/>
        <v>1.00406072</v>
      </c>
      <c r="M1515" s="12">
        <f t="shared" si="592"/>
        <v>1.01249955</v>
      </c>
      <c r="N1515" s="12">
        <f t="shared" si="588"/>
        <v>1.2366826568414979</v>
      </c>
      <c r="O1515" s="5">
        <f t="shared" si="590"/>
        <v>1.2417044699999999</v>
      </c>
      <c r="P1515" s="5">
        <f t="shared" si="573"/>
        <v>1241.7044699999999</v>
      </c>
      <c r="Q1515" s="10">
        <f t="shared" si="574"/>
        <v>0</v>
      </c>
      <c r="R1515" s="39">
        <f t="shared" si="575"/>
        <v>0</v>
      </c>
      <c r="S1515" s="5">
        <f t="shared" si="576"/>
        <v>0</v>
      </c>
      <c r="T1515" s="6">
        <f t="shared" si="586"/>
        <v>4.641E-2</v>
      </c>
      <c r="U1515" s="10">
        <f t="shared" si="589"/>
        <v>29</v>
      </c>
      <c r="V1515" s="10">
        <v>252</v>
      </c>
      <c r="W1515" s="12">
        <f t="shared" si="577"/>
        <v>1.005234256</v>
      </c>
      <c r="X1515" s="5">
        <f t="shared" si="578"/>
        <v>6.4993990699999999</v>
      </c>
      <c r="Y1515" s="11">
        <f t="shared" si="579"/>
        <v>0</v>
      </c>
      <c r="Z1515" s="2" t="s">
        <v>75</v>
      </c>
      <c r="AA1515" s="72">
        <f t="shared" si="587"/>
        <v>44851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2"/>
      <c r="CH1515" s="1"/>
      <c r="CI1515" s="1"/>
      <c r="CJ1515" s="1"/>
      <c r="CK1515" s="1"/>
      <c r="CL1515" s="1"/>
      <c r="CM1515" s="1"/>
    </row>
    <row r="1516" spans="1:91" x14ac:dyDescent="0.2">
      <c r="A1516" s="105">
        <f t="shared" si="580"/>
        <v>44529</v>
      </c>
      <c r="B1516" s="5">
        <f t="shared" si="569"/>
        <v>1248.2038690699999</v>
      </c>
      <c r="C1516" s="5">
        <f t="shared" si="581"/>
        <v>1000</v>
      </c>
      <c r="D1516" s="64">
        <f t="shared" si="582"/>
        <v>6018.51</v>
      </c>
      <c r="E1516" s="11">
        <f>IF(K1516=1,VLOOKUP(A1516,[1]Plan1!$AY$80:$BA$314,3),E1515)</f>
        <v>6075.69</v>
      </c>
      <c r="F1516" s="72">
        <f t="shared" si="583"/>
        <v>44517</v>
      </c>
      <c r="G1516" s="9">
        <f t="shared" si="570"/>
        <v>9.5006903702077317E-3</v>
      </c>
      <c r="H1516" s="72">
        <f t="shared" si="584"/>
        <v>44545</v>
      </c>
      <c r="I1516" s="72">
        <f t="shared" si="571"/>
        <v>44545</v>
      </c>
      <c r="J1516" s="1">
        <f t="shared" si="585"/>
        <v>21</v>
      </c>
      <c r="K1516" s="1">
        <f t="shared" si="591"/>
        <v>9</v>
      </c>
      <c r="L1516" s="5">
        <f t="shared" si="572"/>
        <v>1.00406072</v>
      </c>
      <c r="M1516" s="12">
        <f t="shared" si="592"/>
        <v>1.01249955</v>
      </c>
      <c r="N1516" s="12">
        <f t="shared" si="588"/>
        <v>1.2366826568414979</v>
      </c>
      <c r="O1516" s="5">
        <f t="shared" si="590"/>
        <v>1.2417044699999999</v>
      </c>
      <c r="P1516" s="5">
        <f t="shared" si="573"/>
        <v>1241.7044699999999</v>
      </c>
      <c r="Q1516" s="10">
        <f t="shared" si="574"/>
        <v>0</v>
      </c>
      <c r="R1516" s="39">
        <f t="shared" si="575"/>
        <v>0</v>
      </c>
      <c r="S1516" s="5">
        <f t="shared" si="576"/>
        <v>0</v>
      </c>
      <c r="T1516" s="6">
        <f t="shared" si="586"/>
        <v>4.641E-2</v>
      </c>
      <c r="U1516" s="10">
        <f t="shared" si="589"/>
        <v>29</v>
      </c>
      <c r="V1516" s="10">
        <v>252</v>
      </c>
      <c r="W1516" s="12">
        <f t="shared" si="577"/>
        <v>1.005234256</v>
      </c>
      <c r="X1516" s="5">
        <f t="shared" si="578"/>
        <v>6.4993990699999999</v>
      </c>
      <c r="Y1516" s="11">
        <f t="shared" si="579"/>
        <v>0</v>
      </c>
      <c r="Z1516" s="2" t="s">
        <v>75</v>
      </c>
      <c r="AA1516" s="72">
        <f t="shared" si="587"/>
        <v>44851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2"/>
      <c r="CH1516" s="1"/>
      <c r="CI1516" s="1"/>
      <c r="CJ1516" s="1"/>
      <c r="CK1516" s="1"/>
      <c r="CL1516" s="1"/>
      <c r="CM1516" s="1"/>
    </row>
    <row r="1517" spans="1:91" x14ac:dyDescent="0.2">
      <c r="A1517" s="105">
        <f t="shared" si="580"/>
        <v>44530</v>
      </c>
      <c r="B1517" s="5">
        <f t="shared" si="569"/>
        <v>1248.9908611599999</v>
      </c>
      <c r="C1517" s="5">
        <f t="shared" si="581"/>
        <v>1000</v>
      </c>
      <c r="D1517" s="64">
        <f t="shared" si="582"/>
        <v>6018.51</v>
      </c>
      <c r="E1517" s="11">
        <f>IF(K1517=1,VLOOKUP(A1517,[1]Plan1!$AY$80:$BA$314,3),E1516)</f>
        <v>6075.69</v>
      </c>
      <c r="F1517" s="72">
        <f t="shared" si="583"/>
        <v>44517</v>
      </c>
      <c r="G1517" s="9">
        <f t="shared" si="570"/>
        <v>9.5006903702077317E-3</v>
      </c>
      <c r="H1517" s="72">
        <f t="shared" si="584"/>
        <v>44545</v>
      </c>
      <c r="I1517" s="72">
        <f t="shared" si="571"/>
        <v>44545</v>
      </c>
      <c r="J1517" s="1">
        <f t="shared" si="585"/>
        <v>21</v>
      </c>
      <c r="K1517" s="1">
        <f t="shared" si="591"/>
        <v>10</v>
      </c>
      <c r="L1517" s="5">
        <f t="shared" si="572"/>
        <v>1.00451293</v>
      </c>
      <c r="M1517" s="12">
        <f t="shared" si="592"/>
        <v>1.01249955</v>
      </c>
      <c r="N1517" s="12">
        <f t="shared" si="588"/>
        <v>1.2366826568414979</v>
      </c>
      <c r="O1517" s="5">
        <f t="shared" si="590"/>
        <v>1.24226371</v>
      </c>
      <c r="P1517" s="5">
        <f t="shared" si="573"/>
        <v>1242.2637099999999</v>
      </c>
      <c r="Q1517" s="10">
        <f t="shared" si="574"/>
        <v>0</v>
      </c>
      <c r="R1517" s="39">
        <f t="shared" si="575"/>
        <v>0</v>
      </c>
      <c r="S1517" s="5">
        <f t="shared" si="576"/>
        <v>0</v>
      </c>
      <c r="T1517" s="6">
        <f t="shared" si="586"/>
        <v>4.641E-2</v>
      </c>
      <c r="U1517" s="10">
        <f t="shared" si="589"/>
        <v>30</v>
      </c>
      <c r="V1517" s="10">
        <v>252</v>
      </c>
      <c r="W1517" s="12">
        <f t="shared" si="577"/>
        <v>1.0054152359999999</v>
      </c>
      <c r="X1517" s="5">
        <f t="shared" si="578"/>
        <v>6.72715116</v>
      </c>
      <c r="Y1517" s="11">
        <f t="shared" si="579"/>
        <v>0</v>
      </c>
      <c r="Z1517" s="2" t="s">
        <v>75</v>
      </c>
      <c r="AA1517" s="72">
        <f t="shared" si="587"/>
        <v>44851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2"/>
      <c r="CH1517" s="1"/>
      <c r="CI1517" s="1"/>
      <c r="CJ1517" s="1"/>
      <c r="CK1517" s="1"/>
      <c r="CL1517" s="1"/>
      <c r="CM1517" s="1"/>
    </row>
    <row r="1518" spans="1:91" x14ac:dyDescent="0.2">
      <c r="A1518" s="105">
        <f t="shared" si="580"/>
        <v>44531</v>
      </c>
      <c r="B1518" s="5">
        <f t="shared" si="569"/>
        <v>1249.77834684</v>
      </c>
      <c r="C1518" s="5">
        <f t="shared" si="581"/>
        <v>1000</v>
      </c>
      <c r="D1518" s="64">
        <f t="shared" si="582"/>
        <v>6018.51</v>
      </c>
      <c r="E1518" s="11">
        <f>IF(K1518=1,VLOOKUP(A1518,[1]Plan1!$AY$80:$BA$314,3),E1517)</f>
        <v>6075.69</v>
      </c>
      <c r="F1518" s="72">
        <f t="shared" si="583"/>
        <v>44517</v>
      </c>
      <c r="G1518" s="9">
        <f t="shared" si="570"/>
        <v>9.5006903702077317E-3</v>
      </c>
      <c r="H1518" s="72">
        <f t="shared" si="584"/>
        <v>44545</v>
      </c>
      <c r="I1518" s="72">
        <f t="shared" si="571"/>
        <v>44545</v>
      </c>
      <c r="J1518" s="1">
        <f t="shared" si="585"/>
        <v>21</v>
      </c>
      <c r="K1518" s="1">
        <f t="shared" si="591"/>
        <v>11</v>
      </c>
      <c r="L1518" s="5">
        <f t="shared" si="572"/>
        <v>1.00496534</v>
      </c>
      <c r="M1518" s="12">
        <f t="shared" si="592"/>
        <v>1.01249955</v>
      </c>
      <c r="N1518" s="12">
        <f t="shared" si="588"/>
        <v>1.2366826568414979</v>
      </c>
      <c r="O1518" s="5">
        <f t="shared" si="590"/>
        <v>1.2428231999999999</v>
      </c>
      <c r="P1518" s="5">
        <f t="shared" si="573"/>
        <v>1242.8232</v>
      </c>
      <c r="Q1518" s="10">
        <f t="shared" si="574"/>
        <v>0</v>
      </c>
      <c r="R1518" s="39">
        <f t="shared" si="575"/>
        <v>0</v>
      </c>
      <c r="S1518" s="5">
        <f t="shared" si="576"/>
        <v>0</v>
      </c>
      <c r="T1518" s="6">
        <f t="shared" si="586"/>
        <v>4.641E-2</v>
      </c>
      <c r="U1518" s="10">
        <f t="shared" si="589"/>
        <v>31</v>
      </c>
      <c r="V1518" s="10">
        <v>252</v>
      </c>
      <c r="W1518" s="12">
        <f t="shared" si="577"/>
        <v>1.005596248</v>
      </c>
      <c r="X1518" s="5">
        <f t="shared" si="578"/>
        <v>6.9551468400000003</v>
      </c>
      <c r="Y1518" s="11">
        <f t="shared" si="579"/>
        <v>0</v>
      </c>
      <c r="Z1518" s="2" t="s">
        <v>75</v>
      </c>
      <c r="AA1518" s="72">
        <f t="shared" si="587"/>
        <v>44851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2"/>
      <c r="CH1518" s="1"/>
      <c r="CI1518" s="1"/>
      <c r="CJ1518" s="1"/>
      <c r="CK1518" s="1"/>
      <c r="CL1518" s="1"/>
      <c r="CM1518" s="1"/>
    </row>
    <row r="1519" spans="1:91" x14ac:dyDescent="0.2">
      <c r="A1519" s="105">
        <f t="shared" si="580"/>
        <v>44532</v>
      </c>
      <c r="B1519" s="5">
        <f t="shared" si="569"/>
        <v>1250.5663363599999</v>
      </c>
      <c r="C1519" s="5">
        <f t="shared" si="581"/>
        <v>1000</v>
      </c>
      <c r="D1519" s="64">
        <f t="shared" si="582"/>
        <v>6018.51</v>
      </c>
      <c r="E1519" s="11">
        <f>IF(K1519=1,VLOOKUP(A1519,[1]Plan1!$AY$80:$BA$314,3),E1518)</f>
        <v>6075.69</v>
      </c>
      <c r="F1519" s="72">
        <f t="shared" si="583"/>
        <v>44517</v>
      </c>
      <c r="G1519" s="9">
        <f t="shared" si="570"/>
        <v>9.5006903702077317E-3</v>
      </c>
      <c r="H1519" s="72">
        <f t="shared" si="584"/>
        <v>44545</v>
      </c>
      <c r="I1519" s="72">
        <f t="shared" si="571"/>
        <v>44545</v>
      </c>
      <c r="J1519" s="1">
        <f t="shared" si="585"/>
        <v>21</v>
      </c>
      <c r="K1519" s="1">
        <f t="shared" si="591"/>
        <v>12</v>
      </c>
      <c r="L1519" s="5">
        <f t="shared" si="572"/>
        <v>1.0054179599999999</v>
      </c>
      <c r="M1519" s="12">
        <f t="shared" si="592"/>
        <v>1.01249955</v>
      </c>
      <c r="N1519" s="12">
        <f t="shared" si="588"/>
        <v>1.2366826568414979</v>
      </c>
      <c r="O1519" s="5">
        <f t="shared" si="590"/>
        <v>1.24338295</v>
      </c>
      <c r="P1519" s="5">
        <f t="shared" si="573"/>
        <v>1243.3829499999999</v>
      </c>
      <c r="Q1519" s="10">
        <f t="shared" si="574"/>
        <v>0</v>
      </c>
      <c r="R1519" s="39">
        <f t="shared" si="575"/>
        <v>0</v>
      </c>
      <c r="S1519" s="5">
        <f t="shared" si="576"/>
        <v>0</v>
      </c>
      <c r="T1519" s="6">
        <f t="shared" si="586"/>
        <v>4.641E-2</v>
      </c>
      <c r="U1519" s="10">
        <f t="shared" si="589"/>
        <v>32</v>
      </c>
      <c r="V1519" s="10">
        <v>252</v>
      </c>
      <c r="W1519" s="12">
        <f t="shared" si="577"/>
        <v>1.0057772920000001</v>
      </c>
      <c r="X1519" s="5">
        <f t="shared" si="578"/>
        <v>7.1833863600000001</v>
      </c>
      <c r="Y1519" s="11">
        <f t="shared" si="579"/>
        <v>0</v>
      </c>
      <c r="Z1519" s="2" t="s">
        <v>75</v>
      </c>
      <c r="AA1519" s="72">
        <f t="shared" si="587"/>
        <v>44851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2"/>
      <c r="CH1519" s="1"/>
      <c r="CI1519" s="1"/>
      <c r="CJ1519" s="1"/>
      <c r="CK1519" s="1"/>
      <c r="CL1519" s="1"/>
      <c r="CM1519" s="1"/>
    </row>
    <row r="1520" spans="1:91" x14ac:dyDescent="0.2">
      <c r="A1520" s="105">
        <f t="shared" si="580"/>
        <v>44533</v>
      </c>
      <c r="B1520" s="5">
        <f t="shared" si="569"/>
        <v>1251.3548110499999</v>
      </c>
      <c r="C1520" s="5">
        <f t="shared" si="581"/>
        <v>1000</v>
      </c>
      <c r="D1520" s="64">
        <f t="shared" si="582"/>
        <v>6018.51</v>
      </c>
      <c r="E1520" s="11">
        <f>IF(K1520=1,VLOOKUP(A1520,[1]Plan1!$AY$80:$BA$314,3),E1519)</f>
        <v>6075.69</v>
      </c>
      <c r="F1520" s="72">
        <f t="shared" si="583"/>
        <v>44517</v>
      </c>
      <c r="G1520" s="9">
        <f t="shared" si="570"/>
        <v>9.5006903702077317E-3</v>
      </c>
      <c r="H1520" s="72">
        <f t="shared" si="584"/>
        <v>44545</v>
      </c>
      <c r="I1520" s="72">
        <f t="shared" si="571"/>
        <v>44545</v>
      </c>
      <c r="J1520" s="1">
        <f t="shared" si="585"/>
        <v>21</v>
      </c>
      <c r="K1520" s="1">
        <f t="shared" si="591"/>
        <v>13</v>
      </c>
      <c r="L1520" s="5">
        <f t="shared" si="572"/>
        <v>1.00587078</v>
      </c>
      <c r="M1520" s="12">
        <f t="shared" si="592"/>
        <v>1.01249955</v>
      </c>
      <c r="N1520" s="12">
        <f t="shared" si="588"/>
        <v>1.2366826568414979</v>
      </c>
      <c r="O1520" s="5">
        <f t="shared" si="590"/>
        <v>1.2439429399999999</v>
      </c>
      <c r="P1520" s="5">
        <f t="shared" si="573"/>
        <v>1243.9429399999999</v>
      </c>
      <c r="Q1520" s="10">
        <f t="shared" si="574"/>
        <v>0</v>
      </c>
      <c r="R1520" s="39">
        <f t="shared" si="575"/>
        <v>0</v>
      </c>
      <c r="S1520" s="5">
        <f t="shared" si="576"/>
        <v>0</v>
      </c>
      <c r="T1520" s="6">
        <f t="shared" si="586"/>
        <v>4.641E-2</v>
      </c>
      <c r="U1520" s="10">
        <f t="shared" si="589"/>
        <v>33</v>
      </c>
      <c r="V1520" s="10">
        <v>252</v>
      </c>
      <c r="W1520" s="12">
        <f t="shared" si="577"/>
        <v>1.005958369</v>
      </c>
      <c r="X1520" s="5">
        <f t="shared" si="578"/>
        <v>7.4118710500000002</v>
      </c>
      <c r="Y1520" s="11">
        <f t="shared" si="579"/>
        <v>0</v>
      </c>
      <c r="Z1520" s="2" t="s">
        <v>75</v>
      </c>
      <c r="AA1520" s="72">
        <f t="shared" si="587"/>
        <v>44851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2"/>
      <c r="CH1520" s="1"/>
      <c r="CI1520" s="1"/>
      <c r="CJ1520" s="1"/>
      <c r="CK1520" s="1"/>
      <c r="CL1520" s="1"/>
      <c r="CM1520" s="1"/>
    </row>
    <row r="1521" spans="1:91" x14ac:dyDescent="0.2">
      <c r="A1521" s="105">
        <f t="shared" si="580"/>
        <v>44534</v>
      </c>
      <c r="B1521" s="5">
        <f t="shared" si="569"/>
        <v>1252.1437911999999</v>
      </c>
      <c r="C1521" s="5">
        <f t="shared" si="581"/>
        <v>1000</v>
      </c>
      <c r="D1521" s="64">
        <f t="shared" si="582"/>
        <v>6018.51</v>
      </c>
      <c r="E1521" s="11">
        <f>IF(K1521=1,VLOOKUP(A1521,[1]Plan1!$AY$80:$BA$314,3),E1520)</f>
        <v>6075.69</v>
      </c>
      <c r="F1521" s="72">
        <f t="shared" si="583"/>
        <v>44517</v>
      </c>
      <c r="G1521" s="9">
        <f t="shared" si="570"/>
        <v>9.5006903702077317E-3</v>
      </c>
      <c r="H1521" s="72">
        <f t="shared" si="584"/>
        <v>44545</v>
      </c>
      <c r="I1521" s="72">
        <f t="shared" si="571"/>
        <v>44545</v>
      </c>
      <c r="J1521" s="1">
        <f t="shared" si="585"/>
        <v>21</v>
      </c>
      <c r="K1521" s="1">
        <f t="shared" si="591"/>
        <v>14</v>
      </c>
      <c r="L1521" s="5">
        <f t="shared" si="572"/>
        <v>1.0063238000000001</v>
      </c>
      <c r="M1521" s="12">
        <f t="shared" si="592"/>
        <v>1.01249955</v>
      </c>
      <c r="N1521" s="12">
        <f t="shared" si="588"/>
        <v>1.2366826568414979</v>
      </c>
      <c r="O1521" s="5">
        <f t="shared" si="590"/>
        <v>1.2445031900000001</v>
      </c>
      <c r="P1521" s="5">
        <f t="shared" si="573"/>
        <v>1244.5031899999999</v>
      </c>
      <c r="Q1521" s="10">
        <f t="shared" si="574"/>
        <v>0</v>
      </c>
      <c r="R1521" s="39">
        <f t="shared" si="575"/>
        <v>0</v>
      </c>
      <c r="S1521" s="5">
        <f t="shared" si="576"/>
        <v>0</v>
      </c>
      <c r="T1521" s="6">
        <f t="shared" si="586"/>
        <v>4.641E-2</v>
      </c>
      <c r="U1521" s="10">
        <f t="shared" si="589"/>
        <v>34</v>
      </c>
      <c r="V1521" s="10">
        <v>252</v>
      </c>
      <c r="W1521" s="12">
        <f t="shared" si="577"/>
        <v>1.006139479</v>
      </c>
      <c r="X1521" s="5">
        <f t="shared" si="578"/>
        <v>7.6406011999999999</v>
      </c>
      <c r="Y1521" s="11">
        <f t="shared" si="579"/>
        <v>0</v>
      </c>
      <c r="Z1521" s="2" t="s">
        <v>75</v>
      </c>
      <c r="AA1521" s="72">
        <f t="shared" si="587"/>
        <v>44851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2"/>
      <c r="CH1521" s="1"/>
      <c r="CI1521" s="1"/>
      <c r="CJ1521" s="1"/>
      <c r="CK1521" s="1"/>
      <c r="CL1521" s="1"/>
      <c r="CM1521" s="1"/>
    </row>
    <row r="1522" spans="1:91" x14ac:dyDescent="0.2">
      <c r="A1522" s="105">
        <f t="shared" si="580"/>
        <v>44535</v>
      </c>
      <c r="B1522" s="5">
        <f t="shared" si="569"/>
        <v>1252.1437911999999</v>
      </c>
      <c r="C1522" s="5">
        <f t="shared" si="581"/>
        <v>1000</v>
      </c>
      <c r="D1522" s="64">
        <f t="shared" si="582"/>
        <v>6018.51</v>
      </c>
      <c r="E1522" s="11">
        <f>IF(K1522=1,VLOOKUP(A1522,[1]Plan1!$AY$80:$BA$314,3),E1521)</f>
        <v>6075.69</v>
      </c>
      <c r="F1522" s="72">
        <f t="shared" si="583"/>
        <v>44517</v>
      </c>
      <c r="G1522" s="9">
        <f t="shared" si="570"/>
        <v>9.5006903702077317E-3</v>
      </c>
      <c r="H1522" s="72">
        <f t="shared" si="584"/>
        <v>44545</v>
      </c>
      <c r="I1522" s="72">
        <f t="shared" si="571"/>
        <v>44545</v>
      </c>
      <c r="J1522" s="1">
        <f t="shared" si="585"/>
        <v>21</v>
      </c>
      <c r="K1522" s="1">
        <f t="shared" si="591"/>
        <v>14</v>
      </c>
      <c r="L1522" s="5">
        <f t="shared" si="572"/>
        <v>1.0063238000000001</v>
      </c>
      <c r="M1522" s="12">
        <f t="shared" si="592"/>
        <v>1.01249955</v>
      </c>
      <c r="N1522" s="12">
        <f t="shared" si="588"/>
        <v>1.2366826568414979</v>
      </c>
      <c r="O1522" s="5">
        <f t="shared" si="590"/>
        <v>1.2445031900000001</v>
      </c>
      <c r="P1522" s="5">
        <f t="shared" si="573"/>
        <v>1244.5031899999999</v>
      </c>
      <c r="Q1522" s="10">
        <f t="shared" si="574"/>
        <v>0</v>
      </c>
      <c r="R1522" s="39">
        <f t="shared" si="575"/>
        <v>0</v>
      </c>
      <c r="S1522" s="5">
        <f t="shared" si="576"/>
        <v>0</v>
      </c>
      <c r="T1522" s="6">
        <f t="shared" si="586"/>
        <v>4.641E-2</v>
      </c>
      <c r="U1522" s="10">
        <f t="shared" si="589"/>
        <v>34</v>
      </c>
      <c r="V1522" s="10">
        <v>252</v>
      </c>
      <c r="W1522" s="12">
        <f t="shared" si="577"/>
        <v>1.006139479</v>
      </c>
      <c r="X1522" s="5">
        <f t="shared" si="578"/>
        <v>7.6406011999999999</v>
      </c>
      <c r="Y1522" s="11">
        <f t="shared" si="579"/>
        <v>0</v>
      </c>
      <c r="Z1522" s="2" t="s">
        <v>75</v>
      </c>
      <c r="AA1522" s="72">
        <f t="shared" si="587"/>
        <v>44851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2"/>
      <c r="CH1522" s="1"/>
      <c r="CI1522" s="1"/>
      <c r="CJ1522" s="1"/>
      <c r="CK1522" s="1"/>
      <c r="CL1522" s="1"/>
      <c r="CM1522" s="1"/>
    </row>
    <row r="1523" spans="1:91" x14ac:dyDescent="0.2">
      <c r="A1523" s="105">
        <f t="shared" si="580"/>
        <v>44536</v>
      </c>
      <c r="B1523" s="5">
        <f t="shared" si="569"/>
        <v>1252.1437911999999</v>
      </c>
      <c r="C1523" s="5">
        <f t="shared" si="581"/>
        <v>1000</v>
      </c>
      <c r="D1523" s="64">
        <f t="shared" si="582"/>
        <v>6018.51</v>
      </c>
      <c r="E1523" s="11">
        <f>IF(K1523=1,VLOOKUP(A1523,[1]Plan1!$AY$80:$BA$314,3),E1522)</f>
        <v>6075.69</v>
      </c>
      <c r="F1523" s="72">
        <f t="shared" si="583"/>
        <v>44517</v>
      </c>
      <c r="G1523" s="9">
        <f t="shared" si="570"/>
        <v>9.5006903702077317E-3</v>
      </c>
      <c r="H1523" s="72">
        <f t="shared" si="584"/>
        <v>44545</v>
      </c>
      <c r="I1523" s="72">
        <f t="shared" si="571"/>
        <v>44545</v>
      </c>
      <c r="J1523" s="1">
        <f t="shared" si="585"/>
        <v>21</v>
      </c>
      <c r="K1523" s="1">
        <f t="shared" si="591"/>
        <v>14</v>
      </c>
      <c r="L1523" s="5">
        <f t="shared" si="572"/>
        <v>1.0063238000000001</v>
      </c>
      <c r="M1523" s="12">
        <f t="shared" si="592"/>
        <v>1.01249955</v>
      </c>
      <c r="N1523" s="12">
        <f t="shared" si="588"/>
        <v>1.2366826568414979</v>
      </c>
      <c r="O1523" s="5">
        <f t="shared" si="590"/>
        <v>1.2445031900000001</v>
      </c>
      <c r="P1523" s="5">
        <f t="shared" si="573"/>
        <v>1244.5031899999999</v>
      </c>
      <c r="Q1523" s="10">
        <f t="shared" si="574"/>
        <v>0</v>
      </c>
      <c r="R1523" s="39">
        <f t="shared" si="575"/>
        <v>0</v>
      </c>
      <c r="S1523" s="5">
        <f t="shared" si="576"/>
        <v>0</v>
      </c>
      <c r="T1523" s="6">
        <f t="shared" si="586"/>
        <v>4.641E-2</v>
      </c>
      <c r="U1523" s="10">
        <f t="shared" si="589"/>
        <v>34</v>
      </c>
      <c r="V1523" s="10">
        <v>252</v>
      </c>
      <c r="W1523" s="12">
        <f t="shared" si="577"/>
        <v>1.006139479</v>
      </c>
      <c r="X1523" s="5">
        <f t="shared" si="578"/>
        <v>7.6406011999999999</v>
      </c>
      <c r="Y1523" s="11">
        <f t="shared" si="579"/>
        <v>0</v>
      </c>
      <c r="Z1523" s="2" t="s">
        <v>75</v>
      </c>
      <c r="AA1523" s="72">
        <f t="shared" si="587"/>
        <v>44851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2"/>
      <c r="CH1523" s="1"/>
      <c r="CI1523" s="1"/>
      <c r="CJ1523" s="1"/>
      <c r="CK1523" s="1"/>
      <c r="CL1523" s="1"/>
      <c r="CM1523" s="1"/>
    </row>
    <row r="1524" spans="1:91" x14ac:dyDescent="0.2">
      <c r="A1524" s="105">
        <f t="shared" si="580"/>
        <v>44537</v>
      </c>
      <c r="B1524" s="5">
        <f t="shared" si="569"/>
        <v>1252.93326695</v>
      </c>
      <c r="C1524" s="5">
        <f t="shared" si="581"/>
        <v>1000</v>
      </c>
      <c r="D1524" s="64">
        <f t="shared" si="582"/>
        <v>6018.51</v>
      </c>
      <c r="E1524" s="11">
        <f>IF(K1524=1,VLOOKUP(A1524,[1]Plan1!$AY$80:$BA$314,3),E1523)</f>
        <v>6075.69</v>
      </c>
      <c r="F1524" s="72">
        <f t="shared" si="583"/>
        <v>44517</v>
      </c>
      <c r="G1524" s="9">
        <f t="shared" si="570"/>
        <v>9.5006903702077317E-3</v>
      </c>
      <c r="H1524" s="72">
        <f t="shared" si="584"/>
        <v>44545</v>
      </c>
      <c r="I1524" s="72">
        <f t="shared" si="571"/>
        <v>44545</v>
      </c>
      <c r="J1524" s="1">
        <f t="shared" si="585"/>
        <v>21</v>
      </c>
      <c r="K1524" s="1">
        <f t="shared" si="591"/>
        <v>15</v>
      </c>
      <c r="L1524" s="5">
        <f t="shared" si="572"/>
        <v>1.0067770300000001</v>
      </c>
      <c r="M1524" s="12">
        <f t="shared" si="592"/>
        <v>1.01249955</v>
      </c>
      <c r="N1524" s="12">
        <f t="shared" si="588"/>
        <v>1.2366826568414979</v>
      </c>
      <c r="O1524" s="5">
        <f t="shared" si="590"/>
        <v>1.2450636900000001</v>
      </c>
      <c r="P1524" s="5">
        <f t="shared" si="573"/>
        <v>1245.06369</v>
      </c>
      <c r="Q1524" s="10">
        <f t="shared" si="574"/>
        <v>0</v>
      </c>
      <c r="R1524" s="39">
        <f t="shared" si="575"/>
        <v>0</v>
      </c>
      <c r="S1524" s="5">
        <f t="shared" si="576"/>
        <v>0</v>
      </c>
      <c r="T1524" s="6">
        <f t="shared" si="586"/>
        <v>4.641E-2</v>
      </c>
      <c r="U1524" s="10">
        <f t="shared" si="589"/>
        <v>35</v>
      </c>
      <c r="V1524" s="10">
        <v>252</v>
      </c>
      <c r="W1524" s="12">
        <f t="shared" si="577"/>
        <v>1.0063206220000001</v>
      </c>
      <c r="X1524" s="5">
        <f t="shared" si="578"/>
        <v>7.8695769499999999</v>
      </c>
      <c r="Y1524" s="11">
        <f t="shared" si="579"/>
        <v>0</v>
      </c>
      <c r="Z1524" s="2" t="s">
        <v>75</v>
      </c>
      <c r="AA1524" s="72">
        <f t="shared" si="587"/>
        <v>44851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2"/>
      <c r="CH1524" s="1"/>
      <c r="CI1524" s="1"/>
      <c r="CJ1524" s="1"/>
      <c r="CK1524" s="1"/>
      <c r="CL1524" s="1"/>
      <c r="CM1524" s="1"/>
    </row>
    <row r="1525" spans="1:91" x14ac:dyDescent="0.2">
      <c r="A1525" s="105">
        <f t="shared" si="580"/>
        <v>44538</v>
      </c>
      <c r="B1525" s="5">
        <f t="shared" si="569"/>
        <v>1253.7232372400001</v>
      </c>
      <c r="C1525" s="5">
        <f t="shared" si="581"/>
        <v>1000</v>
      </c>
      <c r="D1525" s="64">
        <f t="shared" si="582"/>
        <v>6018.51</v>
      </c>
      <c r="E1525" s="11">
        <f>IF(K1525=1,VLOOKUP(A1525,[1]Plan1!$AY$80:$BA$314,3),E1524)</f>
        <v>6075.69</v>
      </c>
      <c r="F1525" s="72">
        <f t="shared" si="583"/>
        <v>44517</v>
      </c>
      <c r="G1525" s="9">
        <f t="shared" si="570"/>
        <v>9.5006903702077317E-3</v>
      </c>
      <c r="H1525" s="72">
        <f t="shared" si="584"/>
        <v>44545</v>
      </c>
      <c r="I1525" s="72">
        <f t="shared" si="571"/>
        <v>44545</v>
      </c>
      <c r="J1525" s="1">
        <f t="shared" si="585"/>
        <v>21</v>
      </c>
      <c r="K1525" s="1">
        <f t="shared" si="591"/>
        <v>16</v>
      </c>
      <c r="L1525" s="5">
        <f t="shared" si="572"/>
        <v>1.0072304599999999</v>
      </c>
      <c r="M1525" s="12">
        <f t="shared" si="592"/>
        <v>1.01249955</v>
      </c>
      <c r="N1525" s="12">
        <f t="shared" si="588"/>
        <v>1.2366826568414979</v>
      </c>
      <c r="O1525" s="5">
        <f t="shared" si="590"/>
        <v>1.2456244400000001</v>
      </c>
      <c r="P1525" s="5">
        <f t="shared" si="573"/>
        <v>1245.62444</v>
      </c>
      <c r="Q1525" s="10">
        <f t="shared" si="574"/>
        <v>0</v>
      </c>
      <c r="R1525" s="39">
        <f t="shared" si="575"/>
        <v>0</v>
      </c>
      <c r="S1525" s="5">
        <f t="shared" si="576"/>
        <v>0</v>
      </c>
      <c r="T1525" s="6">
        <f t="shared" si="586"/>
        <v>4.641E-2</v>
      </c>
      <c r="U1525" s="10">
        <f t="shared" si="589"/>
        <v>36</v>
      </c>
      <c r="V1525" s="10">
        <v>252</v>
      </c>
      <c r="W1525" s="12">
        <f t="shared" si="577"/>
        <v>1.0065017970000001</v>
      </c>
      <c r="X1525" s="5">
        <f t="shared" si="578"/>
        <v>8.0987972399999997</v>
      </c>
      <c r="Y1525" s="11">
        <f t="shared" si="579"/>
        <v>0</v>
      </c>
      <c r="Z1525" s="2" t="s">
        <v>75</v>
      </c>
      <c r="AA1525" s="72">
        <f t="shared" si="587"/>
        <v>44851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2"/>
      <c r="CH1525" s="1"/>
      <c r="CI1525" s="1"/>
      <c r="CJ1525" s="1"/>
      <c r="CK1525" s="1"/>
      <c r="CL1525" s="1"/>
      <c r="CM1525" s="1"/>
    </row>
    <row r="1526" spans="1:91" x14ac:dyDescent="0.2">
      <c r="A1526" s="105">
        <f t="shared" si="580"/>
        <v>44539</v>
      </c>
      <c r="B1526" s="5">
        <f t="shared" si="569"/>
        <v>1254.51371234</v>
      </c>
      <c r="C1526" s="5">
        <f t="shared" si="581"/>
        <v>1000</v>
      </c>
      <c r="D1526" s="64">
        <f t="shared" si="582"/>
        <v>6018.51</v>
      </c>
      <c r="E1526" s="11">
        <f>IF(K1526=1,VLOOKUP(A1526,[1]Plan1!$AY$80:$BA$314,3),E1525)</f>
        <v>6075.69</v>
      </c>
      <c r="F1526" s="72">
        <f t="shared" si="583"/>
        <v>44517</v>
      </c>
      <c r="G1526" s="9">
        <f t="shared" si="570"/>
        <v>9.5006903702077317E-3</v>
      </c>
      <c r="H1526" s="72">
        <f t="shared" si="584"/>
        <v>44545</v>
      </c>
      <c r="I1526" s="72">
        <f t="shared" si="571"/>
        <v>44545</v>
      </c>
      <c r="J1526" s="1">
        <f t="shared" si="585"/>
        <v>21</v>
      </c>
      <c r="K1526" s="1">
        <f t="shared" si="591"/>
        <v>17</v>
      </c>
      <c r="L1526" s="5">
        <f t="shared" si="572"/>
        <v>1.0076841000000001</v>
      </c>
      <c r="M1526" s="12">
        <f t="shared" si="592"/>
        <v>1.01249955</v>
      </c>
      <c r="N1526" s="12">
        <f t="shared" si="588"/>
        <v>1.2366826568414979</v>
      </c>
      <c r="O1526" s="5">
        <f t="shared" si="590"/>
        <v>1.24618545</v>
      </c>
      <c r="P1526" s="5">
        <f t="shared" si="573"/>
        <v>1246.1854499999999</v>
      </c>
      <c r="Q1526" s="10">
        <f t="shared" si="574"/>
        <v>0</v>
      </c>
      <c r="R1526" s="39">
        <f t="shared" si="575"/>
        <v>0</v>
      </c>
      <c r="S1526" s="5">
        <f t="shared" si="576"/>
        <v>0</v>
      </c>
      <c r="T1526" s="6">
        <f t="shared" si="586"/>
        <v>4.641E-2</v>
      </c>
      <c r="U1526" s="10">
        <f t="shared" si="589"/>
        <v>37</v>
      </c>
      <c r="V1526" s="10">
        <v>252</v>
      </c>
      <c r="W1526" s="12">
        <f t="shared" si="577"/>
        <v>1.0066830040000001</v>
      </c>
      <c r="X1526" s="5">
        <f t="shared" si="578"/>
        <v>8.3282623400000002</v>
      </c>
      <c r="Y1526" s="11">
        <f t="shared" si="579"/>
        <v>0</v>
      </c>
      <c r="Z1526" s="2" t="s">
        <v>75</v>
      </c>
      <c r="AA1526" s="72">
        <f t="shared" si="587"/>
        <v>44851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2"/>
      <c r="CH1526" s="1"/>
      <c r="CI1526" s="1"/>
      <c r="CJ1526" s="1"/>
      <c r="CK1526" s="1"/>
      <c r="CL1526" s="1"/>
      <c r="CM1526" s="1"/>
    </row>
    <row r="1527" spans="1:91" x14ac:dyDescent="0.2">
      <c r="A1527" s="105">
        <f t="shared" si="580"/>
        <v>44540</v>
      </c>
      <c r="B1527" s="5">
        <f t="shared" si="569"/>
        <v>1255.3046747999999</v>
      </c>
      <c r="C1527" s="5">
        <f t="shared" si="581"/>
        <v>1000</v>
      </c>
      <c r="D1527" s="64">
        <f t="shared" si="582"/>
        <v>6018.51</v>
      </c>
      <c r="E1527" s="11">
        <f>IF(K1527=1,VLOOKUP(A1527,[1]Plan1!$AY$80:$BA$314,3),E1526)</f>
        <v>6075.69</v>
      </c>
      <c r="F1527" s="72">
        <f t="shared" si="583"/>
        <v>44517</v>
      </c>
      <c r="G1527" s="9">
        <f t="shared" si="570"/>
        <v>9.5006903702077317E-3</v>
      </c>
      <c r="H1527" s="72">
        <f t="shared" si="584"/>
        <v>44545</v>
      </c>
      <c r="I1527" s="72">
        <f t="shared" si="571"/>
        <v>44545</v>
      </c>
      <c r="J1527" s="1">
        <f t="shared" si="585"/>
        <v>21</v>
      </c>
      <c r="K1527" s="1">
        <f t="shared" si="591"/>
        <v>18</v>
      </c>
      <c r="L1527" s="5">
        <f t="shared" si="572"/>
        <v>1.0081379399999999</v>
      </c>
      <c r="M1527" s="12">
        <f t="shared" si="592"/>
        <v>1.01249955</v>
      </c>
      <c r="N1527" s="12">
        <f t="shared" si="588"/>
        <v>1.2366826568414979</v>
      </c>
      <c r="O1527" s="5">
        <f t="shared" si="590"/>
        <v>1.2467467000000001</v>
      </c>
      <c r="P1527" s="5">
        <f t="shared" si="573"/>
        <v>1246.7466999999999</v>
      </c>
      <c r="Q1527" s="10">
        <f t="shared" si="574"/>
        <v>0</v>
      </c>
      <c r="R1527" s="39">
        <f t="shared" si="575"/>
        <v>0</v>
      </c>
      <c r="S1527" s="5">
        <f t="shared" si="576"/>
        <v>0</v>
      </c>
      <c r="T1527" s="6">
        <f t="shared" si="586"/>
        <v>4.641E-2</v>
      </c>
      <c r="U1527" s="10">
        <f t="shared" si="589"/>
        <v>38</v>
      </c>
      <c r="V1527" s="10">
        <v>252</v>
      </c>
      <c r="W1527" s="12">
        <f t="shared" si="577"/>
        <v>1.006864245</v>
      </c>
      <c r="X1527" s="5">
        <f t="shared" si="578"/>
        <v>8.5579748000000002</v>
      </c>
      <c r="Y1527" s="11">
        <f t="shared" si="579"/>
        <v>0</v>
      </c>
      <c r="Z1527" s="2" t="s">
        <v>75</v>
      </c>
      <c r="AA1527" s="72">
        <f t="shared" si="587"/>
        <v>44851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2"/>
      <c r="CH1527" s="1"/>
      <c r="CI1527" s="1"/>
      <c r="CJ1527" s="1"/>
      <c r="CK1527" s="1"/>
      <c r="CL1527" s="1"/>
      <c r="CM1527" s="1"/>
    </row>
    <row r="1528" spans="1:91" x14ac:dyDescent="0.2">
      <c r="A1528" s="105">
        <f t="shared" si="580"/>
        <v>44541</v>
      </c>
      <c r="B1528" s="5">
        <f t="shared" si="569"/>
        <v>1256.0961311199999</v>
      </c>
      <c r="C1528" s="5">
        <f t="shared" si="581"/>
        <v>1000</v>
      </c>
      <c r="D1528" s="64">
        <f t="shared" si="582"/>
        <v>6018.51</v>
      </c>
      <c r="E1528" s="11">
        <f>IF(K1528=1,VLOOKUP(A1528,[1]Plan1!$AY$80:$BA$314,3),E1527)</f>
        <v>6075.69</v>
      </c>
      <c r="F1528" s="72">
        <f t="shared" si="583"/>
        <v>44517</v>
      </c>
      <c r="G1528" s="9">
        <f t="shared" si="570"/>
        <v>9.5006903702077317E-3</v>
      </c>
      <c r="H1528" s="72">
        <f t="shared" si="584"/>
        <v>44545</v>
      </c>
      <c r="I1528" s="72">
        <f t="shared" si="571"/>
        <v>44545</v>
      </c>
      <c r="J1528" s="1">
        <f t="shared" si="585"/>
        <v>21</v>
      </c>
      <c r="K1528" s="1">
        <f t="shared" si="591"/>
        <v>19</v>
      </c>
      <c r="L1528" s="5">
        <f t="shared" si="572"/>
        <v>1.0085919800000001</v>
      </c>
      <c r="M1528" s="12">
        <f t="shared" si="592"/>
        <v>1.01249955</v>
      </c>
      <c r="N1528" s="12">
        <f t="shared" si="588"/>
        <v>1.2366826568414979</v>
      </c>
      <c r="O1528" s="5">
        <f t="shared" si="590"/>
        <v>1.2473082</v>
      </c>
      <c r="P1528" s="5">
        <f t="shared" si="573"/>
        <v>1247.3081999999999</v>
      </c>
      <c r="Q1528" s="10">
        <f t="shared" si="574"/>
        <v>0</v>
      </c>
      <c r="R1528" s="39">
        <f t="shared" si="575"/>
        <v>0</v>
      </c>
      <c r="S1528" s="5">
        <f t="shared" si="576"/>
        <v>0</v>
      </c>
      <c r="T1528" s="6">
        <f t="shared" si="586"/>
        <v>4.641E-2</v>
      </c>
      <c r="U1528" s="10">
        <f t="shared" si="589"/>
        <v>39</v>
      </c>
      <c r="V1528" s="10">
        <v>252</v>
      </c>
      <c r="W1528" s="12">
        <f t="shared" si="577"/>
        <v>1.0070455169999999</v>
      </c>
      <c r="X1528" s="5">
        <f t="shared" si="578"/>
        <v>8.7879311199999997</v>
      </c>
      <c r="Y1528" s="11">
        <f t="shared" si="579"/>
        <v>0</v>
      </c>
      <c r="Z1528" s="2" t="s">
        <v>75</v>
      </c>
      <c r="AA1528" s="72">
        <f t="shared" si="587"/>
        <v>44851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2"/>
      <c r="CH1528" s="1"/>
      <c r="CI1528" s="1"/>
      <c r="CJ1528" s="1"/>
      <c r="CK1528" s="1"/>
      <c r="CL1528" s="1"/>
      <c r="CM1528" s="1"/>
    </row>
    <row r="1529" spans="1:91" x14ac:dyDescent="0.2">
      <c r="A1529" s="105">
        <f t="shared" si="580"/>
        <v>44542</v>
      </c>
      <c r="B1529" s="5">
        <f t="shared" si="569"/>
        <v>1256.0961311199999</v>
      </c>
      <c r="C1529" s="5">
        <f t="shared" si="581"/>
        <v>1000</v>
      </c>
      <c r="D1529" s="64">
        <f t="shared" si="582"/>
        <v>6018.51</v>
      </c>
      <c r="E1529" s="11">
        <f>IF(K1529=1,VLOOKUP(A1529,[1]Plan1!$AY$80:$BA$314,3),E1528)</f>
        <v>6075.69</v>
      </c>
      <c r="F1529" s="72">
        <f t="shared" si="583"/>
        <v>44517</v>
      </c>
      <c r="G1529" s="9">
        <f t="shared" si="570"/>
        <v>9.5006903702077317E-3</v>
      </c>
      <c r="H1529" s="72">
        <f t="shared" si="584"/>
        <v>44545</v>
      </c>
      <c r="I1529" s="72">
        <f t="shared" si="571"/>
        <v>44545</v>
      </c>
      <c r="J1529" s="1">
        <f t="shared" si="585"/>
        <v>21</v>
      </c>
      <c r="K1529" s="1">
        <f t="shared" si="591"/>
        <v>19</v>
      </c>
      <c r="L1529" s="5">
        <f t="shared" si="572"/>
        <v>1.0085919800000001</v>
      </c>
      <c r="M1529" s="12">
        <f t="shared" si="592"/>
        <v>1.01249955</v>
      </c>
      <c r="N1529" s="12">
        <f t="shared" si="588"/>
        <v>1.2366826568414979</v>
      </c>
      <c r="O1529" s="5">
        <f t="shared" si="590"/>
        <v>1.2473082</v>
      </c>
      <c r="P1529" s="5">
        <f t="shared" si="573"/>
        <v>1247.3081999999999</v>
      </c>
      <c r="Q1529" s="10">
        <f t="shared" si="574"/>
        <v>0</v>
      </c>
      <c r="R1529" s="39">
        <f t="shared" si="575"/>
        <v>0</v>
      </c>
      <c r="S1529" s="5">
        <f t="shared" si="576"/>
        <v>0</v>
      </c>
      <c r="T1529" s="6">
        <f t="shared" si="586"/>
        <v>4.641E-2</v>
      </c>
      <c r="U1529" s="10">
        <f t="shared" si="589"/>
        <v>39</v>
      </c>
      <c r="V1529" s="10">
        <v>252</v>
      </c>
      <c r="W1529" s="12">
        <f t="shared" si="577"/>
        <v>1.0070455169999999</v>
      </c>
      <c r="X1529" s="5">
        <f t="shared" si="578"/>
        <v>8.7879311199999997</v>
      </c>
      <c r="Y1529" s="11">
        <f t="shared" si="579"/>
        <v>0</v>
      </c>
      <c r="Z1529" s="2" t="s">
        <v>75</v>
      </c>
      <c r="AA1529" s="72">
        <f t="shared" si="587"/>
        <v>44851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2"/>
      <c r="CH1529" s="1"/>
      <c r="CI1529" s="1"/>
      <c r="CJ1529" s="1"/>
      <c r="CK1529" s="1"/>
      <c r="CL1529" s="1"/>
      <c r="CM1529" s="1"/>
    </row>
    <row r="1530" spans="1:91" x14ac:dyDescent="0.2">
      <c r="A1530" s="105">
        <f t="shared" si="580"/>
        <v>44543</v>
      </c>
      <c r="B1530" s="5">
        <f t="shared" si="569"/>
        <v>1256.0961311199999</v>
      </c>
      <c r="C1530" s="5">
        <f t="shared" si="581"/>
        <v>1000</v>
      </c>
      <c r="D1530" s="64">
        <f t="shared" si="582"/>
        <v>6018.51</v>
      </c>
      <c r="E1530" s="11">
        <f>IF(K1530=1,VLOOKUP(A1530,[1]Plan1!$AY$80:$BA$314,3),E1529)</f>
        <v>6075.69</v>
      </c>
      <c r="F1530" s="72">
        <f t="shared" si="583"/>
        <v>44517</v>
      </c>
      <c r="G1530" s="9">
        <f t="shared" si="570"/>
        <v>9.5006903702077317E-3</v>
      </c>
      <c r="H1530" s="72">
        <f t="shared" si="584"/>
        <v>44545</v>
      </c>
      <c r="I1530" s="72">
        <f t="shared" si="571"/>
        <v>44545</v>
      </c>
      <c r="J1530" s="1">
        <f t="shared" si="585"/>
        <v>21</v>
      </c>
      <c r="K1530" s="1">
        <f t="shared" si="591"/>
        <v>19</v>
      </c>
      <c r="L1530" s="5">
        <f t="shared" si="572"/>
        <v>1.0085919800000001</v>
      </c>
      <c r="M1530" s="12">
        <f t="shared" si="592"/>
        <v>1.01249955</v>
      </c>
      <c r="N1530" s="12">
        <f t="shared" si="588"/>
        <v>1.2366826568414979</v>
      </c>
      <c r="O1530" s="5">
        <f t="shared" si="590"/>
        <v>1.2473082</v>
      </c>
      <c r="P1530" s="5">
        <f t="shared" si="573"/>
        <v>1247.3081999999999</v>
      </c>
      <c r="Q1530" s="10">
        <f t="shared" si="574"/>
        <v>0</v>
      </c>
      <c r="R1530" s="39">
        <f t="shared" si="575"/>
        <v>0</v>
      </c>
      <c r="S1530" s="5">
        <f t="shared" si="576"/>
        <v>0</v>
      </c>
      <c r="T1530" s="6">
        <f t="shared" si="586"/>
        <v>4.641E-2</v>
      </c>
      <c r="U1530" s="10">
        <f t="shared" si="589"/>
        <v>39</v>
      </c>
      <c r="V1530" s="10">
        <v>252</v>
      </c>
      <c r="W1530" s="12">
        <f t="shared" si="577"/>
        <v>1.0070455169999999</v>
      </c>
      <c r="X1530" s="5">
        <f t="shared" si="578"/>
        <v>8.7879311199999997</v>
      </c>
      <c r="Y1530" s="11">
        <f t="shared" si="579"/>
        <v>0</v>
      </c>
      <c r="Z1530" s="2" t="s">
        <v>75</v>
      </c>
      <c r="AA1530" s="72">
        <f t="shared" si="587"/>
        <v>44851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2"/>
      <c r="CH1530" s="1"/>
      <c r="CI1530" s="1"/>
      <c r="CJ1530" s="1"/>
      <c r="CK1530" s="1"/>
      <c r="CL1530" s="1"/>
      <c r="CM1530" s="1"/>
    </row>
    <row r="1531" spans="1:91" x14ac:dyDescent="0.2">
      <c r="A1531" s="105">
        <f t="shared" si="580"/>
        <v>44544</v>
      </c>
      <c r="B1531" s="5">
        <f t="shared" si="569"/>
        <v>1256.8881053999999</v>
      </c>
      <c r="C1531" s="5">
        <f t="shared" si="581"/>
        <v>1000</v>
      </c>
      <c r="D1531" s="64">
        <f t="shared" si="582"/>
        <v>6018.51</v>
      </c>
      <c r="E1531" s="11">
        <f>IF(K1531=1,VLOOKUP(A1531,[1]Plan1!$AY$80:$BA$314,3),E1530)</f>
        <v>6075.69</v>
      </c>
      <c r="F1531" s="72">
        <f t="shared" si="583"/>
        <v>44517</v>
      </c>
      <c r="G1531" s="9">
        <f t="shared" si="570"/>
        <v>9.5006903702077317E-3</v>
      </c>
      <c r="H1531" s="72">
        <f t="shared" si="584"/>
        <v>44545</v>
      </c>
      <c r="I1531" s="72">
        <f t="shared" si="571"/>
        <v>44545</v>
      </c>
      <c r="J1531" s="1">
        <f t="shared" si="585"/>
        <v>21</v>
      </c>
      <c r="K1531" s="1">
        <f t="shared" si="591"/>
        <v>20</v>
      </c>
      <c r="L1531" s="5">
        <f t="shared" si="572"/>
        <v>1.00904623</v>
      </c>
      <c r="M1531" s="12">
        <f t="shared" si="592"/>
        <v>1.01249955</v>
      </c>
      <c r="N1531" s="12">
        <f t="shared" si="588"/>
        <v>1.2366826568414979</v>
      </c>
      <c r="O1531" s="5">
        <f t="shared" si="590"/>
        <v>1.24786997</v>
      </c>
      <c r="P1531" s="5">
        <f t="shared" si="573"/>
        <v>1247.86997</v>
      </c>
      <c r="Q1531" s="10">
        <f t="shared" si="574"/>
        <v>0</v>
      </c>
      <c r="R1531" s="39">
        <f t="shared" si="575"/>
        <v>0</v>
      </c>
      <c r="S1531" s="5">
        <f t="shared" si="576"/>
        <v>0</v>
      </c>
      <c r="T1531" s="6">
        <f t="shared" si="586"/>
        <v>4.641E-2</v>
      </c>
      <c r="U1531" s="10">
        <f t="shared" si="589"/>
        <v>40</v>
      </c>
      <c r="V1531" s="10">
        <v>252</v>
      </c>
      <c r="W1531" s="12">
        <f t="shared" si="577"/>
        <v>1.0072268230000001</v>
      </c>
      <c r="X1531" s="5">
        <f t="shared" si="578"/>
        <v>9.0181354000000002</v>
      </c>
      <c r="Y1531" s="11">
        <f t="shared" si="579"/>
        <v>0</v>
      </c>
      <c r="Z1531" s="2" t="s">
        <v>75</v>
      </c>
      <c r="AA1531" s="72">
        <f t="shared" si="587"/>
        <v>44851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2"/>
      <c r="CH1531" s="1"/>
      <c r="CI1531" s="1"/>
      <c r="CJ1531" s="1"/>
      <c r="CK1531" s="1"/>
      <c r="CL1531" s="1"/>
      <c r="CM1531" s="1"/>
    </row>
    <row r="1532" spans="1:91" x14ac:dyDescent="0.2">
      <c r="A1532" s="105">
        <f t="shared" si="580"/>
        <v>44545</v>
      </c>
      <c r="B1532" s="5">
        <f t="shared" si="569"/>
        <v>1257.6805751700001</v>
      </c>
      <c r="C1532" s="5">
        <f t="shared" si="581"/>
        <v>1000</v>
      </c>
      <c r="D1532" s="64">
        <f t="shared" si="582"/>
        <v>6018.51</v>
      </c>
      <c r="E1532" s="11">
        <f>IF(K1532=1,VLOOKUP(A1532,[1]Plan1!$AY$80:$BA$314,3),E1531)</f>
        <v>6075.69</v>
      </c>
      <c r="F1532" s="72">
        <f t="shared" si="583"/>
        <v>44517</v>
      </c>
      <c r="G1532" s="9">
        <f t="shared" si="570"/>
        <v>9.5006903702077317E-3</v>
      </c>
      <c r="H1532" s="72">
        <f t="shared" si="584"/>
        <v>44578</v>
      </c>
      <c r="I1532" s="72">
        <f t="shared" si="571"/>
        <v>44545</v>
      </c>
      <c r="J1532" s="1">
        <f t="shared" si="585"/>
        <v>21</v>
      </c>
      <c r="K1532" s="1">
        <f t="shared" si="591"/>
        <v>21</v>
      </c>
      <c r="L1532" s="5">
        <f t="shared" si="572"/>
        <v>1.0095006900000001</v>
      </c>
      <c r="M1532" s="12">
        <f t="shared" si="592"/>
        <v>1.01249955</v>
      </c>
      <c r="N1532" s="12">
        <f t="shared" si="588"/>
        <v>1.2366826568414979</v>
      </c>
      <c r="O1532" s="5">
        <f t="shared" si="590"/>
        <v>1.24843199</v>
      </c>
      <c r="P1532" s="5">
        <f t="shared" si="573"/>
        <v>1248.43199</v>
      </c>
      <c r="Q1532" s="10">
        <f t="shared" si="574"/>
        <v>0</v>
      </c>
      <c r="R1532" s="39">
        <f t="shared" si="575"/>
        <v>0</v>
      </c>
      <c r="S1532" s="5">
        <f t="shared" si="576"/>
        <v>0</v>
      </c>
      <c r="T1532" s="6">
        <f t="shared" si="586"/>
        <v>4.641E-2</v>
      </c>
      <c r="U1532" s="10">
        <f t="shared" si="589"/>
        <v>41</v>
      </c>
      <c r="V1532" s="10">
        <v>252</v>
      </c>
      <c r="W1532" s="12">
        <f t="shared" si="577"/>
        <v>1.0074081610000001</v>
      </c>
      <c r="X1532" s="5">
        <f t="shared" si="578"/>
        <v>9.2485851700000001</v>
      </c>
      <c r="Y1532" s="11">
        <f t="shared" si="579"/>
        <v>0</v>
      </c>
      <c r="Z1532" s="2" t="s">
        <v>75</v>
      </c>
      <c r="AA1532" s="72">
        <f t="shared" si="587"/>
        <v>44851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2"/>
      <c r="CH1532" s="1"/>
      <c r="CI1532" s="1"/>
      <c r="CJ1532" s="1"/>
      <c r="CK1532" s="1"/>
      <c r="CL1532" s="1"/>
      <c r="CM1532" s="1"/>
    </row>
    <row r="1533" spans="1:91" x14ac:dyDescent="0.2">
      <c r="A1533" s="105">
        <f t="shared" si="580"/>
        <v>44546</v>
      </c>
      <c r="B1533" s="5">
        <f t="shared" si="569"/>
        <v>1258.30484118</v>
      </c>
      <c r="C1533" s="5">
        <f t="shared" si="581"/>
        <v>1000</v>
      </c>
      <c r="D1533" s="64">
        <f t="shared" si="582"/>
        <v>6075.69</v>
      </c>
      <c r="E1533" s="11">
        <f>IF(K1533=1,VLOOKUP(A1533,[1]Plan1!$AY$80:$BA$314,3),E1532)</f>
        <v>6120.04</v>
      </c>
      <c r="F1533" s="72">
        <f t="shared" si="583"/>
        <v>44546</v>
      </c>
      <c r="G1533" s="9">
        <f t="shared" si="570"/>
        <v>7.2995824342585447E-3</v>
      </c>
      <c r="H1533" s="72">
        <f t="shared" si="584"/>
        <v>44578</v>
      </c>
      <c r="I1533" s="72">
        <f t="shared" si="571"/>
        <v>44578</v>
      </c>
      <c r="J1533" s="1">
        <f t="shared" si="585"/>
        <v>23</v>
      </c>
      <c r="K1533" s="1">
        <f t="shared" si="591"/>
        <v>1</v>
      </c>
      <c r="L1533" s="5">
        <f t="shared" si="572"/>
        <v>1.0003162699999999</v>
      </c>
      <c r="M1533" s="12">
        <f t="shared" si="592"/>
        <v>1.0095006900000001</v>
      </c>
      <c r="N1533" s="12">
        <f t="shared" si="588"/>
        <v>1.2484319953925256</v>
      </c>
      <c r="O1533" s="5">
        <f t="shared" si="590"/>
        <v>1.2488268300000001</v>
      </c>
      <c r="P1533" s="5">
        <f t="shared" si="573"/>
        <v>1248.82683</v>
      </c>
      <c r="Q1533" s="10">
        <f t="shared" si="574"/>
        <v>0</v>
      </c>
      <c r="R1533" s="39">
        <f t="shared" si="575"/>
        <v>0</v>
      </c>
      <c r="S1533" s="5">
        <f t="shared" si="576"/>
        <v>0</v>
      </c>
      <c r="T1533" s="6">
        <f t="shared" si="586"/>
        <v>4.641E-2</v>
      </c>
      <c r="U1533" s="10">
        <f t="shared" si="589"/>
        <v>42</v>
      </c>
      <c r="V1533" s="10">
        <v>252</v>
      </c>
      <c r="W1533" s="12">
        <f t="shared" si="577"/>
        <v>1.0075895319999999</v>
      </c>
      <c r="X1533" s="5">
        <f t="shared" si="578"/>
        <v>9.4780111799999993</v>
      </c>
      <c r="Y1533" s="11">
        <f t="shared" si="579"/>
        <v>0</v>
      </c>
      <c r="Z1533" s="2" t="s">
        <v>75</v>
      </c>
      <c r="AA1533" s="72">
        <f t="shared" si="587"/>
        <v>44851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2"/>
      <c r="CH1533" s="1"/>
      <c r="CI1533" s="1"/>
      <c r="CJ1533" s="1"/>
      <c r="CK1533" s="1"/>
      <c r="CL1533" s="1"/>
      <c r="CM1533" s="1"/>
    </row>
    <row r="1534" spans="1:91" x14ac:dyDescent="0.2">
      <c r="A1534" s="105">
        <f t="shared" si="580"/>
        <v>44547</v>
      </c>
      <c r="B1534" s="5">
        <f t="shared" si="569"/>
        <v>1258.9294214000001</v>
      </c>
      <c r="C1534" s="5">
        <f t="shared" si="581"/>
        <v>1000</v>
      </c>
      <c r="D1534" s="64">
        <f t="shared" si="582"/>
        <v>6075.69</v>
      </c>
      <c r="E1534" s="11">
        <f>IF(K1534=1,VLOOKUP(A1534,[1]Plan1!$AY$80:$BA$314,3),E1533)</f>
        <v>6120.04</v>
      </c>
      <c r="F1534" s="72">
        <f t="shared" si="583"/>
        <v>44546</v>
      </c>
      <c r="G1534" s="9">
        <f t="shared" si="570"/>
        <v>7.2995824342585447E-3</v>
      </c>
      <c r="H1534" s="72">
        <f t="shared" si="584"/>
        <v>44578</v>
      </c>
      <c r="I1534" s="72">
        <f t="shared" si="571"/>
        <v>44578</v>
      </c>
      <c r="J1534" s="1">
        <f t="shared" si="585"/>
        <v>23</v>
      </c>
      <c r="K1534" s="1">
        <f t="shared" si="591"/>
        <v>2</v>
      </c>
      <c r="L1534" s="5">
        <f t="shared" si="572"/>
        <v>1.0006326400000001</v>
      </c>
      <c r="M1534" s="12">
        <f t="shared" si="592"/>
        <v>1.0095006900000001</v>
      </c>
      <c r="N1534" s="12">
        <f t="shared" si="588"/>
        <v>1.2484319953925256</v>
      </c>
      <c r="O1534" s="5">
        <f t="shared" si="590"/>
        <v>1.2492217999999999</v>
      </c>
      <c r="P1534" s="5">
        <f t="shared" si="573"/>
        <v>1249.2218</v>
      </c>
      <c r="Q1534" s="10">
        <f t="shared" si="574"/>
        <v>0</v>
      </c>
      <c r="R1534" s="39">
        <f t="shared" si="575"/>
        <v>0</v>
      </c>
      <c r="S1534" s="5">
        <f t="shared" si="576"/>
        <v>0</v>
      </c>
      <c r="T1534" s="6">
        <f t="shared" si="586"/>
        <v>4.641E-2</v>
      </c>
      <c r="U1534" s="10">
        <f t="shared" si="589"/>
        <v>43</v>
      </c>
      <c r="V1534" s="10">
        <v>252</v>
      </c>
      <c r="W1534" s="12">
        <f t="shared" si="577"/>
        <v>1.0077709349999999</v>
      </c>
      <c r="X1534" s="5">
        <f t="shared" si="578"/>
        <v>9.7076214000000007</v>
      </c>
      <c r="Y1534" s="11">
        <f t="shared" si="579"/>
        <v>0</v>
      </c>
      <c r="Z1534" s="2" t="s">
        <v>75</v>
      </c>
      <c r="AA1534" s="72">
        <f t="shared" si="587"/>
        <v>44851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2"/>
      <c r="CH1534" s="1"/>
      <c r="CI1534" s="1"/>
      <c r="CJ1534" s="1"/>
      <c r="CK1534" s="1"/>
      <c r="CL1534" s="1"/>
      <c r="CM1534" s="1"/>
    </row>
    <row r="1535" spans="1:91" x14ac:dyDescent="0.2">
      <c r="A1535" s="105">
        <f t="shared" si="580"/>
        <v>44548</v>
      </c>
      <c r="B1535" s="5">
        <f t="shared" si="569"/>
        <v>1259.5543083600001</v>
      </c>
      <c r="C1535" s="5">
        <f t="shared" si="581"/>
        <v>1000</v>
      </c>
      <c r="D1535" s="64">
        <f t="shared" si="582"/>
        <v>6075.69</v>
      </c>
      <c r="E1535" s="11">
        <f>IF(K1535=1,VLOOKUP(A1535,[1]Plan1!$AY$80:$BA$314,3),E1534)</f>
        <v>6120.04</v>
      </c>
      <c r="F1535" s="72">
        <f t="shared" si="583"/>
        <v>44546</v>
      </c>
      <c r="G1535" s="9">
        <f t="shared" si="570"/>
        <v>7.2995824342585447E-3</v>
      </c>
      <c r="H1535" s="72">
        <f t="shared" si="584"/>
        <v>44578</v>
      </c>
      <c r="I1535" s="72">
        <f t="shared" si="571"/>
        <v>44578</v>
      </c>
      <c r="J1535" s="1">
        <f t="shared" si="585"/>
        <v>23</v>
      </c>
      <c r="K1535" s="1">
        <f t="shared" si="591"/>
        <v>3</v>
      </c>
      <c r="L1535" s="5">
        <f t="shared" si="572"/>
        <v>1.0009491100000001</v>
      </c>
      <c r="M1535" s="12">
        <f t="shared" si="592"/>
        <v>1.0095006900000001</v>
      </c>
      <c r="N1535" s="12">
        <f t="shared" si="588"/>
        <v>1.2484319953925256</v>
      </c>
      <c r="O1535" s="5">
        <f t="shared" si="590"/>
        <v>1.24961689</v>
      </c>
      <c r="P1535" s="5">
        <f t="shared" si="573"/>
        <v>1249.61689</v>
      </c>
      <c r="Q1535" s="10">
        <f t="shared" si="574"/>
        <v>0</v>
      </c>
      <c r="R1535" s="39">
        <f t="shared" si="575"/>
        <v>0</v>
      </c>
      <c r="S1535" s="5">
        <f t="shared" si="576"/>
        <v>0</v>
      </c>
      <c r="T1535" s="6">
        <f t="shared" si="586"/>
        <v>4.641E-2</v>
      </c>
      <c r="U1535" s="10">
        <f t="shared" si="589"/>
        <v>44</v>
      </c>
      <c r="V1535" s="10">
        <v>252</v>
      </c>
      <c r="W1535" s="12">
        <f t="shared" si="577"/>
        <v>1.0079523720000001</v>
      </c>
      <c r="X1535" s="5">
        <f t="shared" si="578"/>
        <v>9.9374183600000006</v>
      </c>
      <c r="Y1535" s="11">
        <f t="shared" si="579"/>
        <v>0</v>
      </c>
      <c r="Z1535" s="2" t="s">
        <v>75</v>
      </c>
      <c r="AA1535" s="72">
        <f t="shared" si="587"/>
        <v>44851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2"/>
      <c r="CH1535" s="1"/>
      <c r="CI1535" s="1"/>
      <c r="CJ1535" s="1"/>
      <c r="CK1535" s="1"/>
      <c r="CL1535" s="1"/>
      <c r="CM1535" s="1"/>
    </row>
    <row r="1536" spans="1:91" x14ac:dyDescent="0.2">
      <c r="A1536" s="105">
        <f t="shared" si="580"/>
        <v>44549</v>
      </c>
      <c r="B1536" s="5">
        <f t="shared" si="569"/>
        <v>1259.5543083600001</v>
      </c>
      <c r="C1536" s="5">
        <f t="shared" si="581"/>
        <v>1000</v>
      </c>
      <c r="D1536" s="64">
        <f t="shared" si="582"/>
        <v>6075.69</v>
      </c>
      <c r="E1536" s="11">
        <f>IF(K1536=1,VLOOKUP(A1536,[1]Plan1!$AY$80:$BA$314,3),E1535)</f>
        <v>6120.04</v>
      </c>
      <c r="F1536" s="72">
        <f t="shared" si="583"/>
        <v>44546</v>
      </c>
      <c r="G1536" s="9">
        <f t="shared" si="570"/>
        <v>7.2995824342585447E-3</v>
      </c>
      <c r="H1536" s="72">
        <f t="shared" si="584"/>
        <v>44578</v>
      </c>
      <c r="I1536" s="72">
        <f t="shared" si="571"/>
        <v>44578</v>
      </c>
      <c r="J1536" s="1">
        <f t="shared" si="585"/>
        <v>23</v>
      </c>
      <c r="K1536" s="1">
        <f t="shared" si="591"/>
        <v>3</v>
      </c>
      <c r="L1536" s="5">
        <f t="shared" si="572"/>
        <v>1.0009491100000001</v>
      </c>
      <c r="M1536" s="12">
        <f t="shared" si="592"/>
        <v>1.0095006900000001</v>
      </c>
      <c r="N1536" s="12">
        <f t="shared" si="588"/>
        <v>1.2484319953925256</v>
      </c>
      <c r="O1536" s="5">
        <f t="shared" si="590"/>
        <v>1.24961689</v>
      </c>
      <c r="P1536" s="5">
        <f t="shared" si="573"/>
        <v>1249.61689</v>
      </c>
      <c r="Q1536" s="10">
        <f t="shared" si="574"/>
        <v>0</v>
      </c>
      <c r="R1536" s="39">
        <f t="shared" si="575"/>
        <v>0</v>
      </c>
      <c r="S1536" s="5">
        <f t="shared" si="576"/>
        <v>0</v>
      </c>
      <c r="T1536" s="6">
        <f t="shared" si="586"/>
        <v>4.641E-2</v>
      </c>
      <c r="U1536" s="10">
        <f t="shared" si="589"/>
        <v>44</v>
      </c>
      <c r="V1536" s="10">
        <v>252</v>
      </c>
      <c r="W1536" s="12">
        <f t="shared" si="577"/>
        <v>1.0079523720000001</v>
      </c>
      <c r="X1536" s="5">
        <f t="shared" si="578"/>
        <v>9.9374183600000006</v>
      </c>
      <c r="Y1536" s="11">
        <f t="shared" si="579"/>
        <v>0</v>
      </c>
      <c r="Z1536" s="2" t="s">
        <v>75</v>
      </c>
      <c r="AA1536" s="72">
        <f t="shared" si="587"/>
        <v>44851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2"/>
      <c r="CH1536" s="1"/>
      <c r="CI1536" s="1"/>
      <c r="CJ1536" s="1"/>
      <c r="CK1536" s="1"/>
      <c r="CL1536" s="1"/>
      <c r="CM1536" s="1"/>
    </row>
    <row r="1537" spans="1:91" x14ac:dyDescent="0.2">
      <c r="A1537" s="105">
        <f t="shared" si="580"/>
        <v>44550</v>
      </c>
      <c r="B1537" s="5">
        <f t="shared" si="569"/>
        <v>1259.5543083600001</v>
      </c>
      <c r="C1537" s="5">
        <f t="shared" si="581"/>
        <v>1000</v>
      </c>
      <c r="D1537" s="64">
        <f t="shared" si="582"/>
        <v>6075.69</v>
      </c>
      <c r="E1537" s="11">
        <f>IF(K1537=1,VLOOKUP(A1537,[1]Plan1!$AY$80:$BA$314,3),E1536)</f>
        <v>6120.04</v>
      </c>
      <c r="F1537" s="72">
        <f t="shared" si="583"/>
        <v>44546</v>
      </c>
      <c r="G1537" s="9">
        <f t="shared" si="570"/>
        <v>7.2995824342585447E-3</v>
      </c>
      <c r="H1537" s="72">
        <f t="shared" si="584"/>
        <v>44578</v>
      </c>
      <c r="I1537" s="72">
        <f t="shared" si="571"/>
        <v>44578</v>
      </c>
      <c r="J1537" s="1">
        <f t="shared" si="585"/>
        <v>23</v>
      </c>
      <c r="K1537" s="1">
        <f t="shared" si="591"/>
        <v>3</v>
      </c>
      <c r="L1537" s="5">
        <f t="shared" si="572"/>
        <v>1.0009491100000001</v>
      </c>
      <c r="M1537" s="12">
        <f t="shared" si="592"/>
        <v>1.0095006900000001</v>
      </c>
      <c r="N1537" s="12">
        <f t="shared" si="588"/>
        <v>1.2484319953925256</v>
      </c>
      <c r="O1537" s="5">
        <f t="shared" si="590"/>
        <v>1.24961689</v>
      </c>
      <c r="P1537" s="5">
        <f t="shared" si="573"/>
        <v>1249.61689</v>
      </c>
      <c r="Q1537" s="10">
        <f t="shared" si="574"/>
        <v>0</v>
      </c>
      <c r="R1537" s="39">
        <f t="shared" si="575"/>
        <v>0</v>
      </c>
      <c r="S1537" s="5">
        <f t="shared" si="576"/>
        <v>0</v>
      </c>
      <c r="T1537" s="6">
        <f t="shared" si="586"/>
        <v>4.641E-2</v>
      </c>
      <c r="U1537" s="10">
        <f t="shared" si="589"/>
        <v>44</v>
      </c>
      <c r="V1537" s="10">
        <v>252</v>
      </c>
      <c r="W1537" s="12">
        <f t="shared" si="577"/>
        <v>1.0079523720000001</v>
      </c>
      <c r="X1537" s="5">
        <f t="shared" si="578"/>
        <v>9.9374183600000006</v>
      </c>
      <c r="Y1537" s="11">
        <f t="shared" si="579"/>
        <v>0</v>
      </c>
      <c r="Z1537" s="2" t="s">
        <v>75</v>
      </c>
      <c r="AA1537" s="72">
        <f t="shared" si="587"/>
        <v>44851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2"/>
      <c r="CH1537" s="1"/>
      <c r="CI1537" s="1"/>
      <c r="CJ1537" s="1"/>
      <c r="CK1537" s="1"/>
      <c r="CL1537" s="1"/>
      <c r="CM1537" s="1"/>
    </row>
    <row r="1538" spans="1:91" x14ac:dyDescent="0.2">
      <c r="A1538" s="105">
        <f t="shared" si="580"/>
        <v>44551</v>
      </c>
      <c r="B1538" s="5">
        <f t="shared" si="569"/>
        <v>1260.1795084999999</v>
      </c>
      <c r="C1538" s="5">
        <f t="shared" si="581"/>
        <v>1000</v>
      </c>
      <c r="D1538" s="64">
        <f t="shared" si="582"/>
        <v>6075.69</v>
      </c>
      <c r="E1538" s="11">
        <f>IF(K1538=1,VLOOKUP(A1538,[1]Plan1!$AY$80:$BA$314,3),E1537)</f>
        <v>6120.04</v>
      </c>
      <c r="F1538" s="72">
        <f t="shared" si="583"/>
        <v>44546</v>
      </c>
      <c r="G1538" s="9">
        <f t="shared" si="570"/>
        <v>7.2995824342585447E-3</v>
      </c>
      <c r="H1538" s="72">
        <f t="shared" si="584"/>
        <v>44578</v>
      </c>
      <c r="I1538" s="72">
        <f t="shared" si="571"/>
        <v>44578</v>
      </c>
      <c r="J1538" s="1">
        <f t="shared" si="585"/>
        <v>23</v>
      </c>
      <c r="K1538" s="1">
        <f t="shared" si="591"/>
        <v>4</v>
      </c>
      <c r="L1538" s="5">
        <f t="shared" si="572"/>
        <v>1.0012656799999999</v>
      </c>
      <c r="M1538" s="12">
        <f t="shared" si="592"/>
        <v>1.0095006900000001</v>
      </c>
      <c r="N1538" s="12">
        <f t="shared" si="588"/>
        <v>1.2484319953925256</v>
      </c>
      <c r="O1538" s="5">
        <f t="shared" si="590"/>
        <v>1.2500121099999999</v>
      </c>
      <c r="P1538" s="5">
        <f t="shared" si="573"/>
        <v>1250.0121099999999</v>
      </c>
      <c r="Q1538" s="10">
        <f t="shared" si="574"/>
        <v>0</v>
      </c>
      <c r="R1538" s="39">
        <f t="shared" si="575"/>
        <v>0</v>
      </c>
      <c r="S1538" s="5">
        <f t="shared" si="576"/>
        <v>0</v>
      </c>
      <c r="T1538" s="6">
        <f t="shared" si="586"/>
        <v>4.641E-2</v>
      </c>
      <c r="U1538" s="10">
        <f t="shared" si="589"/>
        <v>45</v>
      </c>
      <c r="V1538" s="10">
        <v>252</v>
      </c>
      <c r="W1538" s="12">
        <f t="shared" si="577"/>
        <v>1.0081338399999999</v>
      </c>
      <c r="X1538" s="5">
        <f t="shared" si="578"/>
        <v>10.167398499999999</v>
      </c>
      <c r="Y1538" s="11">
        <f t="shared" si="579"/>
        <v>0</v>
      </c>
      <c r="Z1538" s="2" t="s">
        <v>75</v>
      </c>
      <c r="AA1538" s="72">
        <f t="shared" si="587"/>
        <v>44851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2"/>
      <c r="CH1538" s="1"/>
      <c r="CI1538" s="1"/>
      <c r="CJ1538" s="1"/>
      <c r="CK1538" s="1"/>
      <c r="CL1538" s="1"/>
      <c r="CM1538" s="1"/>
    </row>
    <row r="1539" spans="1:91" x14ac:dyDescent="0.2">
      <c r="A1539" s="105">
        <f t="shared" si="580"/>
        <v>44552</v>
      </c>
      <c r="B1539" s="5">
        <f t="shared" si="569"/>
        <v>1260.8050155799999</v>
      </c>
      <c r="C1539" s="5">
        <f t="shared" si="581"/>
        <v>1000</v>
      </c>
      <c r="D1539" s="64">
        <f t="shared" si="582"/>
        <v>6075.69</v>
      </c>
      <c r="E1539" s="11">
        <f>IF(K1539=1,VLOOKUP(A1539,[1]Plan1!$AY$80:$BA$314,3),E1538)</f>
        <v>6120.04</v>
      </c>
      <c r="F1539" s="72">
        <f t="shared" si="583"/>
        <v>44546</v>
      </c>
      <c r="G1539" s="9">
        <f t="shared" si="570"/>
        <v>7.2995824342585447E-3</v>
      </c>
      <c r="H1539" s="72">
        <f t="shared" si="584"/>
        <v>44578</v>
      </c>
      <c r="I1539" s="72">
        <f t="shared" si="571"/>
        <v>44578</v>
      </c>
      <c r="J1539" s="1">
        <f t="shared" si="585"/>
        <v>23</v>
      </c>
      <c r="K1539" s="1">
        <f t="shared" si="591"/>
        <v>5</v>
      </c>
      <c r="L1539" s="5">
        <f t="shared" si="572"/>
        <v>1.0015823500000001</v>
      </c>
      <c r="M1539" s="12">
        <f t="shared" si="592"/>
        <v>1.0095006900000001</v>
      </c>
      <c r="N1539" s="12">
        <f t="shared" si="588"/>
        <v>1.2484319953925256</v>
      </c>
      <c r="O1539" s="5">
        <f t="shared" si="590"/>
        <v>1.25040745</v>
      </c>
      <c r="P1539" s="5">
        <f t="shared" si="573"/>
        <v>1250.4074499999999</v>
      </c>
      <c r="Q1539" s="10">
        <f t="shared" si="574"/>
        <v>0</v>
      </c>
      <c r="R1539" s="39">
        <f t="shared" si="575"/>
        <v>0</v>
      </c>
      <c r="S1539" s="5">
        <f t="shared" si="576"/>
        <v>0</v>
      </c>
      <c r="T1539" s="6">
        <f t="shared" si="586"/>
        <v>4.641E-2</v>
      </c>
      <c r="U1539" s="10">
        <f t="shared" si="589"/>
        <v>46</v>
      </c>
      <c r="V1539" s="10">
        <v>252</v>
      </c>
      <c r="W1539" s="12">
        <f t="shared" si="577"/>
        <v>1.0083153419999999</v>
      </c>
      <c r="X1539" s="5">
        <f t="shared" si="578"/>
        <v>10.39756558</v>
      </c>
      <c r="Y1539" s="11">
        <f t="shared" si="579"/>
        <v>0</v>
      </c>
      <c r="Z1539" s="2" t="s">
        <v>75</v>
      </c>
      <c r="AA1539" s="72">
        <f t="shared" si="587"/>
        <v>44851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2"/>
      <c r="CH1539" s="1"/>
      <c r="CI1539" s="1"/>
      <c r="CJ1539" s="1"/>
      <c r="CK1539" s="1"/>
      <c r="CL1539" s="1"/>
      <c r="CM1539" s="1"/>
    </row>
    <row r="1540" spans="1:91" x14ac:dyDescent="0.2">
      <c r="A1540" s="105">
        <f t="shared" si="580"/>
        <v>44553</v>
      </c>
      <c r="B1540" s="5">
        <f t="shared" si="569"/>
        <v>1261.4308272200001</v>
      </c>
      <c r="C1540" s="5">
        <f t="shared" si="581"/>
        <v>1000</v>
      </c>
      <c r="D1540" s="64">
        <f t="shared" si="582"/>
        <v>6075.69</v>
      </c>
      <c r="E1540" s="11">
        <f>IF(K1540=1,VLOOKUP(A1540,[1]Plan1!$AY$80:$BA$314,3),E1539)</f>
        <v>6120.04</v>
      </c>
      <c r="F1540" s="72">
        <f t="shared" si="583"/>
        <v>44546</v>
      </c>
      <c r="G1540" s="9">
        <f t="shared" si="570"/>
        <v>7.2995824342585447E-3</v>
      </c>
      <c r="H1540" s="72">
        <f t="shared" si="584"/>
        <v>44578</v>
      </c>
      <c r="I1540" s="72">
        <f t="shared" si="571"/>
        <v>44578</v>
      </c>
      <c r="J1540" s="1">
        <f t="shared" si="585"/>
        <v>23</v>
      </c>
      <c r="K1540" s="1">
        <f t="shared" si="591"/>
        <v>6</v>
      </c>
      <c r="L1540" s="5">
        <f t="shared" si="572"/>
        <v>1.00189912</v>
      </c>
      <c r="M1540" s="12">
        <f t="shared" si="592"/>
        <v>1.0095006900000001</v>
      </c>
      <c r="N1540" s="12">
        <f t="shared" si="588"/>
        <v>1.2484319953925256</v>
      </c>
      <c r="O1540" s="5">
        <f t="shared" si="590"/>
        <v>1.25080291</v>
      </c>
      <c r="P1540" s="5">
        <f t="shared" si="573"/>
        <v>1250.8029100000001</v>
      </c>
      <c r="Q1540" s="10">
        <f t="shared" si="574"/>
        <v>0</v>
      </c>
      <c r="R1540" s="39">
        <f t="shared" si="575"/>
        <v>0</v>
      </c>
      <c r="S1540" s="5">
        <f t="shared" si="576"/>
        <v>0</v>
      </c>
      <c r="T1540" s="6">
        <f t="shared" si="586"/>
        <v>4.641E-2</v>
      </c>
      <c r="U1540" s="10">
        <f t="shared" si="589"/>
        <v>47</v>
      </c>
      <c r="V1540" s="10">
        <v>252</v>
      </c>
      <c r="W1540" s="12">
        <f t="shared" si="577"/>
        <v>1.0084968759999999</v>
      </c>
      <c r="X1540" s="5">
        <f t="shared" si="578"/>
        <v>10.62791722</v>
      </c>
      <c r="Y1540" s="11">
        <f t="shared" si="579"/>
        <v>0</v>
      </c>
      <c r="Z1540" s="2" t="s">
        <v>75</v>
      </c>
      <c r="AA1540" s="72">
        <f t="shared" si="587"/>
        <v>44851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2"/>
      <c r="CH1540" s="1"/>
      <c r="CI1540" s="1"/>
      <c r="CJ1540" s="1"/>
      <c r="CK1540" s="1"/>
      <c r="CL1540" s="1"/>
      <c r="CM1540" s="1"/>
    </row>
    <row r="1541" spans="1:91" x14ac:dyDescent="0.2">
      <c r="A1541" s="105">
        <f t="shared" si="580"/>
        <v>44554</v>
      </c>
      <c r="B1541" s="5">
        <f t="shared" si="569"/>
        <v>1262.0569548599999</v>
      </c>
      <c r="C1541" s="5">
        <f t="shared" si="581"/>
        <v>1000</v>
      </c>
      <c r="D1541" s="64">
        <f t="shared" si="582"/>
        <v>6075.69</v>
      </c>
      <c r="E1541" s="11">
        <f>IF(K1541=1,VLOOKUP(A1541,[1]Plan1!$AY$80:$BA$314,3),E1540)</f>
        <v>6120.04</v>
      </c>
      <c r="F1541" s="72">
        <f t="shared" si="583"/>
        <v>44546</v>
      </c>
      <c r="G1541" s="9">
        <f t="shared" si="570"/>
        <v>7.2995824342585447E-3</v>
      </c>
      <c r="H1541" s="72">
        <f t="shared" si="584"/>
        <v>44578</v>
      </c>
      <c r="I1541" s="72">
        <f t="shared" si="571"/>
        <v>44578</v>
      </c>
      <c r="J1541" s="1">
        <f t="shared" si="585"/>
        <v>23</v>
      </c>
      <c r="K1541" s="1">
        <f t="shared" si="591"/>
        <v>7</v>
      </c>
      <c r="L1541" s="5">
        <f t="shared" si="572"/>
        <v>1.0022159900000001</v>
      </c>
      <c r="M1541" s="12">
        <f t="shared" si="592"/>
        <v>1.0095006900000001</v>
      </c>
      <c r="N1541" s="12">
        <f t="shared" si="588"/>
        <v>1.2484319953925256</v>
      </c>
      <c r="O1541" s="5">
        <f t="shared" si="590"/>
        <v>1.2511985000000001</v>
      </c>
      <c r="P1541" s="5">
        <f t="shared" si="573"/>
        <v>1251.1985</v>
      </c>
      <c r="Q1541" s="10">
        <f t="shared" si="574"/>
        <v>0</v>
      </c>
      <c r="R1541" s="39">
        <f t="shared" si="575"/>
        <v>0</v>
      </c>
      <c r="S1541" s="5">
        <f t="shared" si="576"/>
        <v>0</v>
      </c>
      <c r="T1541" s="6">
        <f t="shared" si="586"/>
        <v>4.641E-2</v>
      </c>
      <c r="U1541" s="10">
        <f t="shared" si="589"/>
        <v>48</v>
      </c>
      <c r="V1541" s="10">
        <v>252</v>
      </c>
      <c r="W1541" s="12">
        <f t="shared" si="577"/>
        <v>1.008678443</v>
      </c>
      <c r="X1541" s="5">
        <f t="shared" si="578"/>
        <v>10.85845486</v>
      </c>
      <c r="Y1541" s="11">
        <f t="shared" si="579"/>
        <v>0</v>
      </c>
      <c r="Z1541" s="2" t="s">
        <v>75</v>
      </c>
      <c r="AA1541" s="72">
        <f t="shared" si="587"/>
        <v>44851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2"/>
      <c r="CH1541" s="1"/>
      <c r="CI1541" s="1"/>
      <c r="CJ1541" s="1"/>
      <c r="CK1541" s="1"/>
      <c r="CL1541" s="1"/>
      <c r="CM1541" s="1"/>
    </row>
    <row r="1542" spans="1:91" x14ac:dyDescent="0.2">
      <c r="A1542" s="105">
        <f t="shared" si="580"/>
        <v>44555</v>
      </c>
      <c r="B1542" s="5">
        <f t="shared" si="569"/>
        <v>1262.68339735</v>
      </c>
      <c r="C1542" s="5">
        <f t="shared" si="581"/>
        <v>1000</v>
      </c>
      <c r="D1542" s="64">
        <f t="shared" si="582"/>
        <v>6075.69</v>
      </c>
      <c r="E1542" s="11">
        <f>IF(K1542=1,VLOOKUP(A1542,[1]Plan1!$AY$80:$BA$314,3),E1541)</f>
        <v>6120.04</v>
      </c>
      <c r="F1542" s="72">
        <f t="shared" si="583"/>
        <v>44546</v>
      </c>
      <c r="G1542" s="9">
        <f t="shared" si="570"/>
        <v>7.2995824342585447E-3</v>
      </c>
      <c r="H1542" s="72">
        <f t="shared" si="584"/>
        <v>44578</v>
      </c>
      <c r="I1542" s="72">
        <f t="shared" si="571"/>
        <v>44578</v>
      </c>
      <c r="J1542" s="1">
        <f t="shared" si="585"/>
        <v>23</v>
      </c>
      <c r="K1542" s="1">
        <f t="shared" si="591"/>
        <v>8</v>
      </c>
      <c r="L1542" s="5">
        <f t="shared" si="572"/>
        <v>1.0025329599999999</v>
      </c>
      <c r="M1542" s="12">
        <f t="shared" si="592"/>
        <v>1.0095006900000001</v>
      </c>
      <c r="N1542" s="12">
        <f t="shared" si="588"/>
        <v>1.2484319953925256</v>
      </c>
      <c r="O1542" s="5">
        <f t="shared" si="590"/>
        <v>1.2515942200000001</v>
      </c>
      <c r="P1542" s="5">
        <f t="shared" si="573"/>
        <v>1251.59422</v>
      </c>
      <c r="Q1542" s="10">
        <f t="shared" si="574"/>
        <v>0</v>
      </c>
      <c r="R1542" s="39">
        <f t="shared" si="575"/>
        <v>0</v>
      </c>
      <c r="S1542" s="5">
        <f t="shared" si="576"/>
        <v>0</v>
      </c>
      <c r="T1542" s="6">
        <f t="shared" si="586"/>
        <v>4.641E-2</v>
      </c>
      <c r="U1542" s="10">
        <f t="shared" si="589"/>
        <v>49</v>
      </c>
      <c r="V1542" s="10">
        <v>252</v>
      </c>
      <c r="W1542" s="12">
        <f t="shared" si="577"/>
        <v>1.008860042</v>
      </c>
      <c r="X1542" s="5">
        <f t="shared" si="578"/>
        <v>11.08917735</v>
      </c>
      <c r="Y1542" s="11">
        <f t="shared" si="579"/>
        <v>0</v>
      </c>
      <c r="Z1542" s="2" t="s">
        <v>75</v>
      </c>
      <c r="AA1542" s="72">
        <f t="shared" si="587"/>
        <v>44851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2"/>
      <c r="CH1542" s="1"/>
      <c r="CI1542" s="1"/>
      <c r="CJ1542" s="1"/>
      <c r="CK1542" s="1"/>
      <c r="CL1542" s="1"/>
      <c r="CM1542" s="1"/>
    </row>
    <row r="1543" spans="1:91" x14ac:dyDescent="0.2">
      <c r="A1543" s="105">
        <f t="shared" si="580"/>
        <v>44556</v>
      </c>
      <c r="B1543" s="5">
        <f t="shared" si="569"/>
        <v>1262.68339735</v>
      </c>
      <c r="C1543" s="5">
        <f t="shared" si="581"/>
        <v>1000</v>
      </c>
      <c r="D1543" s="64">
        <f t="shared" si="582"/>
        <v>6075.69</v>
      </c>
      <c r="E1543" s="11">
        <f>IF(K1543=1,VLOOKUP(A1543,[1]Plan1!$AY$80:$BA$314,3),E1542)</f>
        <v>6120.04</v>
      </c>
      <c r="F1543" s="72">
        <f t="shared" si="583"/>
        <v>44546</v>
      </c>
      <c r="G1543" s="9">
        <f t="shared" si="570"/>
        <v>7.2995824342585447E-3</v>
      </c>
      <c r="H1543" s="72">
        <f t="shared" si="584"/>
        <v>44578</v>
      </c>
      <c r="I1543" s="72">
        <f t="shared" si="571"/>
        <v>44578</v>
      </c>
      <c r="J1543" s="1">
        <f t="shared" si="585"/>
        <v>23</v>
      </c>
      <c r="K1543" s="1">
        <f t="shared" si="591"/>
        <v>8</v>
      </c>
      <c r="L1543" s="5">
        <f t="shared" si="572"/>
        <v>1.0025329599999999</v>
      </c>
      <c r="M1543" s="12">
        <f t="shared" si="592"/>
        <v>1.0095006900000001</v>
      </c>
      <c r="N1543" s="12">
        <f t="shared" si="588"/>
        <v>1.2484319953925256</v>
      </c>
      <c r="O1543" s="5">
        <f t="shared" si="590"/>
        <v>1.2515942200000001</v>
      </c>
      <c r="P1543" s="5">
        <f t="shared" si="573"/>
        <v>1251.59422</v>
      </c>
      <c r="Q1543" s="10">
        <f t="shared" si="574"/>
        <v>0</v>
      </c>
      <c r="R1543" s="39">
        <f t="shared" si="575"/>
        <v>0</v>
      </c>
      <c r="S1543" s="5">
        <f t="shared" si="576"/>
        <v>0</v>
      </c>
      <c r="T1543" s="6">
        <f t="shared" si="586"/>
        <v>4.641E-2</v>
      </c>
      <c r="U1543" s="10">
        <f t="shared" si="589"/>
        <v>49</v>
      </c>
      <c r="V1543" s="10">
        <v>252</v>
      </c>
      <c r="W1543" s="12">
        <f t="shared" si="577"/>
        <v>1.008860042</v>
      </c>
      <c r="X1543" s="5">
        <f t="shared" si="578"/>
        <v>11.08917735</v>
      </c>
      <c r="Y1543" s="11">
        <f t="shared" si="579"/>
        <v>0</v>
      </c>
      <c r="Z1543" s="2" t="s">
        <v>75</v>
      </c>
      <c r="AA1543" s="72">
        <f t="shared" si="587"/>
        <v>44851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2"/>
      <c r="CH1543" s="1"/>
      <c r="CI1543" s="1"/>
      <c r="CJ1543" s="1"/>
      <c r="CK1543" s="1"/>
      <c r="CL1543" s="1"/>
      <c r="CM1543" s="1"/>
    </row>
    <row r="1544" spans="1:91" x14ac:dyDescent="0.2">
      <c r="A1544" s="105">
        <f t="shared" si="580"/>
        <v>44557</v>
      </c>
      <c r="B1544" s="5">
        <f t="shared" si="569"/>
        <v>1262.68339735</v>
      </c>
      <c r="C1544" s="5">
        <f t="shared" si="581"/>
        <v>1000</v>
      </c>
      <c r="D1544" s="64">
        <f t="shared" si="582"/>
        <v>6075.69</v>
      </c>
      <c r="E1544" s="11">
        <f>IF(K1544=1,VLOOKUP(A1544,[1]Plan1!$AY$80:$BA$314,3),E1543)</f>
        <v>6120.04</v>
      </c>
      <c r="F1544" s="72">
        <f t="shared" si="583"/>
        <v>44546</v>
      </c>
      <c r="G1544" s="9">
        <f t="shared" si="570"/>
        <v>7.2995824342585447E-3</v>
      </c>
      <c r="H1544" s="72">
        <f t="shared" si="584"/>
        <v>44578</v>
      </c>
      <c r="I1544" s="72">
        <f t="shared" si="571"/>
        <v>44578</v>
      </c>
      <c r="J1544" s="1">
        <f t="shared" si="585"/>
        <v>23</v>
      </c>
      <c r="K1544" s="1">
        <f t="shared" si="591"/>
        <v>8</v>
      </c>
      <c r="L1544" s="5">
        <f t="shared" si="572"/>
        <v>1.0025329599999999</v>
      </c>
      <c r="M1544" s="12">
        <f t="shared" si="592"/>
        <v>1.0095006900000001</v>
      </c>
      <c r="N1544" s="12">
        <f t="shared" si="588"/>
        <v>1.2484319953925256</v>
      </c>
      <c r="O1544" s="5">
        <f t="shared" si="590"/>
        <v>1.2515942200000001</v>
      </c>
      <c r="P1544" s="5">
        <f t="shared" si="573"/>
        <v>1251.59422</v>
      </c>
      <c r="Q1544" s="10">
        <f t="shared" si="574"/>
        <v>0</v>
      </c>
      <c r="R1544" s="39">
        <f t="shared" si="575"/>
        <v>0</v>
      </c>
      <c r="S1544" s="5">
        <f t="shared" si="576"/>
        <v>0</v>
      </c>
      <c r="T1544" s="6">
        <f t="shared" si="586"/>
        <v>4.641E-2</v>
      </c>
      <c r="U1544" s="10">
        <f t="shared" si="589"/>
        <v>49</v>
      </c>
      <c r="V1544" s="10">
        <v>252</v>
      </c>
      <c r="W1544" s="12">
        <f t="shared" si="577"/>
        <v>1.008860042</v>
      </c>
      <c r="X1544" s="5">
        <f t="shared" si="578"/>
        <v>11.08917735</v>
      </c>
      <c r="Y1544" s="11">
        <f t="shared" si="579"/>
        <v>0</v>
      </c>
      <c r="Z1544" s="2" t="s">
        <v>75</v>
      </c>
      <c r="AA1544" s="72">
        <f t="shared" si="587"/>
        <v>44851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2"/>
      <c r="CH1544" s="1"/>
      <c r="CI1544" s="1"/>
      <c r="CJ1544" s="1"/>
      <c r="CK1544" s="1"/>
      <c r="CL1544" s="1"/>
      <c r="CM1544" s="1"/>
    </row>
    <row r="1545" spans="1:91" x14ac:dyDescent="0.2">
      <c r="A1545" s="105">
        <f t="shared" si="580"/>
        <v>44558</v>
      </c>
      <c r="B1545" s="5">
        <f t="shared" si="569"/>
        <v>1263.3101459700001</v>
      </c>
      <c r="C1545" s="5">
        <f t="shared" si="581"/>
        <v>1000</v>
      </c>
      <c r="D1545" s="64">
        <f t="shared" si="582"/>
        <v>6075.69</v>
      </c>
      <c r="E1545" s="11">
        <f>IF(K1545=1,VLOOKUP(A1545,[1]Plan1!$AY$80:$BA$314,3),E1544)</f>
        <v>6120.04</v>
      </c>
      <c r="F1545" s="72">
        <f t="shared" si="583"/>
        <v>44546</v>
      </c>
      <c r="G1545" s="9">
        <f t="shared" si="570"/>
        <v>7.2995824342585447E-3</v>
      </c>
      <c r="H1545" s="72">
        <f t="shared" si="584"/>
        <v>44578</v>
      </c>
      <c r="I1545" s="72">
        <f t="shared" si="571"/>
        <v>44578</v>
      </c>
      <c r="J1545" s="1">
        <f t="shared" si="585"/>
        <v>23</v>
      </c>
      <c r="K1545" s="1">
        <f t="shared" si="591"/>
        <v>9</v>
      </c>
      <c r="L1545" s="5">
        <f t="shared" si="572"/>
        <v>1.0028500300000001</v>
      </c>
      <c r="M1545" s="12">
        <f t="shared" si="592"/>
        <v>1.0095006900000001</v>
      </c>
      <c r="N1545" s="12">
        <f t="shared" si="588"/>
        <v>1.2484319953925256</v>
      </c>
      <c r="O1545" s="5">
        <f t="shared" si="590"/>
        <v>1.25199006</v>
      </c>
      <c r="P1545" s="5">
        <f t="shared" si="573"/>
        <v>1251.9900600000001</v>
      </c>
      <c r="Q1545" s="10">
        <f t="shared" si="574"/>
        <v>0</v>
      </c>
      <c r="R1545" s="39">
        <f t="shared" si="575"/>
        <v>0</v>
      </c>
      <c r="S1545" s="5">
        <f t="shared" si="576"/>
        <v>0</v>
      </c>
      <c r="T1545" s="6">
        <f t="shared" si="586"/>
        <v>4.641E-2</v>
      </c>
      <c r="U1545" s="10">
        <f t="shared" si="589"/>
        <v>50</v>
      </c>
      <c r="V1545" s="10">
        <v>252</v>
      </c>
      <c r="W1545" s="12">
        <f t="shared" si="577"/>
        <v>1.0090416740000001</v>
      </c>
      <c r="X1545" s="5">
        <f t="shared" si="578"/>
        <v>11.320085969999999</v>
      </c>
      <c r="Y1545" s="11">
        <f t="shared" si="579"/>
        <v>0</v>
      </c>
      <c r="Z1545" s="2" t="s">
        <v>75</v>
      </c>
      <c r="AA1545" s="72">
        <f t="shared" si="587"/>
        <v>44851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2"/>
      <c r="CH1545" s="1"/>
      <c r="CI1545" s="1"/>
      <c r="CJ1545" s="1"/>
      <c r="CK1545" s="1"/>
      <c r="CL1545" s="1"/>
      <c r="CM1545" s="1"/>
    </row>
    <row r="1546" spans="1:91" x14ac:dyDescent="0.2">
      <c r="A1546" s="105">
        <f t="shared" si="580"/>
        <v>44559</v>
      </c>
      <c r="B1546" s="5">
        <f t="shared" ref="B1546:B1609" si="593">(P1546+X1546)</f>
        <v>1263.9372008199998</v>
      </c>
      <c r="C1546" s="5">
        <f t="shared" si="581"/>
        <v>1000</v>
      </c>
      <c r="D1546" s="64">
        <f t="shared" si="582"/>
        <v>6075.69</v>
      </c>
      <c r="E1546" s="11">
        <f>IF(K1546=1,VLOOKUP(A1546,[1]Plan1!$AY$80:$BA$314,3),E1545)</f>
        <v>6120.04</v>
      </c>
      <c r="F1546" s="72">
        <f t="shared" si="583"/>
        <v>44546</v>
      </c>
      <c r="G1546" s="9">
        <f t="shared" ref="G1546:G1609" si="594">(E1546/D1546)-1</f>
        <v>7.2995824342585447E-3</v>
      </c>
      <c r="H1546" s="72">
        <f t="shared" si="584"/>
        <v>44578</v>
      </c>
      <c r="I1546" s="72">
        <f t="shared" ref="I1546:I1609" si="595">IF(A1546&gt;I1545,H1546,I1545)</f>
        <v>44578</v>
      </c>
      <c r="J1546" s="1">
        <f t="shared" si="585"/>
        <v>23</v>
      </c>
      <c r="K1546" s="1">
        <f t="shared" si="591"/>
        <v>10</v>
      </c>
      <c r="L1546" s="5">
        <f t="shared" ref="L1546:L1609" si="596">TRUNC((E1546/D1546)^TRUNC((K1546/J1546),9),8)</f>
        <v>1.0031672</v>
      </c>
      <c r="M1546" s="12">
        <f t="shared" si="592"/>
        <v>1.0095006900000001</v>
      </c>
      <c r="N1546" s="12">
        <f t="shared" si="588"/>
        <v>1.2484319953925256</v>
      </c>
      <c r="O1546" s="5">
        <f t="shared" si="590"/>
        <v>1.2523860200000001</v>
      </c>
      <c r="P1546" s="5">
        <f t="shared" ref="P1546:P1609" si="597">TRUNC(C1546*O1546,8)</f>
        <v>1252.3860199999999</v>
      </c>
      <c r="Q1546" s="10">
        <f t="shared" ref="Q1546:Q1609" si="598">IF(VLOOKUP(A1546,AD$10:AK$114,8)=VLOOKUP(A1545,AD$10:AK$114,8),0,VLOOKUP(A1546,AD$10:AK$114,8))</f>
        <v>0</v>
      </c>
      <c r="R1546" s="39">
        <f t="shared" ref="R1546:R1609" si="599">IF(Q1546&gt;0,VLOOKUP($A1546,$AD$10:$AI$114,6),0)</f>
        <v>0</v>
      </c>
      <c r="S1546" s="5">
        <f t="shared" ref="S1546:S1609" si="600">IF(R1546&gt;0,TRUNC(R1546*P1546,8),0)</f>
        <v>0</v>
      </c>
      <c r="T1546" s="6">
        <f t="shared" si="586"/>
        <v>4.641E-2</v>
      </c>
      <c r="U1546" s="10">
        <f t="shared" si="589"/>
        <v>51</v>
      </c>
      <c r="V1546" s="10">
        <v>252</v>
      </c>
      <c r="W1546" s="12">
        <f t="shared" ref="W1546:W1609" si="601">ROUND((1+T1546)^TRUNC((U1546/V1546),9),9)</f>
        <v>1.0092233390000001</v>
      </c>
      <c r="X1546" s="5">
        <f t="shared" ref="X1546:X1609" si="602">TRUNC((P1546*(W1546-1)),8)</f>
        <v>11.551180820000001</v>
      </c>
      <c r="Y1546" s="11">
        <f t="shared" ref="Y1546:Y1609" si="603">IF(Q1546&gt;0,S1546+X1546,0)</f>
        <v>0</v>
      </c>
      <c r="Z1546" s="2" t="s">
        <v>75</v>
      </c>
      <c r="AA1546" s="72">
        <f t="shared" si="587"/>
        <v>44851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2"/>
      <c r="CH1546" s="1"/>
      <c r="CI1546" s="1"/>
      <c r="CJ1546" s="1"/>
      <c r="CK1546" s="1"/>
      <c r="CL1546" s="1"/>
      <c r="CM1546" s="1"/>
    </row>
    <row r="1547" spans="1:91" x14ac:dyDescent="0.2">
      <c r="A1547" s="105">
        <f t="shared" ref="A1547:A1610" si="604">(A1546+1)</f>
        <v>44560</v>
      </c>
      <c r="B1547" s="5">
        <f t="shared" si="593"/>
        <v>1264.5645922799999</v>
      </c>
      <c r="C1547" s="5">
        <f t="shared" ref="C1547:C1610" si="605">TRUNC(IF(Q1546&gt;0,VLOOKUP(A1546,$AD$12:$AE$114,2),C1546),8)</f>
        <v>1000</v>
      </c>
      <c r="D1547" s="64">
        <f t="shared" ref="D1547:D1610" si="606">IF(E1547=E1546,D1546,E1546)</f>
        <v>6075.69</v>
      </c>
      <c r="E1547" s="11">
        <f>IF(K1547=1,VLOOKUP(A1547,[1]Plan1!$AY$80:$BA$314,3),E1546)</f>
        <v>6120.04</v>
      </c>
      <c r="F1547" s="72">
        <f t="shared" ref="F1547:F1610" si="607">IF(D1547=D1546,F1546,A1547)</f>
        <v>44546</v>
      </c>
      <c r="G1547" s="9">
        <f t="shared" si="594"/>
        <v>7.2995824342585447E-3</v>
      </c>
      <c r="H1547" s="72">
        <f t="shared" ref="H1547:H1610" si="608">IF(DAY(A1547)=15,VLOOKUP(A1547,AH$118:AM$450,4),H1546)</f>
        <v>44578</v>
      </c>
      <c r="I1547" s="72">
        <f t="shared" si="595"/>
        <v>44578</v>
      </c>
      <c r="J1547" s="1">
        <f t="shared" ref="J1547:J1610" si="609">IF(I1547=I1546,J1546,NETWORKDAYS(I1546,I1547,$AD$118:$AD$502)-1)</f>
        <v>23</v>
      </c>
      <c r="K1547" s="1">
        <f t="shared" si="591"/>
        <v>11</v>
      </c>
      <c r="L1547" s="5">
        <f t="shared" si="596"/>
        <v>1.00348448</v>
      </c>
      <c r="M1547" s="12">
        <f t="shared" si="592"/>
        <v>1.0095006900000001</v>
      </c>
      <c r="N1547" s="12">
        <f t="shared" si="588"/>
        <v>1.2484319953925256</v>
      </c>
      <c r="O1547" s="5">
        <f t="shared" si="590"/>
        <v>1.2527821299999999</v>
      </c>
      <c r="P1547" s="5">
        <f t="shared" si="597"/>
        <v>1252.7821300000001</v>
      </c>
      <c r="Q1547" s="10">
        <f t="shared" si="598"/>
        <v>0</v>
      </c>
      <c r="R1547" s="39">
        <f t="shared" si="599"/>
        <v>0</v>
      </c>
      <c r="S1547" s="5">
        <f t="shared" si="600"/>
        <v>0</v>
      </c>
      <c r="T1547" s="6">
        <f t="shared" ref="T1547:T1610" si="610">(T1546)</f>
        <v>4.641E-2</v>
      </c>
      <c r="U1547" s="10">
        <f t="shared" si="589"/>
        <v>52</v>
      </c>
      <c r="V1547" s="10">
        <v>252</v>
      </c>
      <c r="W1547" s="12">
        <f t="shared" si="601"/>
        <v>1.0094050370000001</v>
      </c>
      <c r="X1547" s="5">
        <f t="shared" si="602"/>
        <v>11.782462280000001</v>
      </c>
      <c r="Y1547" s="11">
        <f t="shared" si="603"/>
        <v>0</v>
      </c>
      <c r="Z1547" s="2" t="s">
        <v>75</v>
      </c>
      <c r="AA1547" s="72">
        <f t="shared" ref="AA1547:AA1610" si="611">IF(Q1546&gt;0,VLOOKUP(A1546,$AD$10:$AL$114,9),AA1546)</f>
        <v>44851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2"/>
      <c r="CH1547" s="1"/>
      <c r="CI1547" s="1"/>
      <c r="CJ1547" s="1"/>
      <c r="CK1547" s="1"/>
      <c r="CL1547" s="1"/>
      <c r="CM1547" s="1"/>
    </row>
    <row r="1548" spans="1:91" x14ac:dyDescent="0.2">
      <c r="A1548" s="105">
        <f t="shared" si="604"/>
        <v>44561</v>
      </c>
      <c r="B1548" s="5">
        <f t="shared" si="593"/>
        <v>1265.19226875</v>
      </c>
      <c r="C1548" s="5">
        <f t="shared" si="605"/>
        <v>1000</v>
      </c>
      <c r="D1548" s="64">
        <f t="shared" si="606"/>
        <v>6075.69</v>
      </c>
      <c r="E1548" s="11">
        <f>IF(K1548=1,VLOOKUP(A1548,[1]Plan1!$AY$80:$BA$314,3),E1547)</f>
        <v>6120.04</v>
      </c>
      <c r="F1548" s="72">
        <f t="shared" si="607"/>
        <v>44546</v>
      </c>
      <c r="G1548" s="9">
        <f t="shared" si="594"/>
        <v>7.2995824342585447E-3</v>
      </c>
      <c r="H1548" s="72">
        <f t="shared" si="608"/>
        <v>44578</v>
      </c>
      <c r="I1548" s="72">
        <f t="shared" si="595"/>
        <v>44578</v>
      </c>
      <c r="J1548" s="1">
        <f t="shared" si="609"/>
        <v>23</v>
      </c>
      <c r="K1548" s="1">
        <f t="shared" si="591"/>
        <v>12</v>
      </c>
      <c r="L1548" s="5">
        <f t="shared" si="596"/>
        <v>1.0038018500000001</v>
      </c>
      <c r="M1548" s="12">
        <f t="shared" si="592"/>
        <v>1.0095006900000001</v>
      </c>
      <c r="N1548" s="12">
        <f t="shared" si="588"/>
        <v>1.2484319953925256</v>
      </c>
      <c r="O1548" s="5">
        <f t="shared" si="590"/>
        <v>1.2531783400000001</v>
      </c>
      <c r="P1548" s="5">
        <f t="shared" si="597"/>
        <v>1253.1783399999999</v>
      </c>
      <c r="Q1548" s="10">
        <f t="shared" si="598"/>
        <v>0</v>
      </c>
      <c r="R1548" s="39">
        <f t="shared" si="599"/>
        <v>0</v>
      </c>
      <c r="S1548" s="5">
        <f t="shared" si="600"/>
        <v>0</v>
      </c>
      <c r="T1548" s="6">
        <f t="shared" si="610"/>
        <v>4.641E-2</v>
      </c>
      <c r="U1548" s="10">
        <f t="shared" si="589"/>
        <v>53</v>
      </c>
      <c r="V1548" s="10">
        <v>252</v>
      </c>
      <c r="W1548" s="12">
        <f t="shared" si="601"/>
        <v>1.0095867670000001</v>
      </c>
      <c r="X1548" s="5">
        <f t="shared" si="602"/>
        <v>12.01392875</v>
      </c>
      <c r="Y1548" s="11">
        <f t="shared" si="603"/>
        <v>0</v>
      </c>
      <c r="Z1548" s="2" t="s">
        <v>75</v>
      </c>
      <c r="AA1548" s="72">
        <f t="shared" si="611"/>
        <v>44851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2"/>
      <c r="CH1548" s="1"/>
      <c r="CI1548" s="1"/>
      <c r="CJ1548" s="1"/>
      <c r="CK1548" s="1"/>
      <c r="CL1548" s="1"/>
      <c r="CM1548" s="1"/>
    </row>
    <row r="1549" spans="1:91" x14ac:dyDescent="0.2">
      <c r="A1549" s="105">
        <f t="shared" si="604"/>
        <v>44562</v>
      </c>
      <c r="B1549" s="5">
        <f t="shared" si="593"/>
        <v>1265.8202618599998</v>
      </c>
      <c r="C1549" s="5">
        <f t="shared" si="605"/>
        <v>1000</v>
      </c>
      <c r="D1549" s="64">
        <f t="shared" si="606"/>
        <v>6075.69</v>
      </c>
      <c r="E1549" s="11">
        <f>IF(K1549=1,VLOOKUP(A1549,[1]Plan1!$AY$80:$BA$314,3),E1548)</f>
        <v>6120.04</v>
      </c>
      <c r="F1549" s="72">
        <f t="shared" si="607"/>
        <v>44546</v>
      </c>
      <c r="G1549" s="9">
        <f t="shared" si="594"/>
        <v>7.2995824342585447E-3</v>
      </c>
      <c r="H1549" s="72">
        <f t="shared" si="608"/>
        <v>44578</v>
      </c>
      <c r="I1549" s="72">
        <f t="shared" si="595"/>
        <v>44578</v>
      </c>
      <c r="J1549" s="1">
        <f t="shared" si="609"/>
        <v>23</v>
      </c>
      <c r="K1549" s="1">
        <f t="shared" si="591"/>
        <v>13</v>
      </c>
      <c r="L1549" s="5">
        <f t="shared" si="596"/>
        <v>1.00411932</v>
      </c>
      <c r="M1549" s="12">
        <f t="shared" si="592"/>
        <v>1.0095006900000001</v>
      </c>
      <c r="N1549" s="12">
        <f t="shared" si="588"/>
        <v>1.2484319953925256</v>
      </c>
      <c r="O1549" s="5">
        <f t="shared" si="590"/>
        <v>1.2535746800000001</v>
      </c>
      <c r="P1549" s="5">
        <f t="shared" si="597"/>
        <v>1253.5746799999999</v>
      </c>
      <c r="Q1549" s="10">
        <f t="shared" si="598"/>
        <v>0</v>
      </c>
      <c r="R1549" s="39">
        <f t="shared" si="599"/>
        <v>0</v>
      </c>
      <c r="S1549" s="5">
        <f t="shared" si="600"/>
        <v>0</v>
      </c>
      <c r="T1549" s="6">
        <f t="shared" si="610"/>
        <v>4.641E-2</v>
      </c>
      <c r="U1549" s="10">
        <f t="shared" si="589"/>
        <v>54</v>
      </c>
      <c r="V1549" s="10">
        <v>252</v>
      </c>
      <c r="W1549" s="12">
        <f t="shared" si="601"/>
        <v>1.0097685300000001</v>
      </c>
      <c r="X1549" s="5">
        <f t="shared" si="602"/>
        <v>12.24558186</v>
      </c>
      <c r="Y1549" s="11">
        <f t="shared" si="603"/>
        <v>0</v>
      </c>
      <c r="Z1549" s="2" t="s">
        <v>75</v>
      </c>
      <c r="AA1549" s="72">
        <f t="shared" si="611"/>
        <v>44851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2"/>
      <c r="CH1549" s="1"/>
      <c r="CI1549" s="1"/>
      <c r="CJ1549" s="1"/>
      <c r="CK1549" s="1"/>
      <c r="CL1549" s="1"/>
      <c r="CM1549" s="1"/>
    </row>
    <row r="1550" spans="1:91" x14ac:dyDescent="0.2">
      <c r="A1550" s="105">
        <f t="shared" si="604"/>
        <v>44563</v>
      </c>
      <c r="B1550" s="5">
        <f t="shared" si="593"/>
        <v>1265.8202618599998</v>
      </c>
      <c r="C1550" s="5">
        <f t="shared" si="605"/>
        <v>1000</v>
      </c>
      <c r="D1550" s="64">
        <f t="shared" si="606"/>
        <v>6075.69</v>
      </c>
      <c r="E1550" s="11">
        <f>IF(K1550=1,VLOOKUP(A1550,[1]Plan1!$AY$80:$BA$314,3),E1549)</f>
        <v>6120.04</v>
      </c>
      <c r="F1550" s="72">
        <f t="shared" si="607"/>
        <v>44546</v>
      </c>
      <c r="G1550" s="9">
        <f t="shared" si="594"/>
        <v>7.2995824342585447E-3</v>
      </c>
      <c r="H1550" s="72">
        <f t="shared" si="608"/>
        <v>44578</v>
      </c>
      <c r="I1550" s="72">
        <f t="shared" si="595"/>
        <v>44578</v>
      </c>
      <c r="J1550" s="1">
        <f t="shared" si="609"/>
        <v>23</v>
      </c>
      <c r="K1550" s="1">
        <f t="shared" si="591"/>
        <v>13</v>
      </c>
      <c r="L1550" s="5">
        <f t="shared" si="596"/>
        <v>1.00411932</v>
      </c>
      <c r="M1550" s="12">
        <f t="shared" si="592"/>
        <v>1.0095006900000001</v>
      </c>
      <c r="N1550" s="12">
        <f t="shared" si="588"/>
        <v>1.2484319953925256</v>
      </c>
      <c r="O1550" s="5">
        <f t="shared" si="590"/>
        <v>1.2535746800000001</v>
      </c>
      <c r="P1550" s="5">
        <f t="shared" si="597"/>
        <v>1253.5746799999999</v>
      </c>
      <c r="Q1550" s="10">
        <f t="shared" si="598"/>
        <v>0</v>
      </c>
      <c r="R1550" s="39">
        <f t="shared" si="599"/>
        <v>0</v>
      </c>
      <c r="S1550" s="5">
        <f t="shared" si="600"/>
        <v>0</v>
      </c>
      <c r="T1550" s="6">
        <f t="shared" si="610"/>
        <v>4.641E-2</v>
      </c>
      <c r="U1550" s="10">
        <f t="shared" si="589"/>
        <v>54</v>
      </c>
      <c r="V1550" s="10">
        <v>252</v>
      </c>
      <c r="W1550" s="12">
        <f t="shared" si="601"/>
        <v>1.0097685300000001</v>
      </c>
      <c r="X1550" s="5">
        <f t="shared" si="602"/>
        <v>12.24558186</v>
      </c>
      <c r="Y1550" s="11">
        <f t="shared" si="603"/>
        <v>0</v>
      </c>
      <c r="Z1550" s="2" t="s">
        <v>75</v>
      </c>
      <c r="AA1550" s="72">
        <f t="shared" si="611"/>
        <v>44851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2"/>
      <c r="CH1550" s="1"/>
      <c r="CI1550" s="1"/>
      <c r="CJ1550" s="1"/>
      <c r="CK1550" s="1"/>
      <c r="CL1550" s="1"/>
      <c r="CM1550" s="1"/>
    </row>
    <row r="1551" spans="1:91" x14ac:dyDescent="0.2">
      <c r="A1551" s="105">
        <f t="shared" si="604"/>
        <v>44564</v>
      </c>
      <c r="B1551" s="5">
        <f t="shared" si="593"/>
        <v>1265.8202618599998</v>
      </c>
      <c r="C1551" s="5">
        <f t="shared" si="605"/>
        <v>1000</v>
      </c>
      <c r="D1551" s="64">
        <f t="shared" si="606"/>
        <v>6075.69</v>
      </c>
      <c r="E1551" s="11">
        <f>IF(K1551=1,VLOOKUP(A1551,[1]Plan1!$AY$80:$BA$314,3),E1550)</f>
        <v>6120.04</v>
      </c>
      <c r="F1551" s="72">
        <f t="shared" si="607"/>
        <v>44546</v>
      </c>
      <c r="G1551" s="9">
        <f t="shared" si="594"/>
        <v>7.2995824342585447E-3</v>
      </c>
      <c r="H1551" s="72">
        <f t="shared" si="608"/>
        <v>44578</v>
      </c>
      <c r="I1551" s="72">
        <f t="shared" si="595"/>
        <v>44578</v>
      </c>
      <c r="J1551" s="1">
        <f t="shared" si="609"/>
        <v>23</v>
      </c>
      <c r="K1551" s="1">
        <f t="shared" si="591"/>
        <v>13</v>
      </c>
      <c r="L1551" s="5">
        <f t="shared" si="596"/>
        <v>1.00411932</v>
      </c>
      <c r="M1551" s="12">
        <f t="shared" si="592"/>
        <v>1.0095006900000001</v>
      </c>
      <c r="N1551" s="12">
        <f t="shared" si="588"/>
        <v>1.2484319953925256</v>
      </c>
      <c r="O1551" s="5">
        <f t="shared" si="590"/>
        <v>1.2535746800000001</v>
      </c>
      <c r="P1551" s="5">
        <f t="shared" si="597"/>
        <v>1253.5746799999999</v>
      </c>
      <c r="Q1551" s="10">
        <f t="shared" si="598"/>
        <v>0</v>
      </c>
      <c r="R1551" s="39">
        <f t="shared" si="599"/>
        <v>0</v>
      </c>
      <c r="S1551" s="5">
        <f t="shared" si="600"/>
        <v>0</v>
      </c>
      <c r="T1551" s="6">
        <f t="shared" si="610"/>
        <v>4.641E-2</v>
      </c>
      <c r="U1551" s="10">
        <f t="shared" si="589"/>
        <v>54</v>
      </c>
      <c r="V1551" s="10">
        <v>252</v>
      </c>
      <c r="W1551" s="12">
        <f t="shared" si="601"/>
        <v>1.0097685300000001</v>
      </c>
      <c r="X1551" s="5">
        <f t="shared" si="602"/>
        <v>12.24558186</v>
      </c>
      <c r="Y1551" s="11">
        <f t="shared" si="603"/>
        <v>0</v>
      </c>
      <c r="Z1551" s="2" t="s">
        <v>75</v>
      </c>
      <c r="AA1551" s="72">
        <f t="shared" si="611"/>
        <v>44851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2"/>
      <c r="CH1551" s="1"/>
      <c r="CI1551" s="1"/>
      <c r="CJ1551" s="1"/>
      <c r="CK1551" s="1"/>
      <c r="CL1551" s="1"/>
      <c r="CM1551" s="1"/>
    </row>
    <row r="1552" spans="1:91" x14ac:dyDescent="0.2">
      <c r="A1552" s="105">
        <f t="shared" si="604"/>
        <v>44565</v>
      </c>
      <c r="B1552" s="5">
        <f t="shared" si="593"/>
        <v>1266.4485717300001</v>
      </c>
      <c r="C1552" s="5">
        <f t="shared" si="605"/>
        <v>1000</v>
      </c>
      <c r="D1552" s="64">
        <f t="shared" si="606"/>
        <v>6075.69</v>
      </c>
      <c r="E1552" s="11">
        <f>IF(K1552=1,VLOOKUP(A1552,[1]Plan1!$AY$80:$BA$314,3),E1551)</f>
        <v>6120.04</v>
      </c>
      <c r="F1552" s="72">
        <f t="shared" si="607"/>
        <v>44546</v>
      </c>
      <c r="G1552" s="9">
        <f t="shared" si="594"/>
        <v>7.2995824342585447E-3</v>
      </c>
      <c r="H1552" s="72">
        <f t="shared" si="608"/>
        <v>44578</v>
      </c>
      <c r="I1552" s="72">
        <f t="shared" si="595"/>
        <v>44578</v>
      </c>
      <c r="J1552" s="1">
        <f t="shared" si="609"/>
        <v>23</v>
      </c>
      <c r="K1552" s="1">
        <f t="shared" si="591"/>
        <v>14</v>
      </c>
      <c r="L1552" s="5">
        <f t="shared" si="596"/>
        <v>1.00443689</v>
      </c>
      <c r="M1552" s="12">
        <f t="shared" si="592"/>
        <v>1.0095006900000001</v>
      </c>
      <c r="N1552" s="12">
        <f t="shared" si="588"/>
        <v>1.2484319953925256</v>
      </c>
      <c r="O1552" s="5">
        <f t="shared" si="590"/>
        <v>1.2539711499999999</v>
      </c>
      <c r="P1552" s="5">
        <f t="shared" si="597"/>
        <v>1253.9711500000001</v>
      </c>
      <c r="Q1552" s="10">
        <f t="shared" si="598"/>
        <v>0</v>
      </c>
      <c r="R1552" s="39">
        <f t="shared" si="599"/>
        <v>0</v>
      </c>
      <c r="S1552" s="5">
        <f t="shared" si="600"/>
        <v>0</v>
      </c>
      <c r="T1552" s="6">
        <f t="shared" si="610"/>
        <v>4.641E-2</v>
      </c>
      <c r="U1552" s="10">
        <f t="shared" si="589"/>
        <v>55</v>
      </c>
      <c r="V1552" s="10">
        <v>252</v>
      </c>
      <c r="W1552" s="12">
        <f t="shared" si="601"/>
        <v>1.009950326</v>
      </c>
      <c r="X1552" s="5">
        <f t="shared" si="602"/>
        <v>12.47742173</v>
      </c>
      <c r="Y1552" s="11">
        <f t="shared" si="603"/>
        <v>0</v>
      </c>
      <c r="Z1552" s="2" t="s">
        <v>75</v>
      </c>
      <c r="AA1552" s="72">
        <f t="shared" si="611"/>
        <v>44851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2"/>
      <c r="CH1552" s="1"/>
      <c r="CI1552" s="1"/>
      <c r="CJ1552" s="1"/>
      <c r="CK1552" s="1"/>
      <c r="CL1552" s="1"/>
      <c r="CM1552" s="1"/>
    </row>
    <row r="1553" spans="1:91" x14ac:dyDescent="0.2">
      <c r="A1553" s="105">
        <f t="shared" si="604"/>
        <v>44566</v>
      </c>
      <c r="B1553" s="5">
        <f t="shared" si="593"/>
        <v>1267.07719847</v>
      </c>
      <c r="C1553" s="5">
        <f t="shared" si="605"/>
        <v>1000</v>
      </c>
      <c r="D1553" s="64">
        <f t="shared" si="606"/>
        <v>6075.69</v>
      </c>
      <c r="E1553" s="11">
        <f>IF(K1553=1,VLOOKUP(A1553,[1]Plan1!$AY$80:$BA$314,3),E1552)</f>
        <v>6120.04</v>
      </c>
      <c r="F1553" s="72">
        <f t="shared" si="607"/>
        <v>44546</v>
      </c>
      <c r="G1553" s="9">
        <f t="shared" si="594"/>
        <v>7.2995824342585447E-3</v>
      </c>
      <c r="H1553" s="72">
        <f t="shared" si="608"/>
        <v>44578</v>
      </c>
      <c r="I1553" s="72">
        <f t="shared" si="595"/>
        <v>44578</v>
      </c>
      <c r="J1553" s="1">
        <f t="shared" si="609"/>
        <v>23</v>
      </c>
      <c r="K1553" s="1">
        <f t="shared" si="591"/>
        <v>15</v>
      </c>
      <c r="L1553" s="5">
        <f t="shared" si="596"/>
        <v>1.00475457</v>
      </c>
      <c r="M1553" s="12">
        <f t="shared" si="592"/>
        <v>1.0095006900000001</v>
      </c>
      <c r="N1553" s="12">
        <f t="shared" si="588"/>
        <v>1.2484319953925256</v>
      </c>
      <c r="O1553" s="5">
        <f t="shared" si="590"/>
        <v>1.2543677499999999</v>
      </c>
      <c r="P1553" s="5">
        <f t="shared" si="597"/>
        <v>1254.3677499999999</v>
      </c>
      <c r="Q1553" s="10">
        <f t="shared" si="598"/>
        <v>0</v>
      </c>
      <c r="R1553" s="39">
        <f t="shared" si="599"/>
        <v>0</v>
      </c>
      <c r="S1553" s="5">
        <f t="shared" si="600"/>
        <v>0</v>
      </c>
      <c r="T1553" s="6">
        <f t="shared" si="610"/>
        <v>4.641E-2</v>
      </c>
      <c r="U1553" s="10">
        <f t="shared" si="589"/>
        <v>56</v>
      </c>
      <c r="V1553" s="10">
        <v>252</v>
      </c>
      <c r="W1553" s="12">
        <f t="shared" si="601"/>
        <v>1.010132155</v>
      </c>
      <c r="X1553" s="5">
        <f t="shared" si="602"/>
        <v>12.70944847</v>
      </c>
      <c r="Y1553" s="11">
        <f t="shared" si="603"/>
        <v>0</v>
      </c>
      <c r="Z1553" s="2" t="s">
        <v>75</v>
      </c>
      <c r="AA1553" s="72">
        <f t="shared" si="611"/>
        <v>44851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2"/>
      <c r="CH1553" s="1"/>
      <c r="CI1553" s="1"/>
      <c r="CJ1553" s="1"/>
      <c r="CK1553" s="1"/>
      <c r="CL1553" s="1"/>
      <c r="CM1553" s="1"/>
    </row>
    <row r="1554" spans="1:91" x14ac:dyDescent="0.2">
      <c r="A1554" s="105">
        <f t="shared" si="604"/>
        <v>44567</v>
      </c>
      <c r="B1554" s="5">
        <f t="shared" si="593"/>
        <v>1267.7061207100001</v>
      </c>
      <c r="C1554" s="5">
        <f t="shared" si="605"/>
        <v>1000</v>
      </c>
      <c r="D1554" s="64">
        <f t="shared" si="606"/>
        <v>6075.69</v>
      </c>
      <c r="E1554" s="11">
        <f>IF(K1554=1,VLOOKUP(A1554,[1]Plan1!$AY$80:$BA$314,3),E1553)</f>
        <v>6120.04</v>
      </c>
      <c r="F1554" s="72">
        <f t="shared" si="607"/>
        <v>44546</v>
      </c>
      <c r="G1554" s="9">
        <f t="shared" si="594"/>
        <v>7.2995824342585447E-3</v>
      </c>
      <c r="H1554" s="72">
        <f t="shared" si="608"/>
        <v>44578</v>
      </c>
      <c r="I1554" s="72">
        <f t="shared" si="595"/>
        <v>44578</v>
      </c>
      <c r="J1554" s="1">
        <f t="shared" si="609"/>
        <v>23</v>
      </c>
      <c r="K1554" s="1">
        <f t="shared" si="591"/>
        <v>16</v>
      </c>
      <c r="L1554" s="5">
        <f t="shared" si="596"/>
        <v>1.0050723399999999</v>
      </c>
      <c r="M1554" s="12">
        <f t="shared" si="592"/>
        <v>1.0095006900000001</v>
      </c>
      <c r="N1554" s="12">
        <f t="shared" si="588"/>
        <v>1.2484319953925256</v>
      </c>
      <c r="O1554" s="5">
        <f t="shared" si="590"/>
        <v>1.2547644600000001</v>
      </c>
      <c r="P1554" s="5">
        <f t="shared" si="597"/>
        <v>1254.7644600000001</v>
      </c>
      <c r="Q1554" s="10">
        <f t="shared" si="598"/>
        <v>0</v>
      </c>
      <c r="R1554" s="39">
        <f t="shared" si="599"/>
        <v>0</v>
      </c>
      <c r="S1554" s="5">
        <f t="shared" si="600"/>
        <v>0</v>
      </c>
      <c r="T1554" s="6">
        <f t="shared" si="610"/>
        <v>4.641E-2</v>
      </c>
      <c r="U1554" s="10">
        <f t="shared" si="589"/>
        <v>57</v>
      </c>
      <c r="V1554" s="10">
        <v>252</v>
      </c>
      <c r="W1554" s="12">
        <f t="shared" si="601"/>
        <v>1.0103140159999999</v>
      </c>
      <c r="X1554" s="5">
        <f t="shared" si="602"/>
        <v>12.941660710000001</v>
      </c>
      <c r="Y1554" s="11">
        <f t="shared" si="603"/>
        <v>0</v>
      </c>
      <c r="Z1554" s="2" t="s">
        <v>75</v>
      </c>
      <c r="AA1554" s="72">
        <f t="shared" si="611"/>
        <v>44851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2"/>
      <c r="CH1554" s="1"/>
      <c r="CI1554" s="1"/>
      <c r="CJ1554" s="1"/>
      <c r="CK1554" s="1"/>
      <c r="CL1554" s="1"/>
      <c r="CM1554" s="1"/>
    </row>
    <row r="1555" spans="1:91" x14ac:dyDescent="0.2">
      <c r="A1555" s="105">
        <f t="shared" si="604"/>
        <v>44568</v>
      </c>
      <c r="B1555" s="5">
        <f t="shared" si="593"/>
        <v>1268.3353701399999</v>
      </c>
      <c r="C1555" s="5">
        <f t="shared" si="605"/>
        <v>1000</v>
      </c>
      <c r="D1555" s="64">
        <f t="shared" si="606"/>
        <v>6075.69</v>
      </c>
      <c r="E1555" s="11">
        <f>IF(K1555=1,VLOOKUP(A1555,[1]Plan1!$AY$80:$BA$314,3),E1554)</f>
        <v>6120.04</v>
      </c>
      <c r="F1555" s="72">
        <f t="shared" si="607"/>
        <v>44546</v>
      </c>
      <c r="G1555" s="9">
        <f t="shared" si="594"/>
        <v>7.2995824342585447E-3</v>
      </c>
      <c r="H1555" s="72">
        <f t="shared" si="608"/>
        <v>44578</v>
      </c>
      <c r="I1555" s="72">
        <f t="shared" si="595"/>
        <v>44578</v>
      </c>
      <c r="J1555" s="1">
        <f t="shared" si="609"/>
        <v>23</v>
      </c>
      <c r="K1555" s="1">
        <f t="shared" si="591"/>
        <v>17</v>
      </c>
      <c r="L1555" s="5">
        <f t="shared" si="596"/>
        <v>1.00539022</v>
      </c>
      <c r="M1555" s="12">
        <f t="shared" si="592"/>
        <v>1.0095006900000001</v>
      </c>
      <c r="N1555" s="12">
        <f t="shared" si="588"/>
        <v>1.2484319953925256</v>
      </c>
      <c r="O1555" s="5">
        <f t="shared" si="590"/>
        <v>1.2551613100000001</v>
      </c>
      <c r="P1555" s="5">
        <f t="shared" si="597"/>
        <v>1255.16131</v>
      </c>
      <c r="Q1555" s="10">
        <f t="shared" si="598"/>
        <v>0</v>
      </c>
      <c r="R1555" s="39">
        <f t="shared" si="599"/>
        <v>0</v>
      </c>
      <c r="S1555" s="5">
        <f t="shared" si="600"/>
        <v>0</v>
      </c>
      <c r="T1555" s="6">
        <f t="shared" si="610"/>
        <v>4.641E-2</v>
      </c>
      <c r="U1555" s="10">
        <f t="shared" si="589"/>
        <v>58</v>
      </c>
      <c r="V1555" s="10">
        <v>252</v>
      </c>
      <c r="W1555" s="12">
        <f t="shared" si="601"/>
        <v>1.0104959099999999</v>
      </c>
      <c r="X1555" s="5">
        <f t="shared" si="602"/>
        <v>13.17406014</v>
      </c>
      <c r="Y1555" s="11">
        <f t="shared" si="603"/>
        <v>0</v>
      </c>
      <c r="Z1555" s="2" t="s">
        <v>75</v>
      </c>
      <c r="AA1555" s="72">
        <f t="shared" si="611"/>
        <v>44851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2"/>
      <c r="CH1555" s="1"/>
      <c r="CI1555" s="1"/>
      <c r="CJ1555" s="1"/>
      <c r="CK1555" s="1"/>
      <c r="CL1555" s="1"/>
      <c r="CM1555" s="1"/>
    </row>
    <row r="1556" spans="1:91" x14ac:dyDescent="0.2">
      <c r="A1556" s="105">
        <f t="shared" si="604"/>
        <v>44569</v>
      </c>
      <c r="B1556" s="5">
        <f t="shared" si="593"/>
        <v>1268.9649266500001</v>
      </c>
      <c r="C1556" s="5">
        <f t="shared" si="605"/>
        <v>1000</v>
      </c>
      <c r="D1556" s="64">
        <f t="shared" si="606"/>
        <v>6075.69</v>
      </c>
      <c r="E1556" s="11">
        <f>IF(K1556=1,VLOOKUP(A1556,[1]Plan1!$AY$80:$BA$314,3),E1555)</f>
        <v>6120.04</v>
      </c>
      <c r="F1556" s="72">
        <f t="shared" si="607"/>
        <v>44546</v>
      </c>
      <c r="G1556" s="9">
        <f t="shared" si="594"/>
        <v>7.2995824342585447E-3</v>
      </c>
      <c r="H1556" s="72">
        <f t="shared" si="608"/>
        <v>44578</v>
      </c>
      <c r="I1556" s="72">
        <f t="shared" si="595"/>
        <v>44578</v>
      </c>
      <c r="J1556" s="1">
        <f t="shared" si="609"/>
        <v>23</v>
      </c>
      <c r="K1556" s="1">
        <f t="shared" si="591"/>
        <v>18</v>
      </c>
      <c r="L1556" s="5">
        <f t="shared" si="596"/>
        <v>1.00570819</v>
      </c>
      <c r="M1556" s="12">
        <f t="shared" si="592"/>
        <v>1.0095006900000001</v>
      </c>
      <c r="N1556" s="12">
        <f t="shared" si="588"/>
        <v>1.2484319953925256</v>
      </c>
      <c r="O1556" s="5">
        <f t="shared" si="590"/>
        <v>1.25555828</v>
      </c>
      <c r="P1556" s="5">
        <f t="shared" si="597"/>
        <v>1255.55828</v>
      </c>
      <c r="Q1556" s="10">
        <f t="shared" si="598"/>
        <v>0</v>
      </c>
      <c r="R1556" s="39">
        <f t="shared" si="599"/>
        <v>0</v>
      </c>
      <c r="S1556" s="5">
        <f t="shared" si="600"/>
        <v>0</v>
      </c>
      <c r="T1556" s="6">
        <f t="shared" si="610"/>
        <v>4.641E-2</v>
      </c>
      <c r="U1556" s="10">
        <f t="shared" si="589"/>
        <v>59</v>
      </c>
      <c r="V1556" s="10">
        <v>252</v>
      </c>
      <c r="W1556" s="12">
        <f t="shared" si="601"/>
        <v>1.010677837</v>
      </c>
      <c r="X1556" s="5">
        <f t="shared" si="602"/>
        <v>13.406646650000001</v>
      </c>
      <c r="Y1556" s="11">
        <f t="shared" si="603"/>
        <v>0</v>
      </c>
      <c r="Z1556" s="2" t="s">
        <v>75</v>
      </c>
      <c r="AA1556" s="72">
        <f t="shared" si="611"/>
        <v>44851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2"/>
      <c r="CH1556" s="1"/>
      <c r="CI1556" s="1"/>
      <c r="CJ1556" s="1"/>
      <c r="CK1556" s="1"/>
      <c r="CL1556" s="1"/>
      <c r="CM1556" s="1"/>
    </row>
    <row r="1557" spans="1:91" x14ac:dyDescent="0.2">
      <c r="A1557" s="105">
        <f t="shared" si="604"/>
        <v>44570</v>
      </c>
      <c r="B1557" s="5">
        <f t="shared" si="593"/>
        <v>1268.9649266500001</v>
      </c>
      <c r="C1557" s="5">
        <f t="shared" si="605"/>
        <v>1000</v>
      </c>
      <c r="D1557" s="64">
        <f t="shared" si="606"/>
        <v>6075.69</v>
      </c>
      <c r="E1557" s="11">
        <f>IF(K1557=1,VLOOKUP(A1557,[1]Plan1!$AY$80:$BA$314,3),E1556)</f>
        <v>6120.04</v>
      </c>
      <c r="F1557" s="72">
        <f t="shared" si="607"/>
        <v>44546</v>
      </c>
      <c r="G1557" s="9">
        <f t="shared" si="594"/>
        <v>7.2995824342585447E-3</v>
      </c>
      <c r="H1557" s="72">
        <f t="shared" si="608"/>
        <v>44578</v>
      </c>
      <c r="I1557" s="72">
        <f t="shared" si="595"/>
        <v>44578</v>
      </c>
      <c r="J1557" s="1">
        <f t="shared" si="609"/>
        <v>23</v>
      </c>
      <c r="K1557" s="1">
        <f t="shared" si="591"/>
        <v>18</v>
      </c>
      <c r="L1557" s="5">
        <f t="shared" si="596"/>
        <v>1.00570819</v>
      </c>
      <c r="M1557" s="12">
        <f t="shared" si="592"/>
        <v>1.0095006900000001</v>
      </c>
      <c r="N1557" s="12">
        <f t="shared" si="588"/>
        <v>1.2484319953925256</v>
      </c>
      <c r="O1557" s="5">
        <f t="shared" si="590"/>
        <v>1.25555828</v>
      </c>
      <c r="P1557" s="5">
        <f t="shared" si="597"/>
        <v>1255.55828</v>
      </c>
      <c r="Q1557" s="10">
        <f t="shared" si="598"/>
        <v>0</v>
      </c>
      <c r="R1557" s="39">
        <f t="shared" si="599"/>
        <v>0</v>
      </c>
      <c r="S1557" s="5">
        <f t="shared" si="600"/>
        <v>0</v>
      </c>
      <c r="T1557" s="6">
        <f t="shared" si="610"/>
        <v>4.641E-2</v>
      </c>
      <c r="U1557" s="10">
        <f t="shared" si="589"/>
        <v>59</v>
      </c>
      <c r="V1557" s="10">
        <v>252</v>
      </c>
      <c r="W1557" s="12">
        <f t="shared" si="601"/>
        <v>1.010677837</v>
      </c>
      <c r="X1557" s="5">
        <f t="shared" si="602"/>
        <v>13.406646650000001</v>
      </c>
      <c r="Y1557" s="11">
        <f t="shared" si="603"/>
        <v>0</v>
      </c>
      <c r="Z1557" s="2" t="s">
        <v>75</v>
      </c>
      <c r="AA1557" s="72">
        <f t="shared" si="611"/>
        <v>44851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2"/>
      <c r="CH1557" s="1"/>
      <c r="CI1557" s="1"/>
      <c r="CJ1557" s="1"/>
      <c r="CK1557" s="1"/>
      <c r="CL1557" s="1"/>
      <c r="CM1557" s="1"/>
    </row>
    <row r="1558" spans="1:91" x14ac:dyDescent="0.2">
      <c r="A1558" s="105">
        <f t="shared" si="604"/>
        <v>44571</v>
      </c>
      <c r="B1558" s="5">
        <f t="shared" si="593"/>
        <v>1268.9649266500001</v>
      </c>
      <c r="C1558" s="5">
        <f t="shared" si="605"/>
        <v>1000</v>
      </c>
      <c r="D1558" s="64">
        <f t="shared" si="606"/>
        <v>6075.69</v>
      </c>
      <c r="E1558" s="11">
        <f>IF(K1558=1,VLOOKUP(A1558,[1]Plan1!$AY$80:$BA$314,3),E1557)</f>
        <v>6120.04</v>
      </c>
      <c r="F1558" s="72">
        <f t="shared" si="607"/>
        <v>44546</v>
      </c>
      <c r="G1558" s="9">
        <f t="shared" si="594"/>
        <v>7.2995824342585447E-3</v>
      </c>
      <c r="H1558" s="72">
        <f t="shared" si="608"/>
        <v>44578</v>
      </c>
      <c r="I1558" s="72">
        <f t="shared" si="595"/>
        <v>44578</v>
      </c>
      <c r="J1558" s="1">
        <f t="shared" si="609"/>
        <v>23</v>
      </c>
      <c r="K1558" s="1">
        <f t="shared" si="591"/>
        <v>18</v>
      </c>
      <c r="L1558" s="5">
        <f t="shared" si="596"/>
        <v>1.00570819</v>
      </c>
      <c r="M1558" s="12">
        <f t="shared" si="592"/>
        <v>1.0095006900000001</v>
      </c>
      <c r="N1558" s="12">
        <f t="shared" si="588"/>
        <v>1.2484319953925256</v>
      </c>
      <c r="O1558" s="5">
        <f t="shared" si="590"/>
        <v>1.25555828</v>
      </c>
      <c r="P1558" s="5">
        <f t="shared" si="597"/>
        <v>1255.55828</v>
      </c>
      <c r="Q1558" s="10">
        <f t="shared" si="598"/>
        <v>0</v>
      </c>
      <c r="R1558" s="39">
        <f t="shared" si="599"/>
        <v>0</v>
      </c>
      <c r="S1558" s="5">
        <f t="shared" si="600"/>
        <v>0</v>
      </c>
      <c r="T1558" s="6">
        <f t="shared" si="610"/>
        <v>4.641E-2</v>
      </c>
      <c r="U1558" s="10">
        <f t="shared" si="589"/>
        <v>59</v>
      </c>
      <c r="V1558" s="10">
        <v>252</v>
      </c>
      <c r="W1558" s="12">
        <f t="shared" si="601"/>
        <v>1.010677837</v>
      </c>
      <c r="X1558" s="5">
        <f t="shared" si="602"/>
        <v>13.406646650000001</v>
      </c>
      <c r="Y1558" s="11">
        <f t="shared" si="603"/>
        <v>0</v>
      </c>
      <c r="Z1558" s="2" t="s">
        <v>75</v>
      </c>
      <c r="AA1558" s="72">
        <f t="shared" si="611"/>
        <v>44851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2"/>
      <c r="CH1558" s="1"/>
      <c r="CI1558" s="1"/>
      <c r="CJ1558" s="1"/>
      <c r="CK1558" s="1"/>
      <c r="CL1558" s="1"/>
      <c r="CM1558" s="1"/>
    </row>
    <row r="1559" spans="1:91" x14ac:dyDescent="0.2">
      <c r="A1559" s="105">
        <f t="shared" si="604"/>
        <v>44572</v>
      </c>
      <c r="B1559" s="5">
        <f t="shared" si="593"/>
        <v>1269.59479921</v>
      </c>
      <c r="C1559" s="5">
        <f t="shared" si="605"/>
        <v>1000</v>
      </c>
      <c r="D1559" s="64">
        <f t="shared" si="606"/>
        <v>6075.69</v>
      </c>
      <c r="E1559" s="11">
        <f>IF(K1559=1,VLOOKUP(A1559,[1]Plan1!$AY$80:$BA$314,3),E1558)</f>
        <v>6120.04</v>
      </c>
      <c r="F1559" s="72">
        <f t="shared" si="607"/>
        <v>44546</v>
      </c>
      <c r="G1559" s="9">
        <f t="shared" si="594"/>
        <v>7.2995824342585447E-3</v>
      </c>
      <c r="H1559" s="72">
        <f t="shared" si="608"/>
        <v>44578</v>
      </c>
      <c r="I1559" s="72">
        <f t="shared" si="595"/>
        <v>44578</v>
      </c>
      <c r="J1559" s="1">
        <f t="shared" si="609"/>
        <v>23</v>
      </c>
      <c r="K1559" s="1">
        <f t="shared" si="591"/>
        <v>19</v>
      </c>
      <c r="L1559" s="5">
        <f t="shared" si="596"/>
        <v>1.00602627</v>
      </c>
      <c r="M1559" s="12">
        <f t="shared" si="592"/>
        <v>1.0095006900000001</v>
      </c>
      <c r="N1559" s="12">
        <f t="shared" si="588"/>
        <v>1.2484319953925256</v>
      </c>
      <c r="O1559" s="5">
        <f t="shared" si="590"/>
        <v>1.2559553800000001</v>
      </c>
      <c r="P1559" s="5">
        <f t="shared" si="597"/>
        <v>1255.9553800000001</v>
      </c>
      <c r="Q1559" s="10">
        <f t="shared" si="598"/>
        <v>0</v>
      </c>
      <c r="R1559" s="39">
        <f t="shared" si="599"/>
        <v>0</v>
      </c>
      <c r="S1559" s="5">
        <f t="shared" si="600"/>
        <v>0</v>
      </c>
      <c r="T1559" s="6">
        <f t="shared" si="610"/>
        <v>4.641E-2</v>
      </c>
      <c r="U1559" s="10">
        <f t="shared" si="589"/>
        <v>60</v>
      </c>
      <c r="V1559" s="10">
        <v>252</v>
      </c>
      <c r="W1559" s="12">
        <f t="shared" si="601"/>
        <v>1.0108597960000001</v>
      </c>
      <c r="X1559" s="5">
        <f t="shared" si="602"/>
        <v>13.63941921</v>
      </c>
      <c r="Y1559" s="11">
        <f t="shared" si="603"/>
        <v>0</v>
      </c>
      <c r="Z1559" s="2" t="s">
        <v>75</v>
      </c>
      <c r="AA1559" s="72">
        <f t="shared" si="611"/>
        <v>44851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2"/>
      <c r="CH1559" s="1"/>
      <c r="CI1559" s="1"/>
      <c r="CJ1559" s="1"/>
      <c r="CK1559" s="1"/>
      <c r="CL1559" s="1"/>
      <c r="CM1559" s="1"/>
    </row>
    <row r="1560" spans="1:91" x14ac:dyDescent="0.2">
      <c r="A1560" s="105">
        <f t="shared" si="604"/>
        <v>44573</v>
      </c>
      <c r="B1560" s="5">
        <f t="shared" si="593"/>
        <v>1270.2249689499999</v>
      </c>
      <c r="C1560" s="5">
        <f t="shared" si="605"/>
        <v>1000</v>
      </c>
      <c r="D1560" s="64">
        <f t="shared" si="606"/>
        <v>6075.69</v>
      </c>
      <c r="E1560" s="11">
        <f>IF(K1560=1,VLOOKUP(A1560,[1]Plan1!$AY$80:$BA$314,3),E1559)</f>
        <v>6120.04</v>
      </c>
      <c r="F1560" s="72">
        <f t="shared" si="607"/>
        <v>44546</v>
      </c>
      <c r="G1560" s="9">
        <f t="shared" si="594"/>
        <v>7.2995824342585447E-3</v>
      </c>
      <c r="H1560" s="72">
        <f t="shared" si="608"/>
        <v>44578</v>
      </c>
      <c r="I1560" s="72">
        <f t="shared" si="595"/>
        <v>44578</v>
      </c>
      <c r="J1560" s="1">
        <f t="shared" si="609"/>
        <v>23</v>
      </c>
      <c r="K1560" s="1">
        <f t="shared" si="591"/>
        <v>20</v>
      </c>
      <c r="L1560" s="5">
        <f t="shared" si="596"/>
        <v>1.0063444399999999</v>
      </c>
      <c r="M1560" s="12">
        <f t="shared" si="592"/>
        <v>1.0095006900000001</v>
      </c>
      <c r="N1560" s="12">
        <f t="shared" si="588"/>
        <v>1.2484319953925256</v>
      </c>
      <c r="O1560" s="5">
        <f t="shared" si="590"/>
        <v>1.2563525900000001</v>
      </c>
      <c r="P1560" s="5">
        <f t="shared" si="597"/>
        <v>1256.35259</v>
      </c>
      <c r="Q1560" s="10">
        <f t="shared" si="598"/>
        <v>0</v>
      </c>
      <c r="R1560" s="39">
        <f t="shared" si="599"/>
        <v>0</v>
      </c>
      <c r="S1560" s="5">
        <f t="shared" si="600"/>
        <v>0</v>
      </c>
      <c r="T1560" s="6">
        <f t="shared" si="610"/>
        <v>4.641E-2</v>
      </c>
      <c r="U1560" s="10">
        <f t="shared" si="589"/>
        <v>61</v>
      </c>
      <c r="V1560" s="10">
        <v>252</v>
      </c>
      <c r="W1560" s="12">
        <f t="shared" si="601"/>
        <v>1.011041788</v>
      </c>
      <c r="X1560" s="5">
        <f t="shared" si="602"/>
        <v>13.87237895</v>
      </c>
      <c r="Y1560" s="11">
        <f t="shared" si="603"/>
        <v>0</v>
      </c>
      <c r="Z1560" s="2" t="s">
        <v>75</v>
      </c>
      <c r="AA1560" s="72">
        <f t="shared" si="611"/>
        <v>44851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2"/>
      <c r="CH1560" s="1"/>
      <c r="CI1560" s="1"/>
      <c r="CJ1560" s="1"/>
      <c r="CK1560" s="1"/>
      <c r="CL1560" s="1"/>
      <c r="CM1560" s="1"/>
    </row>
    <row r="1561" spans="1:91" x14ac:dyDescent="0.2">
      <c r="A1561" s="105">
        <f t="shared" si="604"/>
        <v>44574</v>
      </c>
      <c r="B1561" s="5">
        <f t="shared" si="593"/>
        <v>1270.8554663099999</v>
      </c>
      <c r="C1561" s="5">
        <f t="shared" si="605"/>
        <v>1000</v>
      </c>
      <c r="D1561" s="64">
        <f t="shared" si="606"/>
        <v>6075.69</v>
      </c>
      <c r="E1561" s="11">
        <f>IF(K1561=1,VLOOKUP(A1561,[1]Plan1!$AY$80:$BA$314,3),E1560)</f>
        <v>6120.04</v>
      </c>
      <c r="F1561" s="72">
        <f t="shared" si="607"/>
        <v>44546</v>
      </c>
      <c r="G1561" s="9">
        <f t="shared" si="594"/>
        <v>7.2995824342585447E-3</v>
      </c>
      <c r="H1561" s="72">
        <f t="shared" si="608"/>
        <v>44578</v>
      </c>
      <c r="I1561" s="72">
        <f t="shared" si="595"/>
        <v>44578</v>
      </c>
      <c r="J1561" s="1">
        <f t="shared" si="609"/>
        <v>23</v>
      </c>
      <c r="K1561" s="1">
        <f t="shared" si="591"/>
        <v>21</v>
      </c>
      <c r="L1561" s="5">
        <f t="shared" si="596"/>
        <v>1.00666272</v>
      </c>
      <c r="M1561" s="12">
        <f t="shared" si="592"/>
        <v>1.0095006900000001</v>
      </c>
      <c r="N1561" s="12">
        <f t="shared" si="588"/>
        <v>1.2484319953925256</v>
      </c>
      <c r="O1561" s="5">
        <f t="shared" si="590"/>
        <v>1.25674994</v>
      </c>
      <c r="P1561" s="5">
        <f t="shared" si="597"/>
        <v>1256.7499399999999</v>
      </c>
      <c r="Q1561" s="10">
        <f t="shared" si="598"/>
        <v>0</v>
      </c>
      <c r="R1561" s="39">
        <f t="shared" si="599"/>
        <v>0</v>
      </c>
      <c r="S1561" s="5">
        <f t="shared" si="600"/>
        <v>0</v>
      </c>
      <c r="T1561" s="6">
        <f t="shared" si="610"/>
        <v>4.641E-2</v>
      </c>
      <c r="U1561" s="10">
        <f t="shared" si="589"/>
        <v>62</v>
      </c>
      <c r="V1561" s="10">
        <v>252</v>
      </c>
      <c r="W1561" s="12">
        <f t="shared" si="601"/>
        <v>1.011223813</v>
      </c>
      <c r="X1561" s="5">
        <f t="shared" si="602"/>
        <v>14.10552631</v>
      </c>
      <c r="Y1561" s="11">
        <f t="shared" si="603"/>
        <v>0</v>
      </c>
      <c r="Z1561" s="2" t="s">
        <v>75</v>
      </c>
      <c r="AA1561" s="72">
        <f t="shared" si="611"/>
        <v>44851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2"/>
      <c r="CH1561" s="1"/>
      <c r="CI1561" s="1"/>
      <c r="CJ1561" s="1"/>
      <c r="CK1561" s="1"/>
      <c r="CL1561" s="1"/>
      <c r="CM1561" s="1"/>
    </row>
    <row r="1562" spans="1:91" x14ac:dyDescent="0.2">
      <c r="A1562" s="105">
        <f t="shared" si="604"/>
        <v>44575</v>
      </c>
      <c r="B1562" s="5">
        <f t="shared" si="593"/>
        <v>1271.4862813</v>
      </c>
      <c r="C1562" s="5">
        <f t="shared" si="605"/>
        <v>1000</v>
      </c>
      <c r="D1562" s="64">
        <f t="shared" si="606"/>
        <v>6075.69</v>
      </c>
      <c r="E1562" s="11">
        <f>IF(K1562=1,VLOOKUP(A1562,[1]Plan1!$AY$80:$BA$314,3),E1561)</f>
        <v>6120.04</v>
      </c>
      <c r="F1562" s="72">
        <f t="shared" si="607"/>
        <v>44546</v>
      </c>
      <c r="G1562" s="9">
        <f t="shared" si="594"/>
        <v>7.2995824342585447E-3</v>
      </c>
      <c r="H1562" s="72">
        <f t="shared" si="608"/>
        <v>44578</v>
      </c>
      <c r="I1562" s="72">
        <f t="shared" si="595"/>
        <v>44578</v>
      </c>
      <c r="J1562" s="1">
        <f t="shared" si="609"/>
        <v>23</v>
      </c>
      <c r="K1562" s="1">
        <f t="shared" si="591"/>
        <v>22</v>
      </c>
      <c r="L1562" s="5">
        <f t="shared" si="596"/>
        <v>1.0069811</v>
      </c>
      <c r="M1562" s="12">
        <f t="shared" si="592"/>
        <v>1.0095006900000001</v>
      </c>
      <c r="N1562" s="12">
        <f t="shared" si="588"/>
        <v>1.2484319953925256</v>
      </c>
      <c r="O1562" s="5">
        <f t="shared" si="590"/>
        <v>1.2571474199999999</v>
      </c>
      <c r="P1562" s="5">
        <f t="shared" si="597"/>
        <v>1257.14742</v>
      </c>
      <c r="Q1562" s="10">
        <f t="shared" si="598"/>
        <v>0</v>
      </c>
      <c r="R1562" s="39">
        <f t="shared" si="599"/>
        <v>0</v>
      </c>
      <c r="S1562" s="5">
        <f t="shared" si="600"/>
        <v>0</v>
      </c>
      <c r="T1562" s="6">
        <f t="shared" si="610"/>
        <v>4.641E-2</v>
      </c>
      <c r="U1562" s="10">
        <f t="shared" si="589"/>
        <v>63</v>
      </c>
      <c r="V1562" s="10">
        <v>252</v>
      </c>
      <c r="W1562" s="12">
        <f t="shared" si="601"/>
        <v>1.011405871</v>
      </c>
      <c r="X1562" s="5">
        <f t="shared" si="602"/>
        <v>14.3388613</v>
      </c>
      <c r="Y1562" s="11">
        <f t="shared" si="603"/>
        <v>0</v>
      </c>
      <c r="Z1562" s="2" t="s">
        <v>75</v>
      </c>
      <c r="AA1562" s="72">
        <f t="shared" si="611"/>
        <v>44851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2"/>
      <c r="CH1562" s="1"/>
      <c r="CI1562" s="1"/>
      <c r="CJ1562" s="1"/>
      <c r="CK1562" s="1"/>
      <c r="CL1562" s="1"/>
      <c r="CM1562" s="1"/>
    </row>
    <row r="1563" spans="1:91" x14ac:dyDescent="0.2">
      <c r="A1563" s="105">
        <f t="shared" si="604"/>
        <v>44576</v>
      </c>
      <c r="B1563" s="5">
        <f t="shared" si="593"/>
        <v>1272.1174039</v>
      </c>
      <c r="C1563" s="5">
        <f t="shared" si="605"/>
        <v>1000</v>
      </c>
      <c r="D1563" s="64">
        <f t="shared" si="606"/>
        <v>6075.69</v>
      </c>
      <c r="E1563" s="11">
        <f>IF(K1563=1,VLOOKUP(A1563,[1]Plan1!$AY$80:$BA$314,3),E1562)</f>
        <v>6120.04</v>
      </c>
      <c r="F1563" s="72">
        <f t="shared" si="607"/>
        <v>44546</v>
      </c>
      <c r="G1563" s="9">
        <f t="shared" si="594"/>
        <v>7.2995824342585447E-3</v>
      </c>
      <c r="H1563" s="72">
        <f t="shared" si="608"/>
        <v>44607</v>
      </c>
      <c r="I1563" s="72">
        <f t="shared" si="595"/>
        <v>44578</v>
      </c>
      <c r="J1563" s="1">
        <f t="shared" si="609"/>
        <v>23</v>
      </c>
      <c r="K1563" s="1">
        <f t="shared" si="591"/>
        <v>23</v>
      </c>
      <c r="L1563" s="5">
        <f t="shared" si="596"/>
        <v>1.00729958</v>
      </c>
      <c r="M1563" s="12">
        <f t="shared" si="592"/>
        <v>1.0095006900000001</v>
      </c>
      <c r="N1563" s="12">
        <f t="shared" si="588"/>
        <v>1.2484319953925256</v>
      </c>
      <c r="O1563" s="5">
        <f t="shared" si="590"/>
        <v>1.25754502</v>
      </c>
      <c r="P1563" s="5">
        <f t="shared" si="597"/>
        <v>1257.54502</v>
      </c>
      <c r="Q1563" s="10">
        <f t="shared" si="598"/>
        <v>0</v>
      </c>
      <c r="R1563" s="39">
        <f t="shared" si="599"/>
        <v>0</v>
      </c>
      <c r="S1563" s="5">
        <f t="shared" si="600"/>
        <v>0</v>
      </c>
      <c r="T1563" s="6">
        <f t="shared" si="610"/>
        <v>4.641E-2</v>
      </c>
      <c r="U1563" s="10">
        <f t="shared" si="589"/>
        <v>64</v>
      </c>
      <c r="V1563" s="10">
        <v>252</v>
      </c>
      <c r="W1563" s="12">
        <f t="shared" si="601"/>
        <v>1.0115879619999999</v>
      </c>
      <c r="X1563" s="5">
        <f t="shared" si="602"/>
        <v>14.5723839</v>
      </c>
      <c r="Y1563" s="11">
        <f t="shared" si="603"/>
        <v>0</v>
      </c>
      <c r="Z1563" s="2" t="s">
        <v>75</v>
      </c>
      <c r="AA1563" s="72">
        <f t="shared" si="611"/>
        <v>44851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2"/>
      <c r="CH1563" s="1"/>
      <c r="CI1563" s="1"/>
      <c r="CJ1563" s="1"/>
      <c r="CK1563" s="1"/>
      <c r="CL1563" s="1"/>
      <c r="CM1563" s="1"/>
    </row>
    <row r="1564" spans="1:91" x14ac:dyDescent="0.2">
      <c r="A1564" s="105">
        <f t="shared" si="604"/>
        <v>44577</v>
      </c>
      <c r="B1564" s="5">
        <f t="shared" si="593"/>
        <v>1272.1174039</v>
      </c>
      <c r="C1564" s="5">
        <f t="shared" si="605"/>
        <v>1000</v>
      </c>
      <c r="D1564" s="64">
        <f t="shared" si="606"/>
        <v>6075.69</v>
      </c>
      <c r="E1564" s="11">
        <f>IF(K1564=1,VLOOKUP(A1564,[1]Plan1!$AY$80:$BA$314,3),E1563)</f>
        <v>6120.04</v>
      </c>
      <c r="F1564" s="72">
        <f t="shared" si="607"/>
        <v>44546</v>
      </c>
      <c r="G1564" s="9">
        <f t="shared" si="594"/>
        <v>7.2995824342585447E-3</v>
      </c>
      <c r="H1564" s="72">
        <f t="shared" si="608"/>
        <v>44607</v>
      </c>
      <c r="I1564" s="72">
        <f t="shared" si="595"/>
        <v>44578</v>
      </c>
      <c r="J1564" s="1">
        <f t="shared" si="609"/>
        <v>23</v>
      </c>
      <c r="K1564" s="1">
        <f t="shared" si="591"/>
        <v>23</v>
      </c>
      <c r="L1564" s="5">
        <f t="shared" si="596"/>
        <v>1.00729958</v>
      </c>
      <c r="M1564" s="12">
        <f t="shared" si="592"/>
        <v>1.0095006900000001</v>
      </c>
      <c r="N1564" s="12">
        <f t="shared" si="588"/>
        <v>1.2484319953925256</v>
      </c>
      <c r="O1564" s="5">
        <f t="shared" si="590"/>
        <v>1.25754502</v>
      </c>
      <c r="P1564" s="5">
        <f t="shared" si="597"/>
        <v>1257.54502</v>
      </c>
      <c r="Q1564" s="10">
        <f t="shared" si="598"/>
        <v>0</v>
      </c>
      <c r="R1564" s="39">
        <f t="shared" si="599"/>
        <v>0</v>
      </c>
      <c r="S1564" s="5">
        <f t="shared" si="600"/>
        <v>0</v>
      </c>
      <c r="T1564" s="6">
        <f t="shared" si="610"/>
        <v>4.641E-2</v>
      </c>
      <c r="U1564" s="10">
        <f t="shared" si="589"/>
        <v>64</v>
      </c>
      <c r="V1564" s="10">
        <v>252</v>
      </c>
      <c r="W1564" s="12">
        <f t="shared" si="601"/>
        <v>1.0115879619999999</v>
      </c>
      <c r="X1564" s="5">
        <f t="shared" si="602"/>
        <v>14.5723839</v>
      </c>
      <c r="Y1564" s="11">
        <f t="shared" si="603"/>
        <v>0</v>
      </c>
      <c r="Z1564" s="2" t="s">
        <v>75</v>
      </c>
      <c r="AA1564" s="72">
        <f t="shared" si="611"/>
        <v>44851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2"/>
      <c r="CH1564" s="1"/>
      <c r="CI1564" s="1"/>
      <c r="CJ1564" s="1"/>
      <c r="CK1564" s="1"/>
      <c r="CL1564" s="1"/>
      <c r="CM1564" s="1"/>
    </row>
    <row r="1565" spans="1:91" x14ac:dyDescent="0.2">
      <c r="A1565" s="105">
        <f t="shared" si="604"/>
        <v>44578</v>
      </c>
      <c r="B1565" s="5">
        <f t="shared" si="593"/>
        <v>1272.1174039</v>
      </c>
      <c r="C1565" s="5">
        <f t="shared" si="605"/>
        <v>1000</v>
      </c>
      <c r="D1565" s="64">
        <f t="shared" si="606"/>
        <v>6075.69</v>
      </c>
      <c r="E1565" s="11">
        <f>IF(K1565=1,VLOOKUP(A1565,[1]Plan1!$AY$80:$BA$314,3),E1564)</f>
        <v>6120.04</v>
      </c>
      <c r="F1565" s="72">
        <f t="shared" si="607"/>
        <v>44546</v>
      </c>
      <c r="G1565" s="9">
        <f t="shared" si="594"/>
        <v>7.2995824342585447E-3</v>
      </c>
      <c r="H1565" s="72">
        <f t="shared" si="608"/>
        <v>44607</v>
      </c>
      <c r="I1565" s="72">
        <f t="shared" si="595"/>
        <v>44578</v>
      </c>
      <c r="J1565" s="1">
        <f t="shared" si="609"/>
        <v>23</v>
      </c>
      <c r="K1565" s="1">
        <f t="shared" si="591"/>
        <v>23</v>
      </c>
      <c r="L1565" s="5">
        <f t="shared" si="596"/>
        <v>1.00729958</v>
      </c>
      <c r="M1565" s="12">
        <f t="shared" si="592"/>
        <v>1.0095006900000001</v>
      </c>
      <c r="N1565" s="12">
        <f t="shared" si="588"/>
        <v>1.2484319953925256</v>
      </c>
      <c r="O1565" s="5">
        <f t="shared" si="590"/>
        <v>1.25754502</v>
      </c>
      <c r="P1565" s="5">
        <f t="shared" si="597"/>
        <v>1257.54502</v>
      </c>
      <c r="Q1565" s="10">
        <f t="shared" si="598"/>
        <v>0</v>
      </c>
      <c r="R1565" s="39">
        <f t="shared" si="599"/>
        <v>0</v>
      </c>
      <c r="S1565" s="5">
        <f t="shared" si="600"/>
        <v>0</v>
      </c>
      <c r="T1565" s="6">
        <f t="shared" si="610"/>
        <v>4.641E-2</v>
      </c>
      <c r="U1565" s="10">
        <f t="shared" si="589"/>
        <v>64</v>
      </c>
      <c r="V1565" s="10">
        <v>252</v>
      </c>
      <c r="W1565" s="12">
        <f t="shared" si="601"/>
        <v>1.0115879619999999</v>
      </c>
      <c r="X1565" s="5">
        <f t="shared" si="602"/>
        <v>14.5723839</v>
      </c>
      <c r="Y1565" s="11">
        <f t="shared" si="603"/>
        <v>0</v>
      </c>
      <c r="Z1565" s="2" t="s">
        <v>75</v>
      </c>
      <c r="AA1565" s="72">
        <f t="shared" si="611"/>
        <v>44851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2"/>
      <c r="CH1565" s="1"/>
      <c r="CI1565" s="1"/>
      <c r="CJ1565" s="1"/>
      <c r="CK1565" s="1"/>
      <c r="CL1565" s="1"/>
      <c r="CM1565" s="1"/>
    </row>
    <row r="1566" spans="1:91" x14ac:dyDescent="0.2">
      <c r="A1566" s="105">
        <f t="shared" si="604"/>
        <v>44579</v>
      </c>
      <c r="B1566" s="5">
        <f t="shared" si="593"/>
        <v>1272.6727782099999</v>
      </c>
      <c r="C1566" s="5">
        <f t="shared" si="605"/>
        <v>1000</v>
      </c>
      <c r="D1566" s="64">
        <f t="shared" si="606"/>
        <v>6120.04</v>
      </c>
      <c r="E1566" s="11">
        <f>IF(K1566=1,VLOOKUP(A1566,[1]Plan1!$AY$80:$BA$314,3),E1565)</f>
        <v>6153.09</v>
      </c>
      <c r="F1566" s="72">
        <f t="shared" si="607"/>
        <v>44579</v>
      </c>
      <c r="G1566" s="9">
        <f t="shared" si="594"/>
        <v>5.4002915013626751E-3</v>
      </c>
      <c r="H1566" s="72">
        <f t="shared" si="608"/>
        <v>44607</v>
      </c>
      <c r="I1566" s="72">
        <f t="shared" si="595"/>
        <v>44607</v>
      </c>
      <c r="J1566" s="1">
        <f t="shared" si="609"/>
        <v>21</v>
      </c>
      <c r="K1566" s="1">
        <f t="shared" si="591"/>
        <v>1</v>
      </c>
      <c r="L1566" s="5">
        <f t="shared" si="596"/>
        <v>1.0002564899999999</v>
      </c>
      <c r="M1566" s="12">
        <f t="shared" si="592"/>
        <v>1.00729958</v>
      </c>
      <c r="N1566" s="12">
        <f t="shared" si="588"/>
        <v>1.2575450246174529</v>
      </c>
      <c r="O1566" s="5">
        <f t="shared" si="590"/>
        <v>1.2578675699999999</v>
      </c>
      <c r="P1566" s="5">
        <f t="shared" si="597"/>
        <v>1257.8675699999999</v>
      </c>
      <c r="Q1566" s="10">
        <f t="shared" si="598"/>
        <v>0</v>
      </c>
      <c r="R1566" s="39">
        <f t="shared" si="599"/>
        <v>0</v>
      </c>
      <c r="S1566" s="5">
        <f t="shared" si="600"/>
        <v>0</v>
      </c>
      <c r="T1566" s="6">
        <f t="shared" si="610"/>
        <v>4.641E-2</v>
      </c>
      <c r="U1566" s="10">
        <f t="shared" si="589"/>
        <v>65</v>
      </c>
      <c r="V1566" s="10">
        <v>252</v>
      </c>
      <c r="W1566" s="12">
        <f t="shared" si="601"/>
        <v>1.011770085</v>
      </c>
      <c r="X1566" s="5">
        <f t="shared" si="602"/>
        <v>14.80520821</v>
      </c>
      <c r="Y1566" s="11">
        <f t="shared" si="603"/>
        <v>0</v>
      </c>
      <c r="Z1566" s="2" t="s">
        <v>75</v>
      </c>
      <c r="AA1566" s="72">
        <f t="shared" si="611"/>
        <v>44851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2"/>
      <c r="CH1566" s="1"/>
      <c r="CI1566" s="1"/>
      <c r="CJ1566" s="1"/>
      <c r="CK1566" s="1"/>
      <c r="CL1566" s="1"/>
      <c r="CM1566" s="1"/>
    </row>
    <row r="1567" spans="1:91" x14ac:dyDescent="0.2">
      <c r="A1567" s="105">
        <f t="shared" si="604"/>
        <v>44580</v>
      </c>
      <c r="B1567" s="5">
        <f t="shared" si="593"/>
        <v>1273.2284127299999</v>
      </c>
      <c r="C1567" s="5">
        <f t="shared" si="605"/>
        <v>1000</v>
      </c>
      <c r="D1567" s="64">
        <f t="shared" si="606"/>
        <v>6120.04</v>
      </c>
      <c r="E1567" s="11">
        <f>IF(K1567=1,VLOOKUP(A1567,[1]Plan1!$AY$80:$BA$314,3),E1566)</f>
        <v>6153.09</v>
      </c>
      <c r="F1567" s="72">
        <f t="shared" si="607"/>
        <v>44579</v>
      </c>
      <c r="G1567" s="9">
        <f t="shared" si="594"/>
        <v>5.4002915013626751E-3</v>
      </c>
      <c r="H1567" s="72">
        <f t="shared" si="608"/>
        <v>44607</v>
      </c>
      <c r="I1567" s="72">
        <f t="shared" si="595"/>
        <v>44607</v>
      </c>
      <c r="J1567" s="1">
        <f t="shared" si="609"/>
        <v>21</v>
      </c>
      <c r="K1567" s="1">
        <f t="shared" si="591"/>
        <v>2</v>
      </c>
      <c r="L1567" s="5">
        <f t="shared" si="596"/>
        <v>1.0005130600000001</v>
      </c>
      <c r="M1567" s="12">
        <f t="shared" si="592"/>
        <v>1.00729958</v>
      </c>
      <c r="N1567" s="12">
        <f t="shared" ref="N1567:N1630" si="612">IF(I1567&gt;I1566,N1566*M1567,N1566)</f>
        <v>1.2575450246174529</v>
      </c>
      <c r="O1567" s="5">
        <f t="shared" si="590"/>
        <v>1.2581902199999999</v>
      </c>
      <c r="P1567" s="5">
        <f t="shared" si="597"/>
        <v>1258.19022</v>
      </c>
      <c r="Q1567" s="10">
        <f t="shared" si="598"/>
        <v>0</v>
      </c>
      <c r="R1567" s="39">
        <f t="shared" si="599"/>
        <v>0</v>
      </c>
      <c r="S1567" s="5">
        <f t="shared" si="600"/>
        <v>0</v>
      </c>
      <c r="T1567" s="6">
        <f t="shared" si="610"/>
        <v>4.641E-2</v>
      </c>
      <c r="U1567" s="10">
        <f t="shared" si="589"/>
        <v>66</v>
      </c>
      <c r="V1567" s="10">
        <v>252</v>
      </c>
      <c r="W1567" s="12">
        <f t="shared" si="601"/>
        <v>1.0119522409999999</v>
      </c>
      <c r="X1567" s="5">
        <f t="shared" si="602"/>
        <v>15.03819273</v>
      </c>
      <c r="Y1567" s="11">
        <f t="shared" si="603"/>
        <v>0</v>
      </c>
      <c r="Z1567" s="2" t="s">
        <v>75</v>
      </c>
      <c r="AA1567" s="72">
        <f t="shared" si="611"/>
        <v>44851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2"/>
      <c r="CH1567" s="1"/>
      <c r="CI1567" s="1"/>
      <c r="CJ1567" s="1"/>
      <c r="CK1567" s="1"/>
      <c r="CL1567" s="1"/>
      <c r="CM1567" s="1"/>
    </row>
    <row r="1568" spans="1:91" x14ac:dyDescent="0.2">
      <c r="A1568" s="105">
        <f t="shared" si="604"/>
        <v>44581</v>
      </c>
      <c r="B1568" s="5">
        <f t="shared" si="593"/>
        <v>1273.78427717</v>
      </c>
      <c r="C1568" s="5">
        <f t="shared" si="605"/>
        <v>1000</v>
      </c>
      <c r="D1568" s="64">
        <f t="shared" si="606"/>
        <v>6120.04</v>
      </c>
      <c r="E1568" s="11">
        <f>IF(K1568=1,VLOOKUP(A1568,[1]Plan1!$AY$80:$BA$314,3),E1567)</f>
        <v>6153.09</v>
      </c>
      <c r="F1568" s="72">
        <f t="shared" si="607"/>
        <v>44579</v>
      </c>
      <c r="G1568" s="9">
        <f t="shared" si="594"/>
        <v>5.4002915013626751E-3</v>
      </c>
      <c r="H1568" s="72">
        <f t="shared" si="608"/>
        <v>44607</v>
      </c>
      <c r="I1568" s="72">
        <f t="shared" si="595"/>
        <v>44607</v>
      </c>
      <c r="J1568" s="1">
        <f t="shared" si="609"/>
        <v>21</v>
      </c>
      <c r="K1568" s="1">
        <f t="shared" si="591"/>
        <v>3</v>
      </c>
      <c r="L1568" s="5">
        <f t="shared" si="596"/>
        <v>1.00076969</v>
      </c>
      <c r="M1568" s="12">
        <f t="shared" si="592"/>
        <v>1.00729958</v>
      </c>
      <c r="N1568" s="12">
        <f t="shared" si="612"/>
        <v>1.2575450246174529</v>
      </c>
      <c r="O1568" s="5">
        <f t="shared" si="590"/>
        <v>1.2585129399999999</v>
      </c>
      <c r="P1568" s="5">
        <f t="shared" si="597"/>
        <v>1258.5129400000001</v>
      </c>
      <c r="Q1568" s="10">
        <f t="shared" si="598"/>
        <v>0</v>
      </c>
      <c r="R1568" s="39">
        <f t="shared" si="599"/>
        <v>0</v>
      </c>
      <c r="S1568" s="5">
        <f t="shared" si="600"/>
        <v>0</v>
      </c>
      <c r="T1568" s="6">
        <f t="shared" si="610"/>
        <v>4.641E-2</v>
      </c>
      <c r="U1568" s="10">
        <f t="shared" si="589"/>
        <v>67</v>
      </c>
      <c r="V1568" s="10">
        <v>252</v>
      </c>
      <c r="W1568" s="12">
        <f t="shared" si="601"/>
        <v>1.0121344299999999</v>
      </c>
      <c r="X1568" s="5">
        <f t="shared" si="602"/>
        <v>15.271337170000001</v>
      </c>
      <c r="Y1568" s="11">
        <f t="shared" si="603"/>
        <v>0</v>
      </c>
      <c r="Z1568" s="2" t="s">
        <v>75</v>
      </c>
      <c r="AA1568" s="72">
        <f t="shared" si="611"/>
        <v>44851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2"/>
      <c r="CH1568" s="1"/>
      <c r="CI1568" s="1"/>
      <c r="CJ1568" s="1"/>
      <c r="CK1568" s="1"/>
      <c r="CL1568" s="1"/>
      <c r="CM1568" s="1"/>
    </row>
    <row r="1569" spans="1:91" x14ac:dyDescent="0.2">
      <c r="A1569" s="105">
        <f t="shared" si="604"/>
        <v>44582</v>
      </c>
      <c r="B1569" s="5">
        <f t="shared" si="593"/>
        <v>1274.34038173</v>
      </c>
      <c r="C1569" s="5">
        <f t="shared" si="605"/>
        <v>1000</v>
      </c>
      <c r="D1569" s="64">
        <f t="shared" si="606"/>
        <v>6120.04</v>
      </c>
      <c r="E1569" s="11">
        <f>IF(K1569=1,VLOOKUP(A1569,[1]Plan1!$AY$80:$BA$314,3),E1568)</f>
        <v>6153.09</v>
      </c>
      <c r="F1569" s="72">
        <f t="shared" si="607"/>
        <v>44579</v>
      </c>
      <c r="G1569" s="9">
        <f t="shared" si="594"/>
        <v>5.4002915013626751E-3</v>
      </c>
      <c r="H1569" s="72">
        <f t="shared" si="608"/>
        <v>44607</v>
      </c>
      <c r="I1569" s="72">
        <f t="shared" si="595"/>
        <v>44607</v>
      </c>
      <c r="J1569" s="1">
        <f t="shared" si="609"/>
        <v>21</v>
      </c>
      <c r="K1569" s="1">
        <f t="shared" si="591"/>
        <v>4</v>
      </c>
      <c r="L1569" s="5">
        <f t="shared" si="596"/>
        <v>1.0010263800000001</v>
      </c>
      <c r="M1569" s="12">
        <f t="shared" si="592"/>
        <v>1.00729958</v>
      </c>
      <c r="N1569" s="12">
        <f t="shared" si="612"/>
        <v>1.2575450246174529</v>
      </c>
      <c r="O1569" s="5">
        <f t="shared" si="590"/>
        <v>1.2588357400000001</v>
      </c>
      <c r="P1569" s="5">
        <f t="shared" si="597"/>
        <v>1258.83574</v>
      </c>
      <c r="Q1569" s="10">
        <f t="shared" si="598"/>
        <v>0</v>
      </c>
      <c r="R1569" s="39">
        <f t="shared" si="599"/>
        <v>0</v>
      </c>
      <c r="S1569" s="5">
        <f t="shared" si="600"/>
        <v>0</v>
      </c>
      <c r="T1569" s="6">
        <f t="shared" si="610"/>
        <v>4.641E-2</v>
      </c>
      <c r="U1569" s="10">
        <f t="shared" si="589"/>
        <v>68</v>
      </c>
      <c r="V1569" s="10">
        <v>252</v>
      </c>
      <c r="W1569" s="12">
        <f t="shared" si="601"/>
        <v>1.012316652</v>
      </c>
      <c r="X1569" s="5">
        <f t="shared" si="602"/>
        <v>15.504641729999999</v>
      </c>
      <c r="Y1569" s="11">
        <f t="shared" si="603"/>
        <v>0</v>
      </c>
      <c r="Z1569" s="2" t="s">
        <v>75</v>
      </c>
      <c r="AA1569" s="72">
        <f t="shared" si="611"/>
        <v>44851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2"/>
      <c r="CH1569" s="1"/>
      <c r="CI1569" s="1"/>
      <c r="CJ1569" s="1"/>
      <c r="CK1569" s="1"/>
      <c r="CL1569" s="1"/>
      <c r="CM1569" s="1"/>
    </row>
    <row r="1570" spans="1:91" x14ac:dyDescent="0.2">
      <c r="A1570" s="105">
        <f t="shared" si="604"/>
        <v>44583</v>
      </c>
      <c r="B1570" s="5">
        <f t="shared" si="593"/>
        <v>1274.89673535</v>
      </c>
      <c r="C1570" s="5">
        <f t="shared" si="605"/>
        <v>1000</v>
      </c>
      <c r="D1570" s="64">
        <f t="shared" si="606"/>
        <v>6120.04</v>
      </c>
      <c r="E1570" s="11">
        <f>IF(K1570=1,VLOOKUP(A1570,[1]Plan1!$AY$80:$BA$314,3),E1569)</f>
        <v>6153.09</v>
      </c>
      <c r="F1570" s="72">
        <f t="shared" si="607"/>
        <v>44579</v>
      </c>
      <c r="G1570" s="9">
        <f t="shared" si="594"/>
        <v>5.4002915013626751E-3</v>
      </c>
      <c r="H1570" s="72">
        <f t="shared" si="608"/>
        <v>44607</v>
      </c>
      <c r="I1570" s="72">
        <f t="shared" si="595"/>
        <v>44607</v>
      </c>
      <c r="J1570" s="1">
        <f t="shared" si="609"/>
        <v>21</v>
      </c>
      <c r="K1570" s="1">
        <f t="shared" si="591"/>
        <v>5</v>
      </c>
      <c r="L1570" s="5">
        <f t="shared" si="596"/>
        <v>1.00128314</v>
      </c>
      <c r="M1570" s="12">
        <f t="shared" si="592"/>
        <v>1.00729958</v>
      </c>
      <c r="N1570" s="12">
        <f t="shared" si="612"/>
        <v>1.2575450246174529</v>
      </c>
      <c r="O1570" s="5">
        <f t="shared" si="590"/>
        <v>1.2591586299999999</v>
      </c>
      <c r="P1570" s="5">
        <f t="shared" si="597"/>
        <v>1259.1586299999999</v>
      </c>
      <c r="Q1570" s="10">
        <f t="shared" si="598"/>
        <v>0</v>
      </c>
      <c r="R1570" s="39">
        <f t="shared" si="599"/>
        <v>0</v>
      </c>
      <c r="S1570" s="5">
        <f t="shared" si="600"/>
        <v>0</v>
      </c>
      <c r="T1570" s="6">
        <f t="shared" si="610"/>
        <v>4.641E-2</v>
      </c>
      <c r="U1570" s="10">
        <f t="shared" si="589"/>
        <v>69</v>
      </c>
      <c r="V1570" s="10">
        <v>252</v>
      </c>
      <c r="W1570" s="12">
        <f t="shared" si="601"/>
        <v>1.012498906</v>
      </c>
      <c r="X1570" s="5">
        <f t="shared" si="602"/>
        <v>15.73810535</v>
      </c>
      <c r="Y1570" s="11">
        <f t="shared" si="603"/>
        <v>0</v>
      </c>
      <c r="Z1570" s="2" t="s">
        <v>75</v>
      </c>
      <c r="AA1570" s="72">
        <f t="shared" si="611"/>
        <v>44851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2"/>
      <c r="CH1570" s="1"/>
      <c r="CI1570" s="1"/>
      <c r="CJ1570" s="1"/>
      <c r="CK1570" s="1"/>
      <c r="CL1570" s="1"/>
      <c r="CM1570" s="1"/>
    </row>
    <row r="1571" spans="1:91" x14ac:dyDescent="0.2">
      <c r="A1571" s="105">
        <f t="shared" si="604"/>
        <v>44584</v>
      </c>
      <c r="B1571" s="5">
        <f t="shared" si="593"/>
        <v>1274.89673535</v>
      </c>
      <c r="C1571" s="5">
        <f t="shared" si="605"/>
        <v>1000</v>
      </c>
      <c r="D1571" s="64">
        <f t="shared" si="606"/>
        <v>6120.04</v>
      </c>
      <c r="E1571" s="11">
        <f>IF(K1571=1,VLOOKUP(A1571,[1]Plan1!$AY$80:$BA$314,3),E1570)</f>
        <v>6153.09</v>
      </c>
      <c r="F1571" s="72">
        <f t="shared" si="607"/>
        <v>44579</v>
      </c>
      <c r="G1571" s="9">
        <f t="shared" si="594"/>
        <v>5.4002915013626751E-3</v>
      </c>
      <c r="H1571" s="72">
        <f t="shared" si="608"/>
        <v>44607</v>
      </c>
      <c r="I1571" s="72">
        <f t="shared" si="595"/>
        <v>44607</v>
      </c>
      <c r="J1571" s="1">
        <f t="shared" si="609"/>
        <v>21</v>
      </c>
      <c r="K1571" s="1">
        <f t="shared" si="591"/>
        <v>5</v>
      </c>
      <c r="L1571" s="5">
        <f t="shared" si="596"/>
        <v>1.00128314</v>
      </c>
      <c r="M1571" s="12">
        <f t="shared" si="592"/>
        <v>1.00729958</v>
      </c>
      <c r="N1571" s="12">
        <f t="shared" si="612"/>
        <v>1.2575450246174529</v>
      </c>
      <c r="O1571" s="5">
        <f t="shared" si="590"/>
        <v>1.2591586299999999</v>
      </c>
      <c r="P1571" s="5">
        <f t="shared" si="597"/>
        <v>1259.1586299999999</v>
      </c>
      <c r="Q1571" s="10">
        <f t="shared" si="598"/>
        <v>0</v>
      </c>
      <c r="R1571" s="39">
        <f t="shared" si="599"/>
        <v>0</v>
      </c>
      <c r="S1571" s="5">
        <f t="shared" si="600"/>
        <v>0</v>
      </c>
      <c r="T1571" s="6">
        <f t="shared" si="610"/>
        <v>4.641E-2</v>
      </c>
      <c r="U1571" s="10">
        <f t="shared" si="589"/>
        <v>69</v>
      </c>
      <c r="V1571" s="10">
        <v>252</v>
      </c>
      <c r="W1571" s="12">
        <f t="shared" si="601"/>
        <v>1.012498906</v>
      </c>
      <c r="X1571" s="5">
        <f t="shared" si="602"/>
        <v>15.73810535</v>
      </c>
      <c r="Y1571" s="11">
        <f t="shared" si="603"/>
        <v>0</v>
      </c>
      <c r="Z1571" s="2" t="s">
        <v>75</v>
      </c>
      <c r="AA1571" s="72">
        <f t="shared" si="611"/>
        <v>44851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2"/>
      <c r="CH1571" s="1"/>
      <c r="CI1571" s="1"/>
      <c r="CJ1571" s="1"/>
      <c r="CK1571" s="1"/>
      <c r="CL1571" s="1"/>
      <c r="CM1571" s="1"/>
    </row>
    <row r="1572" spans="1:91" x14ac:dyDescent="0.2">
      <c r="A1572" s="105">
        <f t="shared" si="604"/>
        <v>44585</v>
      </c>
      <c r="B1572" s="5">
        <f t="shared" si="593"/>
        <v>1274.89673535</v>
      </c>
      <c r="C1572" s="5">
        <f t="shared" si="605"/>
        <v>1000</v>
      </c>
      <c r="D1572" s="64">
        <f t="shared" si="606"/>
        <v>6120.04</v>
      </c>
      <c r="E1572" s="11">
        <f>IF(K1572=1,VLOOKUP(A1572,[1]Plan1!$AY$80:$BA$314,3),E1571)</f>
        <v>6153.09</v>
      </c>
      <c r="F1572" s="72">
        <f t="shared" si="607"/>
        <v>44579</v>
      </c>
      <c r="G1572" s="9">
        <f t="shared" si="594"/>
        <v>5.4002915013626751E-3</v>
      </c>
      <c r="H1572" s="72">
        <f t="shared" si="608"/>
        <v>44607</v>
      </c>
      <c r="I1572" s="72">
        <f t="shared" si="595"/>
        <v>44607</v>
      </c>
      <c r="J1572" s="1">
        <f t="shared" si="609"/>
        <v>21</v>
      </c>
      <c r="K1572" s="1">
        <f t="shared" si="591"/>
        <v>5</v>
      </c>
      <c r="L1572" s="5">
        <f t="shared" si="596"/>
        <v>1.00128314</v>
      </c>
      <c r="M1572" s="12">
        <f t="shared" si="592"/>
        <v>1.00729958</v>
      </c>
      <c r="N1572" s="12">
        <f t="shared" si="612"/>
        <v>1.2575450246174529</v>
      </c>
      <c r="O1572" s="5">
        <f t="shared" si="590"/>
        <v>1.2591586299999999</v>
      </c>
      <c r="P1572" s="5">
        <f t="shared" si="597"/>
        <v>1259.1586299999999</v>
      </c>
      <c r="Q1572" s="10">
        <f t="shared" si="598"/>
        <v>0</v>
      </c>
      <c r="R1572" s="39">
        <f t="shared" si="599"/>
        <v>0</v>
      </c>
      <c r="S1572" s="5">
        <f t="shared" si="600"/>
        <v>0</v>
      </c>
      <c r="T1572" s="6">
        <f t="shared" si="610"/>
        <v>4.641E-2</v>
      </c>
      <c r="U1572" s="10">
        <f t="shared" si="589"/>
        <v>69</v>
      </c>
      <c r="V1572" s="10">
        <v>252</v>
      </c>
      <c r="W1572" s="12">
        <f t="shared" si="601"/>
        <v>1.012498906</v>
      </c>
      <c r="X1572" s="5">
        <f t="shared" si="602"/>
        <v>15.73810535</v>
      </c>
      <c r="Y1572" s="11">
        <f t="shared" si="603"/>
        <v>0</v>
      </c>
      <c r="Z1572" s="2" t="s">
        <v>75</v>
      </c>
      <c r="AA1572" s="72">
        <f t="shared" si="611"/>
        <v>44851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2"/>
      <c r="CH1572" s="1"/>
      <c r="CI1572" s="1"/>
      <c r="CJ1572" s="1"/>
      <c r="CK1572" s="1"/>
      <c r="CL1572" s="1"/>
      <c r="CM1572" s="1"/>
    </row>
    <row r="1573" spans="1:91" x14ac:dyDescent="0.2">
      <c r="A1573" s="105">
        <f t="shared" si="604"/>
        <v>44586</v>
      </c>
      <c r="B1573" s="5">
        <f t="shared" si="593"/>
        <v>1275.4533305</v>
      </c>
      <c r="C1573" s="5">
        <f t="shared" si="605"/>
        <v>1000</v>
      </c>
      <c r="D1573" s="64">
        <f t="shared" si="606"/>
        <v>6120.04</v>
      </c>
      <c r="E1573" s="11">
        <f>IF(K1573=1,VLOOKUP(A1573,[1]Plan1!$AY$80:$BA$314,3),E1572)</f>
        <v>6153.09</v>
      </c>
      <c r="F1573" s="72">
        <f t="shared" si="607"/>
        <v>44579</v>
      </c>
      <c r="G1573" s="9">
        <f t="shared" si="594"/>
        <v>5.4002915013626751E-3</v>
      </c>
      <c r="H1573" s="72">
        <f t="shared" si="608"/>
        <v>44607</v>
      </c>
      <c r="I1573" s="72">
        <f t="shared" si="595"/>
        <v>44607</v>
      </c>
      <c r="J1573" s="1">
        <f t="shared" si="609"/>
        <v>21</v>
      </c>
      <c r="K1573" s="1">
        <f t="shared" si="591"/>
        <v>6</v>
      </c>
      <c r="L1573" s="5">
        <f t="shared" si="596"/>
        <v>1.0015399700000001</v>
      </c>
      <c r="M1573" s="12">
        <f t="shared" si="592"/>
        <v>1.00729958</v>
      </c>
      <c r="N1573" s="12">
        <f t="shared" si="612"/>
        <v>1.2575450246174529</v>
      </c>
      <c r="O1573" s="5">
        <f t="shared" si="590"/>
        <v>1.2594816</v>
      </c>
      <c r="P1573" s="5">
        <f t="shared" si="597"/>
        <v>1259.4816000000001</v>
      </c>
      <c r="Q1573" s="10">
        <f t="shared" si="598"/>
        <v>0</v>
      </c>
      <c r="R1573" s="39">
        <f t="shared" si="599"/>
        <v>0</v>
      </c>
      <c r="S1573" s="5">
        <f t="shared" si="600"/>
        <v>0</v>
      </c>
      <c r="T1573" s="6">
        <f t="shared" si="610"/>
        <v>4.641E-2</v>
      </c>
      <c r="U1573" s="10">
        <f t="shared" ref="U1573:U1636" si="613">IF(Q1572&gt;0,1,IF(K1573=K1572,U1572,U1572+1))</f>
        <v>70</v>
      </c>
      <c r="V1573" s="10">
        <v>252</v>
      </c>
      <c r="W1573" s="12">
        <f t="shared" si="601"/>
        <v>1.012681194</v>
      </c>
      <c r="X1573" s="5">
        <f t="shared" si="602"/>
        <v>15.9717305</v>
      </c>
      <c r="Y1573" s="11">
        <f t="shared" si="603"/>
        <v>0</v>
      </c>
      <c r="Z1573" s="2" t="s">
        <v>75</v>
      </c>
      <c r="AA1573" s="72">
        <f t="shared" si="611"/>
        <v>44851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2"/>
      <c r="CH1573" s="1"/>
      <c r="CI1573" s="1"/>
      <c r="CJ1573" s="1"/>
      <c r="CK1573" s="1"/>
      <c r="CL1573" s="1"/>
      <c r="CM1573" s="1"/>
    </row>
    <row r="1574" spans="1:91" x14ac:dyDescent="0.2">
      <c r="A1574" s="105">
        <f t="shared" si="604"/>
        <v>44587</v>
      </c>
      <c r="B1574" s="5">
        <f t="shared" si="593"/>
        <v>1276.0101647500001</v>
      </c>
      <c r="C1574" s="5">
        <f t="shared" si="605"/>
        <v>1000</v>
      </c>
      <c r="D1574" s="64">
        <f t="shared" si="606"/>
        <v>6120.04</v>
      </c>
      <c r="E1574" s="11">
        <f>IF(K1574=1,VLOOKUP(A1574,[1]Plan1!$AY$80:$BA$314,3),E1573)</f>
        <v>6153.09</v>
      </c>
      <c r="F1574" s="72">
        <f t="shared" si="607"/>
        <v>44579</v>
      </c>
      <c r="G1574" s="9">
        <f t="shared" si="594"/>
        <v>5.4002915013626751E-3</v>
      </c>
      <c r="H1574" s="72">
        <f t="shared" si="608"/>
        <v>44607</v>
      </c>
      <c r="I1574" s="72">
        <f t="shared" si="595"/>
        <v>44607</v>
      </c>
      <c r="J1574" s="1">
        <f t="shared" si="609"/>
        <v>21</v>
      </c>
      <c r="K1574" s="1">
        <f t="shared" si="591"/>
        <v>7</v>
      </c>
      <c r="L1574" s="5">
        <f t="shared" si="596"/>
        <v>1.00179686</v>
      </c>
      <c r="M1574" s="12">
        <f t="shared" si="592"/>
        <v>1.00729958</v>
      </c>
      <c r="N1574" s="12">
        <f t="shared" si="612"/>
        <v>1.2575450246174529</v>
      </c>
      <c r="O1574" s="5">
        <f t="shared" si="590"/>
        <v>1.25980465</v>
      </c>
      <c r="P1574" s="5">
        <f t="shared" si="597"/>
        <v>1259.80465</v>
      </c>
      <c r="Q1574" s="10">
        <f t="shared" si="598"/>
        <v>0</v>
      </c>
      <c r="R1574" s="39">
        <f t="shared" si="599"/>
        <v>0</v>
      </c>
      <c r="S1574" s="5">
        <f t="shared" si="600"/>
        <v>0</v>
      </c>
      <c r="T1574" s="6">
        <f t="shared" si="610"/>
        <v>4.641E-2</v>
      </c>
      <c r="U1574" s="10">
        <f t="shared" si="613"/>
        <v>71</v>
      </c>
      <c r="V1574" s="10">
        <v>252</v>
      </c>
      <c r="W1574" s="12">
        <f t="shared" si="601"/>
        <v>1.012863514</v>
      </c>
      <c r="X1574" s="5">
        <f t="shared" si="602"/>
        <v>16.205514749999999</v>
      </c>
      <c r="Y1574" s="11">
        <f t="shared" si="603"/>
        <v>0</v>
      </c>
      <c r="Z1574" s="2" t="s">
        <v>75</v>
      </c>
      <c r="AA1574" s="72">
        <f t="shared" si="611"/>
        <v>44851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2"/>
      <c r="CH1574" s="1"/>
      <c r="CI1574" s="1"/>
      <c r="CJ1574" s="1"/>
      <c r="CK1574" s="1"/>
      <c r="CL1574" s="1"/>
      <c r="CM1574" s="1"/>
    </row>
    <row r="1575" spans="1:91" x14ac:dyDescent="0.2">
      <c r="A1575" s="105">
        <f t="shared" si="604"/>
        <v>44588</v>
      </c>
      <c r="B1575" s="5">
        <f t="shared" si="593"/>
        <v>1276.56724955</v>
      </c>
      <c r="C1575" s="5">
        <f t="shared" si="605"/>
        <v>1000</v>
      </c>
      <c r="D1575" s="64">
        <f t="shared" si="606"/>
        <v>6120.04</v>
      </c>
      <c r="E1575" s="11">
        <f>IF(K1575=1,VLOOKUP(A1575,[1]Plan1!$AY$80:$BA$314,3),E1574)</f>
        <v>6153.09</v>
      </c>
      <c r="F1575" s="72">
        <f t="shared" si="607"/>
        <v>44579</v>
      </c>
      <c r="G1575" s="9">
        <f t="shared" si="594"/>
        <v>5.4002915013626751E-3</v>
      </c>
      <c r="H1575" s="72">
        <f t="shared" si="608"/>
        <v>44607</v>
      </c>
      <c r="I1575" s="72">
        <f t="shared" si="595"/>
        <v>44607</v>
      </c>
      <c r="J1575" s="1">
        <f t="shared" si="609"/>
        <v>21</v>
      </c>
      <c r="K1575" s="1">
        <f t="shared" si="591"/>
        <v>8</v>
      </c>
      <c r="L1575" s="5">
        <f t="shared" si="596"/>
        <v>1.00205382</v>
      </c>
      <c r="M1575" s="12">
        <f t="shared" si="592"/>
        <v>1.00729958</v>
      </c>
      <c r="N1575" s="12">
        <f t="shared" si="612"/>
        <v>1.2575450246174529</v>
      </c>
      <c r="O1575" s="5">
        <f t="shared" si="590"/>
        <v>1.2601277900000001</v>
      </c>
      <c r="P1575" s="5">
        <f t="shared" si="597"/>
        <v>1260.12779</v>
      </c>
      <c r="Q1575" s="10">
        <f t="shared" si="598"/>
        <v>0</v>
      </c>
      <c r="R1575" s="39">
        <f t="shared" si="599"/>
        <v>0</v>
      </c>
      <c r="S1575" s="5">
        <f t="shared" si="600"/>
        <v>0</v>
      </c>
      <c r="T1575" s="6">
        <f t="shared" si="610"/>
        <v>4.641E-2</v>
      </c>
      <c r="U1575" s="10">
        <f t="shared" si="613"/>
        <v>72</v>
      </c>
      <c r="V1575" s="10">
        <v>252</v>
      </c>
      <c r="W1575" s="12">
        <f t="shared" si="601"/>
        <v>1.013045867</v>
      </c>
      <c r="X1575" s="5">
        <f t="shared" si="602"/>
        <v>16.439459549999999</v>
      </c>
      <c r="Y1575" s="11">
        <f t="shared" si="603"/>
        <v>0</v>
      </c>
      <c r="Z1575" s="2" t="s">
        <v>75</v>
      </c>
      <c r="AA1575" s="72">
        <f t="shared" si="611"/>
        <v>44851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2"/>
      <c r="CH1575" s="1"/>
      <c r="CI1575" s="1"/>
      <c r="CJ1575" s="1"/>
      <c r="CK1575" s="1"/>
      <c r="CL1575" s="1"/>
      <c r="CM1575" s="1"/>
    </row>
    <row r="1576" spans="1:91" x14ac:dyDescent="0.2">
      <c r="A1576" s="105">
        <f t="shared" si="604"/>
        <v>44589</v>
      </c>
      <c r="B1576" s="5">
        <f t="shared" si="593"/>
        <v>1277.1245647200001</v>
      </c>
      <c r="C1576" s="5">
        <f t="shared" si="605"/>
        <v>1000</v>
      </c>
      <c r="D1576" s="64">
        <f t="shared" si="606"/>
        <v>6120.04</v>
      </c>
      <c r="E1576" s="11">
        <f>IF(K1576=1,VLOOKUP(A1576,[1]Plan1!$AY$80:$BA$314,3),E1575)</f>
        <v>6153.09</v>
      </c>
      <c r="F1576" s="72">
        <f t="shared" si="607"/>
        <v>44579</v>
      </c>
      <c r="G1576" s="9">
        <f t="shared" si="594"/>
        <v>5.4002915013626751E-3</v>
      </c>
      <c r="H1576" s="72">
        <f t="shared" si="608"/>
        <v>44607</v>
      </c>
      <c r="I1576" s="72">
        <f t="shared" si="595"/>
        <v>44607</v>
      </c>
      <c r="J1576" s="1">
        <f t="shared" si="609"/>
        <v>21</v>
      </c>
      <c r="K1576" s="1">
        <f t="shared" si="591"/>
        <v>9</v>
      </c>
      <c r="L1576" s="5">
        <f t="shared" si="596"/>
        <v>1.00231084</v>
      </c>
      <c r="M1576" s="12">
        <f t="shared" si="592"/>
        <v>1.00729958</v>
      </c>
      <c r="N1576" s="12">
        <f t="shared" si="612"/>
        <v>1.2575450246174529</v>
      </c>
      <c r="O1576" s="5">
        <f t="shared" si="590"/>
        <v>1.260451</v>
      </c>
      <c r="P1576" s="5">
        <f t="shared" si="597"/>
        <v>1260.451</v>
      </c>
      <c r="Q1576" s="10">
        <f t="shared" si="598"/>
        <v>0</v>
      </c>
      <c r="R1576" s="39">
        <f t="shared" si="599"/>
        <v>0</v>
      </c>
      <c r="S1576" s="5">
        <f t="shared" si="600"/>
        <v>0</v>
      </c>
      <c r="T1576" s="6">
        <f t="shared" si="610"/>
        <v>4.641E-2</v>
      </c>
      <c r="U1576" s="10">
        <f t="shared" si="613"/>
        <v>73</v>
      </c>
      <c r="V1576" s="10">
        <v>252</v>
      </c>
      <c r="W1576" s="12">
        <f t="shared" si="601"/>
        <v>1.0132282530000001</v>
      </c>
      <c r="X1576" s="5">
        <f t="shared" si="602"/>
        <v>16.673564720000002</v>
      </c>
      <c r="Y1576" s="11">
        <f t="shared" si="603"/>
        <v>0</v>
      </c>
      <c r="Z1576" s="2" t="s">
        <v>75</v>
      </c>
      <c r="AA1576" s="72">
        <f t="shared" si="611"/>
        <v>44851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2"/>
      <c r="CH1576" s="1"/>
      <c r="CI1576" s="1"/>
      <c r="CJ1576" s="1"/>
      <c r="CK1576" s="1"/>
      <c r="CL1576" s="1"/>
      <c r="CM1576" s="1"/>
    </row>
    <row r="1577" spans="1:91" x14ac:dyDescent="0.2">
      <c r="A1577" s="105">
        <f t="shared" si="604"/>
        <v>44590</v>
      </c>
      <c r="B1577" s="5">
        <f t="shared" si="593"/>
        <v>1277.6821496099999</v>
      </c>
      <c r="C1577" s="5">
        <f t="shared" si="605"/>
        <v>1000</v>
      </c>
      <c r="D1577" s="64">
        <f t="shared" si="606"/>
        <v>6120.04</v>
      </c>
      <c r="E1577" s="11">
        <f>IF(K1577=1,VLOOKUP(A1577,[1]Plan1!$AY$80:$BA$314,3),E1576)</f>
        <v>6153.09</v>
      </c>
      <c r="F1577" s="72">
        <f t="shared" si="607"/>
        <v>44579</v>
      </c>
      <c r="G1577" s="9">
        <f t="shared" si="594"/>
        <v>5.4002915013626751E-3</v>
      </c>
      <c r="H1577" s="72">
        <f t="shared" si="608"/>
        <v>44607</v>
      </c>
      <c r="I1577" s="72">
        <f t="shared" si="595"/>
        <v>44607</v>
      </c>
      <c r="J1577" s="1">
        <f t="shared" si="609"/>
        <v>21</v>
      </c>
      <c r="K1577" s="1">
        <f t="shared" si="591"/>
        <v>10</v>
      </c>
      <c r="L1577" s="5">
        <f t="shared" si="596"/>
        <v>1.00256794</v>
      </c>
      <c r="M1577" s="12">
        <f t="shared" si="592"/>
        <v>1.00729958</v>
      </c>
      <c r="N1577" s="12">
        <f t="shared" si="612"/>
        <v>1.2575450246174529</v>
      </c>
      <c r="O1577" s="5">
        <f t="shared" ref="O1577:O1640" si="614">TRUNC(TRUNC((L1577*N1577),15),8)</f>
        <v>1.2607743199999999</v>
      </c>
      <c r="P1577" s="5">
        <f t="shared" si="597"/>
        <v>1260.77432</v>
      </c>
      <c r="Q1577" s="10">
        <f t="shared" si="598"/>
        <v>0</v>
      </c>
      <c r="R1577" s="39">
        <f t="shared" si="599"/>
        <v>0</v>
      </c>
      <c r="S1577" s="5">
        <f t="shared" si="600"/>
        <v>0</v>
      </c>
      <c r="T1577" s="6">
        <f t="shared" si="610"/>
        <v>4.641E-2</v>
      </c>
      <c r="U1577" s="10">
        <f t="shared" si="613"/>
        <v>74</v>
      </c>
      <c r="V1577" s="10">
        <v>252</v>
      </c>
      <c r="W1577" s="12">
        <f t="shared" si="601"/>
        <v>1.0134106709999999</v>
      </c>
      <c r="X1577" s="5">
        <f t="shared" si="602"/>
        <v>16.90782961</v>
      </c>
      <c r="Y1577" s="11">
        <f t="shared" si="603"/>
        <v>0</v>
      </c>
      <c r="Z1577" s="2" t="s">
        <v>75</v>
      </c>
      <c r="AA1577" s="72">
        <f t="shared" si="611"/>
        <v>44851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2"/>
      <c r="CH1577" s="1"/>
      <c r="CI1577" s="1"/>
      <c r="CJ1577" s="1"/>
      <c r="CK1577" s="1"/>
      <c r="CL1577" s="1"/>
      <c r="CM1577" s="1"/>
    </row>
    <row r="1578" spans="1:91" x14ac:dyDescent="0.2">
      <c r="A1578" s="105">
        <f t="shared" si="604"/>
        <v>44591</v>
      </c>
      <c r="B1578" s="5">
        <f t="shared" si="593"/>
        <v>1277.6821496099999</v>
      </c>
      <c r="C1578" s="5">
        <f t="shared" si="605"/>
        <v>1000</v>
      </c>
      <c r="D1578" s="64">
        <f t="shared" si="606"/>
        <v>6120.04</v>
      </c>
      <c r="E1578" s="11">
        <f>IF(K1578=1,VLOOKUP(A1578,[1]Plan1!$AY$80:$BA$314,3),E1577)</f>
        <v>6153.09</v>
      </c>
      <c r="F1578" s="72">
        <f t="shared" si="607"/>
        <v>44579</v>
      </c>
      <c r="G1578" s="9">
        <f t="shared" si="594"/>
        <v>5.4002915013626751E-3</v>
      </c>
      <c r="H1578" s="72">
        <f t="shared" si="608"/>
        <v>44607</v>
      </c>
      <c r="I1578" s="72">
        <f t="shared" si="595"/>
        <v>44607</v>
      </c>
      <c r="J1578" s="1">
        <f t="shared" si="609"/>
        <v>21</v>
      </c>
      <c r="K1578" s="1">
        <f t="shared" ref="K1578:K1641" si="615">(J1578-(NETWORKDAYS(A1578,I1578,AD$118:AD$502)-1))</f>
        <v>10</v>
      </c>
      <c r="L1578" s="5">
        <f t="shared" si="596"/>
        <v>1.00256794</v>
      </c>
      <c r="M1578" s="12">
        <f t="shared" ref="M1578:M1641" si="616">IF(I1578&gt;I1577,L1577,M1577)</f>
        <v>1.00729958</v>
      </c>
      <c r="N1578" s="12">
        <f t="shared" si="612"/>
        <v>1.2575450246174529</v>
      </c>
      <c r="O1578" s="5">
        <f t="shared" si="614"/>
        <v>1.2607743199999999</v>
      </c>
      <c r="P1578" s="5">
        <f t="shared" si="597"/>
        <v>1260.77432</v>
      </c>
      <c r="Q1578" s="10">
        <f t="shared" si="598"/>
        <v>0</v>
      </c>
      <c r="R1578" s="39">
        <f t="shared" si="599"/>
        <v>0</v>
      </c>
      <c r="S1578" s="5">
        <f t="shared" si="600"/>
        <v>0</v>
      </c>
      <c r="T1578" s="6">
        <f t="shared" si="610"/>
        <v>4.641E-2</v>
      </c>
      <c r="U1578" s="10">
        <f t="shared" si="613"/>
        <v>74</v>
      </c>
      <c r="V1578" s="10">
        <v>252</v>
      </c>
      <c r="W1578" s="12">
        <f t="shared" si="601"/>
        <v>1.0134106709999999</v>
      </c>
      <c r="X1578" s="5">
        <f t="shared" si="602"/>
        <v>16.90782961</v>
      </c>
      <c r="Y1578" s="11">
        <f t="shared" si="603"/>
        <v>0</v>
      </c>
      <c r="Z1578" s="2" t="s">
        <v>75</v>
      </c>
      <c r="AA1578" s="72">
        <f t="shared" si="611"/>
        <v>44851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2"/>
      <c r="CH1578" s="1"/>
      <c r="CI1578" s="1"/>
      <c r="CJ1578" s="1"/>
      <c r="CK1578" s="1"/>
      <c r="CL1578" s="1"/>
      <c r="CM1578" s="1"/>
    </row>
    <row r="1579" spans="1:91" x14ac:dyDescent="0.2">
      <c r="A1579" s="105">
        <f t="shared" si="604"/>
        <v>44592</v>
      </c>
      <c r="B1579" s="5">
        <f t="shared" si="593"/>
        <v>1277.6821496099999</v>
      </c>
      <c r="C1579" s="5">
        <f t="shared" si="605"/>
        <v>1000</v>
      </c>
      <c r="D1579" s="64">
        <f t="shared" si="606"/>
        <v>6120.04</v>
      </c>
      <c r="E1579" s="11">
        <f>IF(K1579=1,VLOOKUP(A1579,[1]Plan1!$AY$80:$BA$314,3),E1578)</f>
        <v>6153.09</v>
      </c>
      <c r="F1579" s="72">
        <f t="shared" si="607"/>
        <v>44579</v>
      </c>
      <c r="G1579" s="9">
        <f t="shared" si="594"/>
        <v>5.4002915013626751E-3</v>
      </c>
      <c r="H1579" s="72">
        <f t="shared" si="608"/>
        <v>44607</v>
      </c>
      <c r="I1579" s="72">
        <f t="shared" si="595"/>
        <v>44607</v>
      </c>
      <c r="J1579" s="1">
        <f t="shared" si="609"/>
        <v>21</v>
      </c>
      <c r="K1579" s="1">
        <f t="shared" si="615"/>
        <v>10</v>
      </c>
      <c r="L1579" s="5">
        <f t="shared" si="596"/>
        <v>1.00256794</v>
      </c>
      <c r="M1579" s="12">
        <f t="shared" si="616"/>
        <v>1.00729958</v>
      </c>
      <c r="N1579" s="12">
        <f t="shared" si="612"/>
        <v>1.2575450246174529</v>
      </c>
      <c r="O1579" s="5">
        <f t="shared" si="614"/>
        <v>1.2607743199999999</v>
      </c>
      <c r="P1579" s="5">
        <f t="shared" si="597"/>
        <v>1260.77432</v>
      </c>
      <c r="Q1579" s="10">
        <f t="shared" si="598"/>
        <v>0</v>
      </c>
      <c r="R1579" s="39">
        <f t="shared" si="599"/>
        <v>0</v>
      </c>
      <c r="S1579" s="5">
        <f t="shared" si="600"/>
        <v>0</v>
      </c>
      <c r="T1579" s="6">
        <f t="shared" si="610"/>
        <v>4.641E-2</v>
      </c>
      <c r="U1579" s="10">
        <f t="shared" si="613"/>
        <v>74</v>
      </c>
      <c r="V1579" s="10">
        <v>252</v>
      </c>
      <c r="W1579" s="12">
        <f t="shared" si="601"/>
        <v>1.0134106709999999</v>
      </c>
      <c r="X1579" s="5">
        <f t="shared" si="602"/>
        <v>16.90782961</v>
      </c>
      <c r="Y1579" s="11">
        <f t="shared" si="603"/>
        <v>0</v>
      </c>
      <c r="Z1579" s="2" t="s">
        <v>75</v>
      </c>
      <c r="AA1579" s="72">
        <f t="shared" si="611"/>
        <v>44851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2"/>
      <c r="CH1579" s="1"/>
      <c r="CI1579" s="1"/>
      <c r="CJ1579" s="1"/>
      <c r="CK1579" s="1"/>
      <c r="CL1579" s="1"/>
      <c r="CM1579" s="1"/>
    </row>
    <row r="1580" spans="1:91" x14ac:dyDescent="0.2">
      <c r="A1580" s="105">
        <f t="shared" si="604"/>
        <v>44593</v>
      </c>
      <c r="B1580" s="5">
        <f t="shared" si="593"/>
        <v>1278.2399561500001</v>
      </c>
      <c r="C1580" s="5">
        <f t="shared" si="605"/>
        <v>1000</v>
      </c>
      <c r="D1580" s="64">
        <f t="shared" si="606"/>
        <v>6120.04</v>
      </c>
      <c r="E1580" s="11">
        <f>IF(K1580=1,VLOOKUP(A1580,[1]Plan1!$AY$80:$BA$314,3),E1579)</f>
        <v>6153.09</v>
      </c>
      <c r="F1580" s="72">
        <f t="shared" si="607"/>
        <v>44579</v>
      </c>
      <c r="G1580" s="9">
        <f t="shared" si="594"/>
        <v>5.4002915013626751E-3</v>
      </c>
      <c r="H1580" s="72">
        <f t="shared" si="608"/>
        <v>44607</v>
      </c>
      <c r="I1580" s="72">
        <f t="shared" si="595"/>
        <v>44607</v>
      </c>
      <c r="J1580" s="1">
        <f t="shared" si="609"/>
        <v>21</v>
      </c>
      <c r="K1580" s="1">
        <f t="shared" si="615"/>
        <v>11</v>
      </c>
      <c r="L1580" s="5">
        <f t="shared" si="596"/>
        <v>1.00282509</v>
      </c>
      <c r="M1580" s="12">
        <f t="shared" si="616"/>
        <v>1.00729958</v>
      </c>
      <c r="N1580" s="12">
        <f t="shared" si="612"/>
        <v>1.2575450246174529</v>
      </c>
      <c r="O1580" s="5">
        <f t="shared" si="614"/>
        <v>1.2610977000000001</v>
      </c>
      <c r="P1580" s="5">
        <f t="shared" si="597"/>
        <v>1261.0977</v>
      </c>
      <c r="Q1580" s="10">
        <f t="shared" si="598"/>
        <v>0</v>
      </c>
      <c r="R1580" s="39">
        <f t="shared" si="599"/>
        <v>0</v>
      </c>
      <c r="S1580" s="5">
        <f t="shared" si="600"/>
        <v>0</v>
      </c>
      <c r="T1580" s="6">
        <f t="shared" si="610"/>
        <v>4.641E-2</v>
      </c>
      <c r="U1580" s="10">
        <f t="shared" si="613"/>
        <v>75</v>
      </c>
      <c r="V1580" s="10">
        <v>252</v>
      </c>
      <c r="W1580" s="12">
        <f t="shared" si="601"/>
        <v>1.0135931229999999</v>
      </c>
      <c r="X1580" s="5">
        <f t="shared" si="602"/>
        <v>17.142256150000001</v>
      </c>
      <c r="Y1580" s="11">
        <f t="shared" si="603"/>
        <v>0</v>
      </c>
      <c r="Z1580" s="2" t="s">
        <v>75</v>
      </c>
      <c r="AA1580" s="72">
        <f t="shared" si="611"/>
        <v>44851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2"/>
      <c r="CH1580" s="1"/>
      <c r="CI1580" s="1"/>
      <c r="CJ1580" s="1"/>
      <c r="CK1580" s="1"/>
      <c r="CL1580" s="1"/>
      <c r="CM1580" s="1"/>
    </row>
    <row r="1581" spans="1:91" x14ac:dyDescent="0.2">
      <c r="A1581" s="105">
        <f t="shared" si="604"/>
        <v>44594</v>
      </c>
      <c r="B1581" s="5">
        <f t="shared" si="593"/>
        <v>1278.7980021600001</v>
      </c>
      <c r="C1581" s="5">
        <f t="shared" si="605"/>
        <v>1000</v>
      </c>
      <c r="D1581" s="64">
        <f t="shared" si="606"/>
        <v>6120.04</v>
      </c>
      <c r="E1581" s="11">
        <f>IF(K1581=1,VLOOKUP(A1581,[1]Plan1!$AY$80:$BA$314,3),E1580)</f>
        <v>6153.09</v>
      </c>
      <c r="F1581" s="72">
        <f t="shared" si="607"/>
        <v>44579</v>
      </c>
      <c r="G1581" s="9">
        <f t="shared" si="594"/>
        <v>5.4002915013626751E-3</v>
      </c>
      <c r="H1581" s="72">
        <f t="shared" si="608"/>
        <v>44607</v>
      </c>
      <c r="I1581" s="72">
        <f t="shared" si="595"/>
        <v>44607</v>
      </c>
      <c r="J1581" s="1">
        <f t="shared" si="609"/>
        <v>21</v>
      </c>
      <c r="K1581" s="1">
        <f t="shared" si="615"/>
        <v>12</v>
      </c>
      <c r="L1581" s="5">
        <f t="shared" si="596"/>
        <v>1.0030823099999999</v>
      </c>
      <c r="M1581" s="12">
        <f t="shared" si="616"/>
        <v>1.00729958</v>
      </c>
      <c r="N1581" s="12">
        <f t="shared" si="612"/>
        <v>1.2575450246174529</v>
      </c>
      <c r="O1581" s="5">
        <f t="shared" si="614"/>
        <v>1.26142116</v>
      </c>
      <c r="P1581" s="5">
        <f t="shared" si="597"/>
        <v>1261.4211600000001</v>
      </c>
      <c r="Q1581" s="10">
        <f t="shared" si="598"/>
        <v>0</v>
      </c>
      <c r="R1581" s="39">
        <f t="shared" si="599"/>
        <v>0</v>
      </c>
      <c r="S1581" s="5">
        <f t="shared" si="600"/>
        <v>0</v>
      </c>
      <c r="T1581" s="6">
        <f t="shared" si="610"/>
        <v>4.641E-2</v>
      </c>
      <c r="U1581" s="10">
        <f t="shared" si="613"/>
        <v>76</v>
      </c>
      <c r="V1581" s="10">
        <v>252</v>
      </c>
      <c r="W1581" s="12">
        <f t="shared" si="601"/>
        <v>1.0137756069999999</v>
      </c>
      <c r="X1581" s="5">
        <f t="shared" si="602"/>
        <v>17.376842159999999</v>
      </c>
      <c r="Y1581" s="11">
        <f t="shared" si="603"/>
        <v>0</v>
      </c>
      <c r="Z1581" s="2" t="s">
        <v>75</v>
      </c>
      <c r="AA1581" s="72">
        <f t="shared" si="611"/>
        <v>44851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2"/>
      <c r="CH1581" s="1"/>
      <c r="CI1581" s="1"/>
      <c r="CJ1581" s="1"/>
      <c r="CK1581" s="1"/>
      <c r="CL1581" s="1"/>
      <c r="CM1581" s="1"/>
    </row>
    <row r="1582" spans="1:91" x14ac:dyDescent="0.2">
      <c r="A1582" s="105">
        <f t="shared" si="604"/>
        <v>44595</v>
      </c>
      <c r="B1582" s="5">
        <f t="shared" si="593"/>
        <v>1279.3563092499999</v>
      </c>
      <c r="C1582" s="5">
        <f t="shared" si="605"/>
        <v>1000</v>
      </c>
      <c r="D1582" s="64">
        <f t="shared" si="606"/>
        <v>6120.04</v>
      </c>
      <c r="E1582" s="11">
        <f>IF(K1582=1,VLOOKUP(A1582,[1]Plan1!$AY$80:$BA$314,3),E1581)</f>
        <v>6153.09</v>
      </c>
      <c r="F1582" s="72">
        <f t="shared" si="607"/>
        <v>44579</v>
      </c>
      <c r="G1582" s="9">
        <f t="shared" si="594"/>
        <v>5.4002915013626751E-3</v>
      </c>
      <c r="H1582" s="72">
        <f t="shared" si="608"/>
        <v>44607</v>
      </c>
      <c r="I1582" s="72">
        <f t="shared" si="595"/>
        <v>44607</v>
      </c>
      <c r="J1582" s="1">
        <f t="shared" si="609"/>
        <v>21</v>
      </c>
      <c r="K1582" s="1">
        <f t="shared" si="615"/>
        <v>13</v>
      </c>
      <c r="L1582" s="5">
        <f t="shared" si="596"/>
        <v>1.0033396000000001</v>
      </c>
      <c r="M1582" s="12">
        <f t="shared" si="616"/>
        <v>1.00729958</v>
      </c>
      <c r="N1582" s="12">
        <f t="shared" si="612"/>
        <v>1.2575450246174529</v>
      </c>
      <c r="O1582" s="5">
        <f t="shared" si="614"/>
        <v>1.26174472</v>
      </c>
      <c r="P1582" s="5">
        <f t="shared" si="597"/>
        <v>1261.7447199999999</v>
      </c>
      <c r="Q1582" s="10">
        <f t="shared" si="598"/>
        <v>0</v>
      </c>
      <c r="R1582" s="39">
        <f t="shared" si="599"/>
        <v>0</v>
      </c>
      <c r="S1582" s="5">
        <f t="shared" si="600"/>
        <v>0</v>
      </c>
      <c r="T1582" s="6">
        <f t="shared" si="610"/>
        <v>4.641E-2</v>
      </c>
      <c r="U1582" s="10">
        <f t="shared" si="613"/>
        <v>77</v>
      </c>
      <c r="V1582" s="10">
        <v>252</v>
      </c>
      <c r="W1582" s="12">
        <f t="shared" si="601"/>
        <v>1.013958124</v>
      </c>
      <c r="X1582" s="5">
        <f t="shared" si="602"/>
        <v>17.611589250000002</v>
      </c>
      <c r="Y1582" s="11">
        <f t="shared" si="603"/>
        <v>0</v>
      </c>
      <c r="Z1582" s="2" t="s">
        <v>75</v>
      </c>
      <c r="AA1582" s="72">
        <f t="shared" si="611"/>
        <v>44851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2"/>
      <c r="CH1582" s="1"/>
      <c r="CI1582" s="1"/>
      <c r="CJ1582" s="1"/>
      <c r="CK1582" s="1"/>
      <c r="CL1582" s="1"/>
      <c r="CM1582" s="1"/>
    </row>
    <row r="1583" spans="1:91" x14ac:dyDescent="0.2">
      <c r="A1583" s="105">
        <f t="shared" si="604"/>
        <v>44596</v>
      </c>
      <c r="B1583" s="5">
        <f t="shared" si="593"/>
        <v>1279.9148572399999</v>
      </c>
      <c r="C1583" s="5">
        <f t="shared" si="605"/>
        <v>1000</v>
      </c>
      <c r="D1583" s="64">
        <f t="shared" si="606"/>
        <v>6120.04</v>
      </c>
      <c r="E1583" s="11">
        <f>IF(K1583=1,VLOOKUP(A1583,[1]Plan1!$AY$80:$BA$314,3),E1582)</f>
        <v>6153.09</v>
      </c>
      <c r="F1583" s="72">
        <f t="shared" si="607"/>
        <v>44579</v>
      </c>
      <c r="G1583" s="9">
        <f t="shared" si="594"/>
        <v>5.4002915013626751E-3</v>
      </c>
      <c r="H1583" s="72">
        <f t="shared" si="608"/>
        <v>44607</v>
      </c>
      <c r="I1583" s="72">
        <f t="shared" si="595"/>
        <v>44607</v>
      </c>
      <c r="J1583" s="1">
        <f t="shared" si="609"/>
        <v>21</v>
      </c>
      <c r="K1583" s="1">
        <f t="shared" si="615"/>
        <v>14</v>
      </c>
      <c r="L1583" s="5">
        <f t="shared" si="596"/>
        <v>1.0035969600000001</v>
      </c>
      <c r="M1583" s="12">
        <f t="shared" si="616"/>
        <v>1.00729958</v>
      </c>
      <c r="N1583" s="12">
        <f t="shared" si="612"/>
        <v>1.2575450246174529</v>
      </c>
      <c r="O1583" s="5">
        <f t="shared" si="614"/>
        <v>1.26206836</v>
      </c>
      <c r="P1583" s="5">
        <f t="shared" si="597"/>
        <v>1262.06836</v>
      </c>
      <c r="Q1583" s="10">
        <f t="shared" si="598"/>
        <v>0</v>
      </c>
      <c r="R1583" s="39">
        <f t="shared" si="599"/>
        <v>0</v>
      </c>
      <c r="S1583" s="5">
        <f t="shared" si="600"/>
        <v>0</v>
      </c>
      <c r="T1583" s="6">
        <f t="shared" si="610"/>
        <v>4.641E-2</v>
      </c>
      <c r="U1583" s="10">
        <f t="shared" si="613"/>
        <v>78</v>
      </c>
      <c r="V1583" s="10">
        <v>252</v>
      </c>
      <c r="W1583" s="12">
        <f t="shared" si="601"/>
        <v>1.0141406740000001</v>
      </c>
      <c r="X1583" s="5">
        <f t="shared" si="602"/>
        <v>17.846497240000001</v>
      </c>
      <c r="Y1583" s="11">
        <f t="shared" si="603"/>
        <v>0</v>
      </c>
      <c r="Z1583" s="2" t="s">
        <v>75</v>
      </c>
      <c r="AA1583" s="72">
        <f t="shared" si="611"/>
        <v>44851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2"/>
      <c r="CH1583" s="1"/>
      <c r="CI1583" s="1"/>
      <c r="CJ1583" s="1"/>
      <c r="CK1583" s="1"/>
      <c r="CL1583" s="1"/>
      <c r="CM1583" s="1"/>
    </row>
    <row r="1584" spans="1:91" x14ac:dyDescent="0.2">
      <c r="A1584" s="105">
        <f t="shared" si="604"/>
        <v>44597</v>
      </c>
      <c r="B1584" s="5">
        <f t="shared" si="593"/>
        <v>1280.4736461900002</v>
      </c>
      <c r="C1584" s="5">
        <f t="shared" si="605"/>
        <v>1000</v>
      </c>
      <c r="D1584" s="64">
        <f t="shared" si="606"/>
        <v>6120.04</v>
      </c>
      <c r="E1584" s="11">
        <f>IF(K1584=1,VLOOKUP(A1584,[1]Plan1!$AY$80:$BA$314,3),E1583)</f>
        <v>6153.09</v>
      </c>
      <c r="F1584" s="72">
        <f t="shared" si="607"/>
        <v>44579</v>
      </c>
      <c r="G1584" s="9">
        <f t="shared" si="594"/>
        <v>5.4002915013626751E-3</v>
      </c>
      <c r="H1584" s="72">
        <f t="shared" si="608"/>
        <v>44607</v>
      </c>
      <c r="I1584" s="72">
        <f t="shared" si="595"/>
        <v>44607</v>
      </c>
      <c r="J1584" s="1">
        <f t="shared" si="609"/>
        <v>21</v>
      </c>
      <c r="K1584" s="1">
        <f t="shared" si="615"/>
        <v>15</v>
      </c>
      <c r="L1584" s="5">
        <f t="shared" si="596"/>
        <v>1.0038543799999999</v>
      </c>
      <c r="M1584" s="12">
        <f t="shared" si="616"/>
        <v>1.00729958</v>
      </c>
      <c r="N1584" s="12">
        <f t="shared" si="612"/>
        <v>1.2575450246174529</v>
      </c>
      <c r="O1584" s="5">
        <f t="shared" si="614"/>
        <v>1.2623920799999999</v>
      </c>
      <c r="P1584" s="5">
        <f t="shared" si="597"/>
        <v>1262.3920800000001</v>
      </c>
      <c r="Q1584" s="10">
        <f t="shared" si="598"/>
        <v>0</v>
      </c>
      <c r="R1584" s="39">
        <f t="shared" si="599"/>
        <v>0</v>
      </c>
      <c r="S1584" s="5">
        <f t="shared" si="600"/>
        <v>0</v>
      </c>
      <c r="T1584" s="6">
        <f t="shared" si="610"/>
        <v>4.641E-2</v>
      </c>
      <c r="U1584" s="10">
        <f t="shared" si="613"/>
        <v>79</v>
      </c>
      <c r="V1584" s="10">
        <v>252</v>
      </c>
      <c r="W1584" s="12">
        <f t="shared" si="601"/>
        <v>1.014323257</v>
      </c>
      <c r="X1584" s="5">
        <f t="shared" si="602"/>
        <v>18.08156619</v>
      </c>
      <c r="Y1584" s="11">
        <f t="shared" si="603"/>
        <v>0</v>
      </c>
      <c r="Z1584" s="2" t="s">
        <v>75</v>
      </c>
      <c r="AA1584" s="72">
        <f t="shared" si="611"/>
        <v>44851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2"/>
      <c r="CH1584" s="1"/>
      <c r="CI1584" s="1"/>
      <c r="CJ1584" s="1"/>
      <c r="CK1584" s="1"/>
      <c r="CL1584" s="1"/>
      <c r="CM1584" s="1"/>
    </row>
    <row r="1585" spans="1:91" x14ac:dyDescent="0.2">
      <c r="A1585" s="105">
        <f t="shared" si="604"/>
        <v>44598</v>
      </c>
      <c r="B1585" s="5">
        <f t="shared" si="593"/>
        <v>1280.4736461900002</v>
      </c>
      <c r="C1585" s="5">
        <f t="shared" si="605"/>
        <v>1000</v>
      </c>
      <c r="D1585" s="64">
        <f t="shared" si="606"/>
        <v>6120.04</v>
      </c>
      <c r="E1585" s="11">
        <f>IF(K1585=1,VLOOKUP(A1585,[1]Plan1!$AY$80:$BA$314,3),E1584)</f>
        <v>6153.09</v>
      </c>
      <c r="F1585" s="72">
        <f t="shared" si="607"/>
        <v>44579</v>
      </c>
      <c r="G1585" s="9">
        <f t="shared" si="594"/>
        <v>5.4002915013626751E-3</v>
      </c>
      <c r="H1585" s="72">
        <f t="shared" si="608"/>
        <v>44607</v>
      </c>
      <c r="I1585" s="72">
        <f t="shared" si="595"/>
        <v>44607</v>
      </c>
      <c r="J1585" s="1">
        <f t="shared" si="609"/>
        <v>21</v>
      </c>
      <c r="K1585" s="1">
        <f t="shared" si="615"/>
        <v>15</v>
      </c>
      <c r="L1585" s="5">
        <f t="shared" si="596"/>
        <v>1.0038543799999999</v>
      </c>
      <c r="M1585" s="12">
        <f t="shared" si="616"/>
        <v>1.00729958</v>
      </c>
      <c r="N1585" s="12">
        <f t="shared" si="612"/>
        <v>1.2575450246174529</v>
      </c>
      <c r="O1585" s="5">
        <f t="shared" si="614"/>
        <v>1.2623920799999999</v>
      </c>
      <c r="P1585" s="5">
        <f t="shared" si="597"/>
        <v>1262.3920800000001</v>
      </c>
      <c r="Q1585" s="10">
        <f t="shared" si="598"/>
        <v>0</v>
      </c>
      <c r="R1585" s="39">
        <f t="shared" si="599"/>
        <v>0</v>
      </c>
      <c r="S1585" s="5">
        <f t="shared" si="600"/>
        <v>0</v>
      </c>
      <c r="T1585" s="6">
        <f t="shared" si="610"/>
        <v>4.641E-2</v>
      </c>
      <c r="U1585" s="10">
        <f t="shared" si="613"/>
        <v>79</v>
      </c>
      <c r="V1585" s="10">
        <v>252</v>
      </c>
      <c r="W1585" s="12">
        <f t="shared" si="601"/>
        <v>1.014323257</v>
      </c>
      <c r="X1585" s="5">
        <f t="shared" si="602"/>
        <v>18.08156619</v>
      </c>
      <c r="Y1585" s="11">
        <f t="shared" si="603"/>
        <v>0</v>
      </c>
      <c r="Z1585" s="2" t="s">
        <v>75</v>
      </c>
      <c r="AA1585" s="72">
        <f t="shared" si="611"/>
        <v>44851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2"/>
      <c r="CH1585" s="1"/>
      <c r="CI1585" s="1"/>
      <c r="CJ1585" s="1"/>
      <c r="CK1585" s="1"/>
      <c r="CL1585" s="1"/>
      <c r="CM1585" s="1"/>
    </row>
    <row r="1586" spans="1:91" x14ac:dyDescent="0.2">
      <c r="A1586" s="105">
        <f t="shared" si="604"/>
        <v>44599</v>
      </c>
      <c r="B1586" s="5">
        <f t="shared" si="593"/>
        <v>1280.4736461900002</v>
      </c>
      <c r="C1586" s="5">
        <f t="shared" si="605"/>
        <v>1000</v>
      </c>
      <c r="D1586" s="64">
        <f t="shared" si="606"/>
        <v>6120.04</v>
      </c>
      <c r="E1586" s="11">
        <f>IF(K1586=1,VLOOKUP(A1586,[1]Plan1!$AY$80:$BA$314,3),E1585)</f>
        <v>6153.09</v>
      </c>
      <c r="F1586" s="72">
        <f t="shared" si="607"/>
        <v>44579</v>
      </c>
      <c r="G1586" s="9">
        <f t="shared" si="594"/>
        <v>5.4002915013626751E-3</v>
      </c>
      <c r="H1586" s="72">
        <f t="shared" si="608"/>
        <v>44607</v>
      </c>
      <c r="I1586" s="72">
        <f t="shared" si="595"/>
        <v>44607</v>
      </c>
      <c r="J1586" s="1">
        <f t="shared" si="609"/>
        <v>21</v>
      </c>
      <c r="K1586" s="1">
        <f t="shared" si="615"/>
        <v>15</v>
      </c>
      <c r="L1586" s="5">
        <f t="shared" si="596"/>
        <v>1.0038543799999999</v>
      </c>
      <c r="M1586" s="12">
        <f t="shared" si="616"/>
        <v>1.00729958</v>
      </c>
      <c r="N1586" s="12">
        <f t="shared" si="612"/>
        <v>1.2575450246174529</v>
      </c>
      <c r="O1586" s="5">
        <f t="shared" si="614"/>
        <v>1.2623920799999999</v>
      </c>
      <c r="P1586" s="5">
        <f t="shared" si="597"/>
        <v>1262.3920800000001</v>
      </c>
      <c r="Q1586" s="10">
        <f t="shared" si="598"/>
        <v>0</v>
      </c>
      <c r="R1586" s="39">
        <f t="shared" si="599"/>
        <v>0</v>
      </c>
      <c r="S1586" s="5">
        <f t="shared" si="600"/>
        <v>0</v>
      </c>
      <c r="T1586" s="6">
        <f t="shared" si="610"/>
        <v>4.641E-2</v>
      </c>
      <c r="U1586" s="10">
        <f t="shared" si="613"/>
        <v>79</v>
      </c>
      <c r="V1586" s="10">
        <v>252</v>
      </c>
      <c r="W1586" s="12">
        <f t="shared" si="601"/>
        <v>1.014323257</v>
      </c>
      <c r="X1586" s="5">
        <f t="shared" si="602"/>
        <v>18.08156619</v>
      </c>
      <c r="Y1586" s="11">
        <f t="shared" si="603"/>
        <v>0</v>
      </c>
      <c r="Z1586" s="2" t="s">
        <v>75</v>
      </c>
      <c r="AA1586" s="72">
        <f t="shared" si="611"/>
        <v>44851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2"/>
      <c r="CH1586" s="1"/>
      <c r="CI1586" s="1"/>
      <c r="CJ1586" s="1"/>
      <c r="CK1586" s="1"/>
      <c r="CL1586" s="1"/>
      <c r="CM1586" s="1"/>
    </row>
    <row r="1587" spans="1:91" x14ac:dyDescent="0.2">
      <c r="A1587" s="105">
        <f t="shared" si="604"/>
        <v>44600</v>
      </c>
      <c r="B1587" s="5">
        <f t="shared" si="593"/>
        <v>1281.0326660400001</v>
      </c>
      <c r="C1587" s="5">
        <f t="shared" si="605"/>
        <v>1000</v>
      </c>
      <c r="D1587" s="64">
        <f t="shared" si="606"/>
        <v>6120.04</v>
      </c>
      <c r="E1587" s="11">
        <f>IF(K1587=1,VLOOKUP(A1587,[1]Plan1!$AY$80:$BA$314,3),E1586)</f>
        <v>6153.09</v>
      </c>
      <c r="F1587" s="72">
        <f t="shared" si="607"/>
        <v>44579</v>
      </c>
      <c r="G1587" s="9">
        <f t="shared" si="594"/>
        <v>5.4002915013626751E-3</v>
      </c>
      <c r="H1587" s="72">
        <f t="shared" si="608"/>
        <v>44607</v>
      </c>
      <c r="I1587" s="72">
        <f t="shared" si="595"/>
        <v>44607</v>
      </c>
      <c r="J1587" s="1">
        <f t="shared" si="609"/>
        <v>21</v>
      </c>
      <c r="K1587" s="1">
        <f t="shared" si="615"/>
        <v>16</v>
      </c>
      <c r="L1587" s="5">
        <f t="shared" si="596"/>
        <v>1.0041118600000001</v>
      </c>
      <c r="M1587" s="12">
        <f t="shared" si="616"/>
        <v>1.00729958</v>
      </c>
      <c r="N1587" s="12">
        <f t="shared" si="612"/>
        <v>1.2575450246174529</v>
      </c>
      <c r="O1587" s="5">
        <f t="shared" si="614"/>
        <v>1.2627158700000001</v>
      </c>
      <c r="P1587" s="5">
        <f t="shared" si="597"/>
        <v>1262.71587</v>
      </c>
      <c r="Q1587" s="10">
        <f t="shared" si="598"/>
        <v>0</v>
      </c>
      <c r="R1587" s="39">
        <f t="shared" si="599"/>
        <v>0</v>
      </c>
      <c r="S1587" s="5">
        <f t="shared" si="600"/>
        <v>0</v>
      </c>
      <c r="T1587" s="6">
        <f t="shared" si="610"/>
        <v>4.641E-2</v>
      </c>
      <c r="U1587" s="10">
        <f t="shared" si="613"/>
        <v>80</v>
      </c>
      <c r="V1587" s="10">
        <v>252</v>
      </c>
      <c r="W1587" s="12">
        <f t="shared" si="601"/>
        <v>1.0145058730000001</v>
      </c>
      <c r="X1587" s="5">
        <f t="shared" si="602"/>
        <v>18.31679604</v>
      </c>
      <c r="Y1587" s="11">
        <f t="shared" si="603"/>
        <v>0</v>
      </c>
      <c r="Z1587" s="2" t="s">
        <v>75</v>
      </c>
      <c r="AA1587" s="72">
        <f t="shared" si="611"/>
        <v>44851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2"/>
      <c r="CH1587" s="1"/>
      <c r="CI1587" s="1"/>
      <c r="CJ1587" s="1"/>
      <c r="CK1587" s="1"/>
      <c r="CL1587" s="1"/>
      <c r="CM1587" s="1"/>
    </row>
    <row r="1588" spans="1:91" x14ac:dyDescent="0.2">
      <c r="A1588" s="105">
        <f t="shared" si="604"/>
        <v>44601</v>
      </c>
      <c r="B1588" s="5">
        <f t="shared" si="593"/>
        <v>1281.5919472999999</v>
      </c>
      <c r="C1588" s="5">
        <f t="shared" si="605"/>
        <v>1000</v>
      </c>
      <c r="D1588" s="64">
        <f t="shared" si="606"/>
        <v>6120.04</v>
      </c>
      <c r="E1588" s="11">
        <f>IF(K1588=1,VLOOKUP(A1588,[1]Plan1!$AY$80:$BA$314,3),E1587)</f>
        <v>6153.09</v>
      </c>
      <c r="F1588" s="72">
        <f t="shared" si="607"/>
        <v>44579</v>
      </c>
      <c r="G1588" s="9">
        <f t="shared" si="594"/>
        <v>5.4002915013626751E-3</v>
      </c>
      <c r="H1588" s="72">
        <f t="shared" si="608"/>
        <v>44607</v>
      </c>
      <c r="I1588" s="72">
        <f t="shared" si="595"/>
        <v>44607</v>
      </c>
      <c r="J1588" s="1">
        <f t="shared" si="609"/>
        <v>21</v>
      </c>
      <c r="K1588" s="1">
        <f t="shared" si="615"/>
        <v>17</v>
      </c>
      <c r="L1588" s="5">
        <f t="shared" si="596"/>
        <v>1.00436942</v>
      </c>
      <c r="M1588" s="12">
        <f t="shared" si="616"/>
        <v>1.00729958</v>
      </c>
      <c r="N1588" s="12">
        <f t="shared" si="612"/>
        <v>1.2575450246174529</v>
      </c>
      <c r="O1588" s="5">
        <f t="shared" si="614"/>
        <v>1.2630397600000001</v>
      </c>
      <c r="P1588" s="5">
        <f t="shared" si="597"/>
        <v>1263.0397599999999</v>
      </c>
      <c r="Q1588" s="10">
        <f t="shared" si="598"/>
        <v>0</v>
      </c>
      <c r="R1588" s="39">
        <f t="shared" si="599"/>
        <v>0</v>
      </c>
      <c r="S1588" s="5">
        <f t="shared" si="600"/>
        <v>0</v>
      </c>
      <c r="T1588" s="6">
        <f t="shared" si="610"/>
        <v>4.641E-2</v>
      </c>
      <c r="U1588" s="10">
        <f t="shared" si="613"/>
        <v>81</v>
      </c>
      <c r="V1588" s="10">
        <v>252</v>
      </c>
      <c r="W1588" s="12">
        <f t="shared" si="601"/>
        <v>1.0146885219999999</v>
      </c>
      <c r="X1588" s="5">
        <f t="shared" si="602"/>
        <v>18.5521873</v>
      </c>
      <c r="Y1588" s="11">
        <f t="shared" si="603"/>
        <v>0</v>
      </c>
      <c r="Z1588" s="2" t="s">
        <v>75</v>
      </c>
      <c r="AA1588" s="72">
        <f t="shared" si="611"/>
        <v>44851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2"/>
      <c r="CH1588" s="1"/>
      <c r="CI1588" s="1"/>
      <c r="CJ1588" s="1"/>
      <c r="CK1588" s="1"/>
      <c r="CL1588" s="1"/>
      <c r="CM1588" s="1"/>
    </row>
    <row r="1589" spans="1:91" x14ac:dyDescent="0.2">
      <c r="A1589" s="105">
        <f t="shared" si="604"/>
        <v>44602</v>
      </c>
      <c r="B1589" s="5">
        <f t="shared" si="593"/>
        <v>1282.1514583400001</v>
      </c>
      <c r="C1589" s="5">
        <f t="shared" si="605"/>
        <v>1000</v>
      </c>
      <c r="D1589" s="64">
        <f t="shared" si="606"/>
        <v>6120.04</v>
      </c>
      <c r="E1589" s="11">
        <f>IF(K1589=1,VLOOKUP(A1589,[1]Plan1!$AY$80:$BA$314,3),E1588)</f>
        <v>6153.09</v>
      </c>
      <c r="F1589" s="72">
        <f t="shared" si="607"/>
        <v>44579</v>
      </c>
      <c r="G1589" s="9">
        <f t="shared" si="594"/>
        <v>5.4002915013626751E-3</v>
      </c>
      <c r="H1589" s="72">
        <f t="shared" si="608"/>
        <v>44607</v>
      </c>
      <c r="I1589" s="72">
        <f t="shared" si="595"/>
        <v>44607</v>
      </c>
      <c r="J1589" s="1">
        <f t="shared" si="609"/>
        <v>21</v>
      </c>
      <c r="K1589" s="1">
        <f t="shared" si="615"/>
        <v>18</v>
      </c>
      <c r="L1589" s="5">
        <f t="shared" si="596"/>
        <v>1.00462703</v>
      </c>
      <c r="M1589" s="12">
        <f t="shared" si="616"/>
        <v>1.00729958</v>
      </c>
      <c r="N1589" s="12">
        <f t="shared" si="612"/>
        <v>1.2575450246174529</v>
      </c>
      <c r="O1589" s="5">
        <f t="shared" si="614"/>
        <v>1.2633637200000001</v>
      </c>
      <c r="P1589" s="5">
        <f t="shared" si="597"/>
        <v>1263.3637200000001</v>
      </c>
      <c r="Q1589" s="10">
        <f t="shared" si="598"/>
        <v>0</v>
      </c>
      <c r="R1589" s="39">
        <f t="shared" si="599"/>
        <v>0</v>
      </c>
      <c r="S1589" s="5">
        <f t="shared" si="600"/>
        <v>0</v>
      </c>
      <c r="T1589" s="6">
        <f t="shared" si="610"/>
        <v>4.641E-2</v>
      </c>
      <c r="U1589" s="10">
        <f t="shared" si="613"/>
        <v>82</v>
      </c>
      <c r="V1589" s="10">
        <v>252</v>
      </c>
      <c r="W1589" s="12">
        <f t="shared" si="601"/>
        <v>1.014871203</v>
      </c>
      <c r="X1589" s="5">
        <f t="shared" si="602"/>
        <v>18.787738340000001</v>
      </c>
      <c r="Y1589" s="11">
        <f t="shared" si="603"/>
        <v>0</v>
      </c>
      <c r="Z1589" s="2" t="s">
        <v>75</v>
      </c>
      <c r="AA1589" s="72">
        <f t="shared" si="611"/>
        <v>44851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2"/>
      <c r="CH1589" s="1"/>
      <c r="CI1589" s="1"/>
      <c r="CJ1589" s="1"/>
      <c r="CK1589" s="1"/>
      <c r="CL1589" s="1"/>
      <c r="CM1589" s="1"/>
    </row>
    <row r="1590" spans="1:91" x14ac:dyDescent="0.2">
      <c r="A1590" s="105">
        <f t="shared" si="604"/>
        <v>44603</v>
      </c>
      <c r="B1590" s="5">
        <f t="shared" si="593"/>
        <v>1282.71122206</v>
      </c>
      <c r="C1590" s="5">
        <f t="shared" si="605"/>
        <v>1000</v>
      </c>
      <c r="D1590" s="64">
        <f t="shared" si="606"/>
        <v>6120.04</v>
      </c>
      <c r="E1590" s="11">
        <f>IF(K1590=1,VLOOKUP(A1590,[1]Plan1!$AY$80:$BA$314,3),E1589)</f>
        <v>6153.09</v>
      </c>
      <c r="F1590" s="72">
        <f t="shared" si="607"/>
        <v>44579</v>
      </c>
      <c r="G1590" s="9">
        <f t="shared" si="594"/>
        <v>5.4002915013626751E-3</v>
      </c>
      <c r="H1590" s="72">
        <f t="shared" si="608"/>
        <v>44607</v>
      </c>
      <c r="I1590" s="72">
        <f t="shared" si="595"/>
        <v>44607</v>
      </c>
      <c r="J1590" s="1">
        <f t="shared" si="609"/>
        <v>21</v>
      </c>
      <c r="K1590" s="1">
        <f t="shared" si="615"/>
        <v>19</v>
      </c>
      <c r="L1590" s="5">
        <f t="shared" si="596"/>
        <v>1.00488472</v>
      </c>
      <c r="M1590" s="12">
        <f t="shared" si="616"/>
        <v>1.00729958</v>
      </c>
      <c r="N1590" s="12">
        <f t="shared" si="612"/>
        <v>1.2575450246174529</v>
      </c>
      <c r="O1590" s="5">
        <f t="shared" si="614"/>
        <v>1.26368777</v>
      </c>
      <c r="P1590" s="5">
        <f t="shared" si="597"/>
        <v>1263.68777</v>
      </c>
      <c r="Q1590" s="10">
        <f t="shared" si="598"/>
        <v>0</v>
      </c>
      <c r="R1590" s="39">
        <f t="shared" si="599"/>
        <v>0</v>
      </c>
      <c r="S1590" s="5">
        <f t="shared" si="600"/>
        <v>0</v>
      </c>
      <c r="T1590" s="6">
        <f t="shared" si="610"/>
        <v>4.641E-2</v>
      </c>
      <c r="U1590" s="10">
        <f t="shared" si="613"/>
        <v>83</v>
      </c>
      <c r="V1590" s="10">
        <v>252</v>
      </c>
      <c r="W1590" s="12">
        <f t="shared" si="601"/>
        <v>1.015053918</v>
      </c>
      <c r="X1590" s="5">
        <f t="shared" si="602"/>
        <v>19.02345206</v>
      </c>
      <c r="Y1590" s="11">
        <f t="shared" si="603"/>
        <v>0</v>
      </c>
      <c r="Z1590" s="2" t="s">
        <v>75</v>
      </c>
      <c r="AA1590" s="72">
        <f t="shared" si="611"/>
        <v>44851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2"/>
      <c r="CH1590" s="1"/>
      <c r="CI1590" s="1"/>
      <c r="CJ1590" s="1"/>
      <c r="CK1590" s="1"/>
      <c r="CL1590" s="1"/>
      <c r="CM1590" s="1"/>
    </row>
    <row r="1591" spans="1:91" x14ac:dyDescent="0.2">
      <c r="A1591" s="105">
        <f t="shared" si="604"/>
        <v>44604</v>
      </c>
      <c r="B1591" s="5">
        <f t="shared" si="593"/>
        <v>1283.2712360199998</v>
      </c>
      <c r="C1591" s="5">
        <f t="shared" si="605"/>
        <v>1000</v>
      </c>
      <c r="D1591" s="64">
        <f t="shared" si="606"/>
        <v>6120.04</v>
      </c>
      <c r="E1591" s="11">
        <f>IF(K1591=1,VLOOKUP(A1591,[1]Plan1!$AY$80:$BA$314,3),E1590)</f>
        <v>6153.09</v>
      </c>
      <c r="F1591" s="72">
        <f t="shared" si="607"/>
        <v>44579</v>
      </c>
      <c r="G1591" s="9">
        <f t="shared" si="594"/>
        <v>5.4002915013626751E-3</v>
      </c>
      <c r="H1591" s="72">
        <f t="shared" si="608"/>
        <v>44607</v>
      </c>
      <c r="I1591" s="72">
        <f t="shared" si="595"/>
        <v>44607</v>
      </c>
      <c r="J1591" s="1">
        <f t="shared" si="609"/>
        <v>21</v>
      </c>
      <c r="K1591" s="1">
        <f t="shared" si="615"/>
        <v>20</v>
      </c>
      <c r="L1591" s="5">
        <f t="shared" si="596"/>
        <v>1.00514247</v>
      </c>
      <c r="M1591" s="12">
        <f t="shared" si="616"/>
        <v>1.00729958</v>
      </c>
      <c r="N1591" s="12">
        <f t="shared" si="612"/>
        <v>1.2575450246174529</v>
      </c>
      <c r="O1591" s="5">
        <f t="shared" si="614"/>
        <v>1.26401191</v>
      </c>
      <c r="P1591" s="5">
        <f t="shared" si="597"/>
        <v>1264.0119099999999</v>
      </c>
      <c r="Q1591" s="10">
        <f t="shared" si="598"/>
        <v>0</v>
      </c>
      <c r="R1591" s="39">
        <f t="shared" si="599"/>
        <v>0</v>
      </c>
      <c r="S1591" s="5">
        <f t="shared" si="600"/>
        <v>0</v>
      </c>
      <c r="T1591" s="6">
        <f t="shared" si="610"/>
        <v>4.641E-2</v>
      </c>
      <c r="U1591" s="10">
        <f t="shared" si="613"/>
        <v>84</v>
      </c>
      <c r="V1591" s="10">
        <v>252</v>
      </c>
      <c r="W1591" s="12">
        <f t="shared" si="601"/>
        <v>1.015236665</v>
      </c>
      <c r="X1591" s="5">
        <f t="shared" si="602"/>
        <v>19.25932602</v>
      </c>
      <c r="Y1591" s="11">
        <f t="shared" si="603"/>
        <v>0</v>
      </c>
      <c r="Z1591" s="2" t="s">
        <v>75</v>
      </c>
      <c r="AA1591" s="72">
        <f t="shared" si="611"/>
        <v>44851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2"/>
      <c r="CH1591" s="1"/>
      <c r="CI1591" s="1"/>
      <c r="CJ1591" s="1"/>
      <c r="CK1591" s="1"/>
      <c r="CL1591" s="1"/>
      <c r="CM1591" s="1"/>
    </row>
    <row r="1592" spans="1:91" x14ac:dyDescent="0.2">
      <c r="A1592" s="105">
        <f t="shared" si="604"/>
        <v>44605</v>
      </c>
      <c r="B1592" s="5">
        <f t="shared" si="593"/>
        <v>1283.2712360199998</v>
      </c>
      <c r="C1592" s="5">
        <f t="shared" si="605"/>
        <v>1000</v>
      </c>
      <c r="D1592" s="64">
        <f t="shared" si="606"/>
        <v>6120.04</v>
      </c>
      <c r="E1592" s="11">
        <f>IF(K1592=1,VLOOKUP(A1592,[1]Plan1!$AY$80:$BA$314,3),E1591)</f>
        <v>6153.09</v>
      </c>
      <c r="F1592" s="72">
        <f t="shared" si="607"/>
        <v>44579</v>
      </c>
      <c r="G1592" s="9">
        <f t="shared" si="594"/>
        <v>5.4002915013626751E-3</v>
      </c>
      <c r="H1592" s="72">
        <f t="shared" si="608"/>
        <v>44607</v>
      </c>
      <c r="I1592" s="72">
        <f t="shared" si="595"/>
        <v>44607</v>
      </c>
      <c r="J1592" s="1">
        <f t="shared" si="609"/>
        <v>21</v>
      </c>
      <c r="K1592" s="1">
        <f t="shared" si="615"/>
        <v>20</v>
      </c>
      <c r="L1592" s="5">
        <f t="shared" si="596"/>
        <v>1.00514247</v>
      </c>
      <c r="M1592" s="12">
        <f t="shared" si="616"/>
        <v>1.00729958</v>
      </c>
      <c r="N1592" s="12">
        <f t="shared" si="612"/>
        <v>1.2575450246174529</v>
      </c>
      <c r="O1592" s="5">
        <f t="shared" si="614"/>
        <v>1.26401191</v>
      </c>
      <c r="P1592" s="5">
        <f t="shared" si="597"/>
        <v>1264.0119099999999</v>
      </c>
      <c r="Q1592" s="10">
        <f t="shared" si="598"/>
        <v>0</v>
      </c>
      <c r="R1592" s="39">
        <f t="shared" si="599"/>
        <v>0</v>
      </c>
      <c r="S1592" s="5">
        <f t="shared" si="600"/>
        <v>0</v>
      </c>
      <c r="T1592" s="6">
        <f t="shared" si="610"/>
        <v>4.641E-2</v>
      </c>
      <c r="U1592" s="10">
        <f t="shared" si="613"/>
        <v>84</v>
      </c>
      <c r="V1592" s="10">
        <v>252</v>
      </c>
      <c r="W1592" s="12">
        <f t="shared" si="601"/>
        <v>1.015236665</v>
      </c>
      <c r="X1592" s="5">
        <f t="shared" si="602"/>
        <v>19.25932602</v>
      </c>
      <c r="Y1592" s="11">
        <f t="shared" si="603"/>
        <v>0</v>
      </c>
      <c r="Z1592" s="2" t="s">
        <v>75</v>
      </c>
      <c r="AA1592" s="72">
        <f t="shared" si="611"/>
        <v>44851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2"/>
      <c r="CH1592" s="1"/>
      <c r="CI1592" s="1"/>
      <c r="CJ1592" s="1"/>
      <c r="CK1592" s="1"/>
      <c r="CL1592" s="1"/>
      <c r="CM1592" s="1"/>
    </row>
    <row r="1593" spans="1:91" x14ac:dyDescent="0.2">
      <c r="A1593" s="105">
        <f t="shared" si="604"/>
        <v>44606</v>
      </c>
      <c r="B1593" s="5">
        <f t="shared" si="593"/>
        <v>1283.2712360199998</v>
      </c>
      <c r="C1593" s="5">
        <f t="shared" si="605"/>
        <v>1000</v>
      </c>
      <c r="D1593" s="64">
        <f t="shared" si="606"/>
        <v>6120.04</v>
      </c>
      <c r="E1593" s="11">
        <f>IF(K1593=1,VLOOKUP(A1593,[1]Plan1!$AY$80:$BA$314,3),E1592)</f>
        <v>6153.09</v>
      </c>
      <c r="F1593" s="72">
        <f t="shared" si="607"/>
        <v>44579</v>
      </c>
      <c r="G1593" s="9">
        <f t="shared" si="594"/>
        <v>5.4002915013626751E-3</v>
      </c>
      <c r="H1593" s="72">
        <f t="shared" si="608"/>
        <v>44607</v>
      </c>
      <c r="I1593" s="72">
        <f t="shared" si="595"/>
        <v>44607</v>
      </c>
      <c r="J1593" s="1">
        <f t="shared" si="609"/>
        <v>21</v>
      </c>
      <c r="K1593" s="1">
        <f t="shared" si="615"/>
        <v>20</v>
      </c>
      <c r="L1593" s="5">
        <f t="shared" si="596"/>
        <v>1.00514247</v>
      </c>
      <c r="M1593" s="12">
        <f t="shared" si="616"/>
        <v>1.00729958</v>
      </c>
      <c r="N1593" s="12">
        <f t="shared" si="612"/>
        <v>1.2575450246174529</v>
      </c>
      <c r="O1593" s="5">
        <f t="shared" si="614"/>
        <v>1.26401191</v>
      </c>
      <c r="P1593" s="5">
        <f t="shared" si="597"/>
        <v>1264.0119099999999</v>
      </c>
      <c r="Q1593" s="10">
        <f t="shared" si="598"/>
        <v>0</v>
      </c>
      <c r="R1593" s="39">
        <f t="shared" si="599"/>
        <v>0</v>
      </c>
      <c r="S1593" s="5">
        <f t="shared" si="600"/>
        <v>0</v>
      </c>
      <c r="T1593" s="6">
        <f t="shared" si="610"/>
        <v>4.641E-2</v>
      </c>
      <c r="U1593" s="10">
        <f t="shared" si="613"/>
        <v>84</v>
      </c>
      <c r="V1593" s="10">
        <v>252</v>
      </c>
      <c r="W1593" s="12">
        <f t="shared" si="601"/>
        <v>1.015236665</v>
      </c>
      <c r="X1593" s="5">
        <f t="shared" si="602"/>
        <v>19.25932602</v>
      </c>
      <c r="Y1593" s="11">
        <f t="shared" si="603"/>
        <v>0</v>
      </c>
      <c r="Z1593" s="2" t="s">
        <v>75</v>
      </c>
      <c r="AA1593" s="72">
        <f t="shared" si="611"/>
        <v>44851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2"/>
      <c r="CH1593" s="1"/>
      <c r="CI1593" s="1"/>
      <c r="CJ1593" s="1"/>
      <c r="CK1593" s="1"/>
      <c r="CL1593" s="1"/>
      <c r="CM1593" s="1"/>
    </row>
    <row r="1594" spans="1:91" x14ac:dyDescent="0.2">
      <c r="A1594" s="105">
        <f t="shared" si="604"/>
        <v>44607</v>
      </c>
      <c r="B1594" s="5">
        <f t="shared" si="593"/>
        <v>1283.8314914099999</v>
      </c>
      <c r="C1594" s="5">
        <f t="shared" si="605"/>
        <v>1000</v>
      </c>
      <c r="D1594" s="64">
        <f t="shared" si="606"/>
        <v>6120.04</v>
      </c>
      <c r="E1594" s="11">
        <f>IF(K1594=1,VLOOKUP(A1594,[1]Plan1!$AY$80:$BA$314,3),E1593)</f>
        <v>6153.09</v>
      </c>
      <c r="F1594" s="72">
        <f t="shared" si="607"/>
        <v>44579</v>
      </c>
      <c r="G1594" s="9">
        <f t="shared" si="594"/>
        <v>5.4002915013626751E-3</v>
      </c>
      <c r="H1594" s="72">
        <f t="shared" si="608"/>
        <v>44635</v>
      </c>
      <c r="I1594" s="72">
        <f t="shared" si="595"/>
        <v>44607</v>
      </c>
      <c r="J1594" s="1">
        <f t="shared" si="609"/>
        <v>21</v>
      </c>
      <c r="K1594" s="1">
        <f t="shared" si="615"/>
        <v>21</v>
      </c>
      <c r="L1594" s="5">
        <f t="shared" si="596"/>
        <v>1.0054002900000001</v>
      </c>
      <c r="M1594" s="12">
        <f t="shared" si="616"/>
        <v>1.00729958</v>
      </c>
      <c r="N1594" s="12">
        <f t="shared" si="612"/>
        <v>1.2575450246174529</v>
      </c>
      <c r="O1594" s="5">
        <f t="shared" si="614"/>
        <v>1.26433613</v>
      </c>
      <c r="P1594" s="5">
        <f t="shared" si="597"/>
        <v>1264.3361299999999</v>
      </c>
      <c r="Q1594" s="10">
        <f t="shared" si="598"/>
        <v>0</v>
      </c>
      <c r="R1594" s="39">
        <f t="shared" si="599"/>
        <v>0</v>
      </c>
      <c r="S1594" s="5">
        <f t="shared" si="600"/>
        <v>0</v>
      </c>
      <c r="T1594" s="6">
        <f t="shared" si="610"/>
        <v>4.641E-2</v>
      </c>
      <c r="U1594" s="10">
        <f t="shared" si="613"/>
        <v>85</v>
      </c>
      <c r="V1594" s="10">
        <v>252</v>
      </c>
      <c r="W1594" s="12">
        <f t="shared" si="601"/>
        <v>1.015419445</v>
      </c>
      <c r="X1594" s="5">
        <f t="shared" si="602"/>
        <v>19.495361410000001</v>
      </c>
      <c r="Y1594" s="11">
        <f t="shared" si="603"/>
        <v>0</v>
      </c>
      <c r="Z1594" s="2" t="s">
        <v>75</v>
      </c>
      <c r="AA1594" s="72">
        <f t="shared" si="611"/>
        <v>44851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2"/>
      <c r="CH1594" s="1"/>
      <c r="CI1594" s="1"/>
      <c r="CJ1594" s="1"/>
      <c r="CK1594" s="1"/>
      <c r="CL1594" s="1"/>
      <c r="CM1594" s="1"/>
    </row>
    <row r="1595" spans="1:91" x14ac:dyDescent="0.2">
      <c r="A1595" s="105">
        <f t="shared" si="604"/>
        <v>44608</v>
      </c>
      <c r="B1595" s="5">
        <f t="shared" si="593"/>
        <v>1284.7797452499999</v>
      </c>
      <c r="C1595" s="5">
        <f t="shared" si="605"/>
        <v>1000</v>
      </c>
      <c r="D1595" s="64">
        <f t="shared" si="606"/>
        <v>6153.09</v>
      </c>
      <c r="E1595" s="11">
        <f>IF(K1595=1,VLOOKUP(A1595,[1]Plan1!$AY$80:$BA$314,3),E1594)</f>
        <v>6215.24</v>
      </c>
      <c r="F1595" s="72">
        <f t="shared" si="607"/>
        <v>44608</v>
      </c>
      <c r="G1595" s="9">
        <f t="shared" si="594"/>
        <v>1.0100616113204897E-2</v>
      </c>
      <c r="H1595" s="72">
        <f t="shared" si="608"/>
        <v>44635</v>
      </c>
      <c r="I1595" s="72">
        <f t="shared" si="595"/>
        <v>44635</v>
      </c>
      <c r="J1595" s="1">
        <f t="shared" si="609"/>
        <v>18</v>
      </c>
      <c r="K1595" s="1">
        <f t="shared" si="615"/>
        <v>1</v>
      </c>
      <c r="L1595" s="5">
        <f t="shared" si="596"/>
        <v>1.00055848</v>
      </c>
      <c r="M1595" s="12">
        <f t="shared" si="616"/>
        <v>1.0054002900000001</v>
      </c>
      <c r="N1595" s="12">
        <f t="shared" si="612"/>
        <v>1.2643361324384443</v>
      </c>
      <c r="O1595" s="5">
        <f t="shared" si="614"/>
        <v>1.2650422299999999</v>
      </c>
      <c r="P1595" s="5">
        <f t="shared" si="597"/>
        <v>1265.04223</v>
      </c>
      <c r="Q1595" s="10">
        <f t="shared" si="598"/>
        <v>0</v>
      </c>
      <c r="R1595" s="39">
        <f t="shared" si="599"/>
        <v>0</v>
      </c>
      <c r="S1595" s="5">
        <f t="shared" si="600"/>
        <v>0</v>
      </c>
      <c r="T1595" s="6">
        <f t="shared" si="610"/>
        <v>4.641E-2</v>
      </c>
      <c r="U1595" s="10">
        <f t="shared" si="613"/>
        <v>86</v>
      </c>
      <c r="V1595" s="10">
        <v>252</v>
      </c>
      <c r="W1595" s="12">
        <f t="shared" si="601"/>
        <v>1.0156022579999999</v>
      </c>
      <c r="X1595" s="5">
        <f t="shared" si="602"/>
        <v>19.737515250000001</v>
      </c>
      <c r="Y1595" s="11">
        <f t="shared" si="603"/>
        <v>0</v>
      </c>
      <c r="Z1595" s="2" t="s">
        <v>75</v>
      </c>
      <c r="AA1595" s="72">
        <f t="shared" si="611"/>
        <v>44851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2"/>
      <c r="CH1595" s="1"/>
      <c r="CI1595" s="1"/>
      <c r="CJ1595" s="1"/>
      <c r="CK1595" s="1"/>
      <c r="CL1595" s="1"/>
      <c r="CM1595" s="1"/>
    </row>
    <row r="1596" spans="1:91" x14ac:dyDescent="0.2">
      <c r="A1596" s="105">
        <f t="shared" si="604"/>
        <v>44609</v>
      </c>
      <c r="B1596" s="5">
        <f t="shared" si="593"/>
        <v>1285.72871549</v>
      </c>
      <c r="C1596" s="5">
        <f t="shared" si="605"/>
        <v>1000</v>
      </c>
      <c r="D1596" s="64">
        <f t="shared" si="606"/>
        <v>6153.09</v>
      </c>
      <c r="E1596" s="11">
        <f>IF(K1596=1,VLOOKUP(A1596,[1]Plan1!$AY$80:$BA$314,3),E1595)</f>
        <v>6215.24</v>
      </c>
      <c r="F1596" s="72">
        <f t="shared" si="607"/>
        <v>44608</v>
      </c>
      <c r="G1596" s="9">
        <f t="shared" si="594"/>
        <v>1.0100616113204897E-2</v>
      </c>
      <c r="H1596" s="72">
        <f t="shared" si="608"/>
        <v>44635</v>
      </c>
      <c r="I1596" s="72">
        <f t="shared" si="595"/>
        <v>44635</v>
      </c>
      <c r="J1596" s="1">
        <f t="shared" si="609"/>
        <v>18</v>
      </c>
      <c r="K1596" s="1">
        <f t="shared" si="615"/>
        <v>2</v>
      </c>
      <c r="L1596" s="5">
        <f t="shared" si="596"/>
        <v>1.0011172800000001</v>
      </c>
      <c r="M1596" s="12">
        <f t="shared" si="616"/>
        <v>1.0054002900000001</v>
      </c>
      <c r="N1596" s="12">
        <f t="shared" si="612"/>
        <v>1.2643361324384443</v>
      </c>
      <c r="O1596" s="5">
        <f t="shared" si="614"/>
        <v>1.26574874</v>
      </c>
      <c r="P1596" s="5">
        <f t="shared" si="597"/>
        <v>1265.74874</v>
      </c>
      <c r="Q1596" s="10">
        <f t="shared" si="598"/>
        <v>0</v>
      </c>
      <c r="R1596" s="39">
        <f t="shared" si="599"/>
        <v>0</v>
      </c>
      <c r="S1596" s="5">
        <f t="shared" si="600"/>
        <v>0</v>
      </c>
      <c r="T1596" s="6">
        <f t="shared" si="610"/>
        <v>4.641E-2</v>
      </c>
      <c r="U1596" s="10">
        <f t="shared" si="613"/>
        <v>87</v>
      </c>
      <c r="V1596" s="10">
        <v>252</v>
      </c>
      <c r="W1596" s="12">
        <f t="shared" si="601"/>
        <v>1.0157851040000001</v>
      </c>
      <c r="X1596" s="5">
        <f t="shared" si="602"/>
        <v>19.979975490000001</v>
      </c>
      <c r="Y1596" s="11">
        <f t="shared" si="603"/>
        <v>0</v>
      </c>
      <c r="Z1596" s="2" t="s">
        <v>75</v>
      </c>
      <c r="AA1596" s="72">
        <f t="shared" si="611"/>
        <v>44851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2"/>
      <c r="CH1596" s="1"/>
      <c r="CI1596" s="1"/>
      <c r="CJ1596" s="1"/>
      <c r="CK1596" s="1"/>
      <c r="CL1596" s="1"/>
      <c r="CM1596" s="1"/>
    </row>
    <row r="1597" spans="1:91" x14ac:dyDescent="0.2">
      <c r="A1597" s="105">
        <f t="shared" si="604"/>
        <v>44610</v>
      </c>
      <c r="B1597" s="5">
        <f t="shared" si="593"/>
        <v>1286.67839228</v>
      </c>
      <c r="C1597" s="5">
        <f t="shared" si="605"/>
        <v>1000</v>
      </c>
      <c r="D1597" s="64">
        <f t="shared" si="606"/>
        <v>6153.09</v>
      </c>
      <c r="E1597" s="11">
        <f>IF(K1597=1,VLOOKUP(A1597,[1]Plan1!$AY$80:$BA$314,3),E1596)</f>
        <v>6215.24</v>
      </c>
      <c r="F1597" s="72">
        <f t="shared" si="607"/>
        <v>44608</v>
      </c>
      <c r="G1597" s="9">
        <f t="shared" si="594"/>
        <v>1.0100616113204897E-2</v>
      </c>
      <c r="H1597" s="72">
        <f t="shared" si="608"/>
        <v>44635</v>
      </c>
      <c r="I1597" s="72">
        <f t="shared" si="595"/>
        <v>44635</v>
      </c>
      <c r="J1597" s="1">
        <f t="shared" si="609"/>
        <v>18</v>
      </c>
      <c r="K1597" s="1">
        <f t="shared" si="615"/>
        <v>3</v>
      </c>
      <c r="L1597" s="5">
        <f t="shared" si="596"/>
        <v>1.0016763900000001</v>
      </c>
      <c r="M1597" s="12">
        <f t="shared" si="616"/>
        <v>1.0054002900000001</v>
      </c>
      <c r="N1597" s="12">
        <f t="shared" si="612"/>
        <v>1.2643361324384443</v>
      </c>
      <c r="O1597" s="5">
        <f t="shared" si="614"/>
        <v>1.2664556499999999</v>
      </c>
      <c r="P1597" s="5">
        <f t="shared" si="597"/>
        <v>1266.4556500000001</v>
      </c>
      <c r="Q1597" s="10">
        <f t="shared" si="598"/>
        <v>0</v>
      </c>
      <c r="R1597" s="39">
        <f t="shared" si="599"/>
        <v>0</v>
      </c>
      <c r="S1597" s="5">
        <f t="shared" si="600"/>
        <v>0</v>
      </c>
      <c r="T1597" s="6">
        <f t="shared" si="610"/>
        <v>4.641E-2</v>
      </c>
      <c r="U1597" s="10">
        <f t="shared" si="613"/>
        <v>88</v>
      </c>
      <c r="V1597" s="10">
        <v>252</v>
      </c>
      <c r="W1597" s="12">
        <f t="shared" si="601"/>
        <v>1.0159679829999999</v>
      </c>
      <c r="X1597" s="5">
        <f t="shared" si="602"/>
        <v>20.222742279999999</v>
      </c>
      <c r="Y1597" s="11">
        <f t="shared" si="603"/>
        <v>0</v>
      </c>
      <c r="Z1597" s="2" t="s">
        <v>75</v>
      </c>
      <c r="AA1597" s="72">
        <f t="shared" si="611"/>
        <v>44851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2"/>
      <c r="CH1597" s="1"/>
      <c r="CI1597" s="1"/>
      <c r="CJ1597" s="1"/>
      <c r="CK1597" s="1"/>
      <c r="CL1597" s="1"/>
      <c r="CM1597" s="1"/>
    </row>
    <row r="1598" spans="1:91" x14ac:dyDescent="0.2">
      <c r="A1598" s="105">
        <f t="shared" si="604"/>
        <v>44611</v>
      </c>
      <c r="B1598" s="5">
        <f t="shared" si="593"/>
        <v>1287.6287555899999</v>
      </c>
      <c r="C1598" s="5">
        <f t="shared" si="605"/>
        <v>1000</v>
      </c>
      <c r="D1598" s="64">
        <f t="shared" si="606"/>
        <v>6153.09</v>
      </c>
      <c r="E1598" s="11">
        <f>IF(K1598=1,VLOOKUP(A1598,[1]Plan1!$AY$80:$BA$314,3),E1597)</f>
        <v>6215.24</v>
      </c>
      <c r="F1598" s="72">
        <f t="shared" si="607"/>
        <v>44608</v>
      </c>
      <c r="G1598" s="9">
        <f t="shared" si="594"/>
        <v>1.0100616113204897E-2</v>
      </c>
      <c r="H1598" s="72">
        <f t="shared" si="608"/>
        <v>44635</v>
      </c>
      <c r="I1598" s="72">
        <f t="shared" si="595"/>
        <v>44635</v>
      </c>
      <c r="J1598" s="1">
        <f t="shared" si="609"/>
        <v>18</v>
      </c>
      <c r="K1598" s="1">
        <f t="shared" si="615"/>
        <v>4</v>
      </c>
      <c r="L1598" s="5">
        <f t="shared" si="596"/>
        <v>1.0022358099999999</v>
      </c>
      <c r="M1598" s="12">
        <f t="shared" si="616"/>
        <v>1.0054002900000001</v>
      </c>
      <c r="N1598" s="12">
        <f t="shared" si="612"/>
        <v>1.2643361324384443</v>
      </c>
      <c r="O1598" s="5">
        <f t="shared" si="614"/>
        <v>1.26716294</v>
      </c>
      <c r="P1598" s="5">
        <f t="shared" si="597"/>
        <v>1267.1629399999999</v>
      </c>
      <c r="Q1598" s="10">
        <f t="shared" si="598"/>
        <v>0</v>
      </c>
      <c r="R1598" s="39">
        <f t="shared" si="599"/>
        <v>0</v>
      </c>
      <c r="S1598" s="5">
        <f t="shared" si="600"/>
        <v>0</v>
      </c>
      <c r="T1598" s="6">
        <f t="shared" si="610"/>
        <v>4.641E-2</v>
      </c>
      <c r="U1598" s="10">
        <f t="shared" si="613"/>
        <v>89</v>
      </c>
      <c r="V1598" s="10">
        <v>252</v>
      </c>
      <c r="W1598" s="12">
        <f t="shared" si="601"/>
        <v>1.016150895</v>
      </c>
      <c r="X1598" s="5">
        <f t="shared" si="602"/>
        <v>20.465815589999998</v>
      </c>
      <c r="Y1598" s="11">
        <f t="shared" si="603"/>
        <v>0</v>
      </c>
      <c r="Z1598" s="2" t="s">
        <v>75</v>
      </c>
      <c r="AA1598" s="72">
        <f t="shared" si="611"/>
        <v>44851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2"/>
      <c r="CH1598" s="1"/>
      <c r="CI1598" s="1"/>
      <c r="CJ1598" s="1"/>
      <c r="CK1598" s="1"/>
      <c r="CL1598" s="1"/>
      <c r="CM1598" s="1"/>
    </row>
    <row r="1599" spans="1:91" x14ac:dyDescent="0.2">
      <c r="A1599" s="105">
        <f t="shared" si="604"/>
        <v>44612</v>
      </c>
      <c r="B1599" s="5">
        <f t="shared" si="593"/>
        <v>1287.6287555899999</v>
      </c>
      <c r="C1599" s="5">
        <f t="shared" si="605"/>
        <v>1000</v>
      </c>
      <c r="D1599" s="64">
        <f t="shared" si="606"/>
        <v>6153.09</v>
      </c>
      <c r="E1599" s="11">
        <f>IF(K1599=1,VLOOKUP(A1599,[1]Plan1!$AY$80:$BA$314,3),E1598)</f>
        <v>6215.24</v>
      </c>
      <c r="F1599" s="72">
        <f t="shared" si="607"/>
        <v>44608</v>
      </c>
      <c r="G1599" s="9">
        <f t="shared" si="594"/>
        <v>1.0100616113204897E-2</v>
      </c>
      <c r="H1599" s="72">
        <f t="shared" si="608"/>
        <v>44635</v>
      </c>
      <c r="I1599" s="72">
        <f t="shared" si="595"/>
        <v>44635</v>
      </c>
      <c r="J1599" s="1">
        <f t="shared" si="609"/>
        <v>18</v>
      </c>
      <c r="K1599" s="1">
        <f t="shared" si="615"/>
        <v>4</v>
      </c>
      <c r="L1599" s="5">
        <f t="shared" si="596"/>
        <v>1.0022358099999999</v>
      </c>
      <c r="M1599" s="12">
        <f t="shared" si="616"/>
        <v>1.0054002900000001</v>
      </c>
      <c r="N1599" s="12">
        <f t="shared" si="612"/>
        <v>1.2643361324384443</v>
      </c>
      <c r="O1599" s="5">
        <f t="shared" si="614"/>
        <v>1.26716294</v>
      </c>
      <c r="P1599" s="5">
        <f t="shared" si="597"/>
        <v>1267.1629399999999</v>
      </c>
      <c r="Q1599" s="10">
        <f t="shared" si="598"/>
        <v>0</v>
      </c>
      <c r="R1599" s="39">
        <f t="shared" si="599"/>
        <v>0</v>
      </c>
      <c r="S1599" s="5">
        <f t="shared" si="600"/>
        <v>0</v>
      </c>
      <c r="T1599" s="6">
        <f t="shared" si="610"/>
        <v>4.641E-2</v>
      </c>
      <c r="U1599" s="10">
        <f t="shared" si="613"/>
        <v>89</v>
      </c>
      <c r="V1599" s="10">
        <v>252</v>
      </c>
      <c r="W1599" s="12">
        <f t="shared" si="601"/>
        <v>1.016150895</v>
      </c>
      <c r="X1599" s="5">
        <f t="shared" si="602"/>
        <v>20.465815589999998</v>
      </c>
      <c r="Y1599" s="11">
        <f t="shared" si="603"/>
        <v>0</v>
      </c>
      <c r="Z1599" s="2" t="s">
        <v>75</v>
      </c>
      <c r="AA1599" s="72">
        <f t="shared" si="611"/>
        <v>44851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2"/>
      <c r="CH1599" s="1"/>
      <c r="CI1599" s="1"/>
      <c r="CJ1599" s="1"/>
      <c r="CK1599" s="1"/>
      <c r="CL1599" s="1"/>
      <c r="CM1599" s="1"/>
    </row>
    <row r="1600" spans="1:91" x14ac:dyDescent="0.2">
      <c r="A1600" s="105">
        <f t="shared" si="604"/>
        <v>44613</v>
      </c>
      <c r="B1600" s="5">
        <f t="shared" si="593"/>
        <v>1287.6287555899999</v>
      </c>
      <c r="C1600" s="5">
        <f t="shared" si="605"/>
        <v>1000</v>
      </c>
      <c r="D1600" s="64">
        <f t="shared" si="606"/>
        <v>6153.09</v>
      </c>
      <c r="E1600" s="11">
        <f>IF(K1600=1,VLOOKUP(A1600,[1]Plan1!$AY$80:$BA$314,3),E1599)</f>
        <v>6215.24</v>
      </c>
      <c r="F1600" s="72">
        <f t="shared" si="607"/>
        <v>44608</v>
      </c>
      <c r="G1600" s="9">
        <f t="shared" si="594"/>
        <v>1.0100616113204897E-2</v>
      </c>
      <c r="H1600" s="72">
        <f t="shared" si="608"/>
        <v>44635</v>
      </c>
      <c r="I1600" s="72">
        <f t="shared" si="595"/>
        <v>44635</v>
      </c>
      <c r="J1600" s="1">
        <f t="shared" si="609"/>
        <v>18</v>
      </c>
      <c r="K1600" s="1">
        <f t="shared" si="615"/>
        <v>4</v>
      </c>
      <c r="L1600" s="5">
        <f t="shared" si="596"/>
        <v>1.0022358099999999</v>
      </c>
      <c r="M1600" s="12">
        <f t="shared" si="616"/>
        <v>1.0054002900000001</v>
      </c>
      <c r="N1600" s="12">
        <f t="shared" si="612"/>
        <v>1.2643361324384443</v>
      </c>
      <c r="O1600" s="5">
        <f t="shared" si="614"/>
        <v>1.26716294</v>
      </c>
      <c r="P1600" s="5">
        <f t="shared" si="597"/>
        <v>1267.1629399999999</v>
      </c>
      <c r="Q1600" s="10">
        <f t="shared" si="598"/>
        <v>0</v>
      </c>
      <c r="R1600" s="39">
        <f t="shared" si="599"/>
        <v>0</v>
      </c>
      <c r="S1600" s="5">
        <f t="shared" si="600"/>
        <v>0</v>
      </c>
      <c r="T1600" s="6">
        <f t="shared" si="610"/>
        <v>4.641E-2</v>
      </c>
      <c r="U1600" s="10">
        <f t="shared" si="613"/>
        <v>89</v>
      </c>
      <c r="V1600" s="10">
        <v>252</v>
      </c>
      <c r="W1600" s="12">
        <f t="shared" si="601"/>
        <v>1.016150895</v>
      </c>
      <c r="X1600" s="5">
        <f t="shared" si="602"/>
        <v>20.465815589999998</v>
      </c>
      <c r="Y1600" s="11">
        <f t="shared" si="603"/>
        <v>0</v>
      </c>
      <c r="Z1600" s="2" t="s">
        <v>75</v>
      </c>
      <c r="AA1600" s="72">
        <f t="shared" si="611"/>
        <v>44851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2"/>
      <c r="CH1600" s="1"/>
      <c r="CI1600" s="1"/>
      <c r="CJ1600" s="1"/>
      <c r="CK1600" s="1"/>
      <c r="CL1600" s="1"/>
      <c r="CM1600" s="1"/>
    </row>
    <row r="1601" spans="1:91" x14ac:dyDescent="0.2">
      <c r="A1601" s="105">
        <f t="shared" si="604"/>
        <v>44614</v>
      </c>
      <c r="B1601" s="5">
        <f t="shared" si="593"/>
        <v>1288.5798361700001</v>
      </c>
      <c r="C1601" s="5">
        <f t="shared" si="605"/>
        <v>1000</v>
      </c>
      <c r="D1601" s="64">
        <f t="shared" si="606"/>
        <v>6153.09</v>
      </c>
      <c r="E1601" s="11">
        <f>IF(K1601=1,VLOOKUP(A1601,[1]Plan1!$AY$80:$BA$314,3),E1600)</f>
        <v>6215.24</v>
      </c>
      <c r="F1601" s="72">
        <f t="shared" si="607"/>
        <v>44608</v>
      </c>
      <c r="G1601" s="9">
        <f t="shared" si="594"/>
        <v>1.0100616113204897E-2</v>
      </c>
      <c r="H1601" s="72">
        <f t="shared" si="608"/>
        <v>44635</v>
      </c>
      <c r="I1601" s="72">
        <f t="shared" si="595"/>
        <v>44635</v>
      </c>
      <c r="J1601" s="1">
        <f t="shared" si="609"/>
        <v>18</v>
      </c>
      <c r="K1601" s="1">
        <f t="shared" si="615"/>
        <v>5</v>
      </c>
      <c r="L1601" s="5">
        <f t="shared" si="596"/>
        <v>1.0027955500000001</v>
      </c>
      <c r="M1601" s="12">
        <f t="shared" si="616"/>
        <v>1.0054002900000001</v>
      </c>
      <c r="N1601" s="12">
        <f t="shared" si="612"/>
        <v>1.2643361324384443</v>
      </c>
      <c r="O1601" s="5">
        <f t="shared" si="614"/>
        <v>1.2678706399999999</v>
      </c>
      <c r="P1601" s="5">
        <f t="shared" si="597"/>
        <v>1267.8706400000001</v>
      </c>
      <c r="Q1601" s="10">
        <f t="shared" si="598"/>
        <v>0</v>
      </c>
      <c r="R1601" s="39">
        <f t="shared" si="599"/>
        <v>0</v>
      </c>
      <c r="S1601" s="5">
        <f t="shared" si="600"/>
        <v>0</v>
      </c>
      <c r="T1601" s="6">
        <f t="shared" si="610"/>
        <v>4.641E-2</v>
      </c>
      <c r="U1601" s="10">
        <f t="shared" si="613"/>
        <v>90</v>
      </c>
      <c r="V1601" s="10">
        <v>252</v>
      </c>
      <c r="W1601" s="12">
        <f t="shared" si="601"/>
        <v>1.0163338399999999</v>
      </c>
      <c r="X1601" s="5">
        <f t="shared" si="602"/>
        <v>20.709196169999998</v>
      </c>
      <c r="Y1601" s="11">
        <f t="shared" si="603"/>
        <v>0</v>
      </c>
      <c r="Z1601" s="2" t="s">
        <v>75</v>
      </c>
      <c r="AA1601" s="72">
        <f t="shared" si="611"/>
        <v>44851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2"/>
      <c r="CH1601" s="1"/>
      <c r="CI1601" s="1"/>
      <c r="CJ1601" s="1"/>
      <c r="CK1601" s="1"/>
      <c r="CL1601" s="1"/>
      <c r="CM1601" s="1"/>
    </row>
    <row r="1602" spans="1:91" x14ac:dyDescent="0.2">
      <c r="A1602" s="105">
        <f t="shared" si="604"/>
        <v>44615</v>
      </c>
      <c r="B1602" s="5">
        <f t="shared" si="593"/>
        <v>1289.53160383</v>
      </c>
      <c r="C1602" s="5">
        <f t="shared" si="605"/>
        <v>1000</v>
      </c>
      <c r="D1602" s="64">
        <f t="shared" si="606"/>
        <v>6153.09</v>
      </c>
      <c r="E1602" s="11">
        <f>IF(K1602=1,VLOOKUP(A1602,[1]Plan1!$AY$80:$BA$314,3),E1601)</f>
        <v>6215.24</v>
      </c>
      <c r="F1602" s="72">
        <f t="shared" si="607"/>
        <v>44608</v>
      </c>
      <c r="G1602" s="9">
        <f t="shared" si="594"/>
        <v>1.0100616113204897E-2</v>
      </c>
      <c r="H1602" s="72">
        <f t="shared" si="608"/>
        <v>44635</v>
      </c>
      <c r="I1602" s="72">
        <f t="shared" si="595"/>
        <v>44635</v>
      </c>
      <c r="J1602" s="1">
        <f t="shared" si="609"/>
        <v>18</v>
      </c>
      <c r="K1602" s="1">
        <f t="shared" si="615"/>
        <v>6</v>
      </c>
      <c r="L1602" s="5">
        <f t="shared" si="596"/>
        <v>1.00335559</v>
      </c>
      <c r="M1602" s="12">
        <f t="shared" si="616"/>
        <v>1.0054002900000001</v>
      </c>
      <c r="N1602" s="12">
        <f t="shared" si="612"/>
        <v>1.2643361324384443</v>
      </c>
      <c r="O1602" s="5">
        <f t="shared" si="614"/>
        <v>1.26857872</v>
      </c>
      <c r="P1602" s="5">
        <f t="shared" si="597"/>
        <v>1268.57872</v>
      </c>
      <c r="Q1602" s="10">
        <f t="shared" si="598"/>
        <v>0</v>
      </c>
      <c r="R1602" s="39">
        <f t="shared" si="599"/>
        <v>0</v>
      </c>
      <c r="S1602" s="5">
        <f t="shared" si="600"/>
        <v>0</v>
      </c>
      <c r="T1602" s="6">
        <f t="shared" si="610"/>
        <v>4.641E-2</v>
      </c>
      <c r="U1602" s="10">
        <f t="shared" si="613"/>
        <v>91</v>
      </c>
      <c r="V1602" s="10">
        <v>252</v>
      </c>
      <c r="W1602" s="12">
        <f t="shared" si="601"/>
        <v>1.0165168179999999</v>
      </c>
      <c r="X1602" s="5">
        <f t="shared" si="602"/>
        <v>20.952883830000001</v>
      </c>
      <c r="Y1602" s="11">
        <f t="shared" si="603"/>
        <v>0</v>
      </c>
      <c r="Z1602" s="2" t="s">
        <v>75</v>
      </c>
      <c r="AA1602" s="72">
        <f t="shared" si="611"/>
        <v>44851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2"/>
      <c r="CH1602" s="1"/>
      <c r="CI1602" s="1"/>
      <c r="CJ1602" s="1"/>
      <c r="CK1602" s="1"/>
      <c r="CL1602" s="1"/>
      <c r="CM1602" s="1"/>
    </row>
    <row r="1603" spans="1:91" x14ac:dyDescent="0.2">
      <c r="A1603" s="105">
        <f t="shared" si="604"/>
        <v>44616</v>
      </c>
      <c r="B1603" s="5">
        <f t="shared" si="593"/>
        <v>1290.4840791899999</v>
      </c>
      <c r="C1603" s="5">
        <f t="shared" si="605"/>
        <v>1000</v>
      </c>
      <c r="D1603" s="64">
        <f t="shared" si="606"/>
        <v>6153.09</v>
      </c>
      <c r="E1603" s="11">
        <f>IF(K1603=1,VLOOKUP(A1603,[1]Plan1!$AY$80:$BA$314,3),E1602)</f>
        <v>6215.24</v>
      </c>
      <c r="F1603" s="72">
        <f t="shared" si="607"/>
        <v>44608</v>
      </c>
      <c r="G1603" s="9">
        <f t="shared" si="594"/>
        <v>1.0100616113204897E-2</v>
      </c>
      <c r="H1603" s="72">
        <f t="shared" si="608"/>
        <v>44635</v>
      </c>
      <c r="I1603" s="72">
        <f t="shared" si="595"/>
        <v>44635</v>
      </c>
      <c r="J1603" s="1">
        <f t="shared" si="609"/>
        <v>18</v>
      </c>
      <c r="K1603" s="1">
        <f t="shared" si="615"/>
        <v>7</v>
      </c>
      <c r="L1603" s="5">
        <f t="shared" si="596"/>
        <v>1.0039159499999999</v>
      </c>
      <c r="M1603" s="12">
        <f t="shared" si="616"/>
        <v>1.0054002900000001</v>
      </c>
      <c r="N1603" s="12">
        <f t="shared" si="612"/>
        <v>1.2643361324384443</v>
      </c>
      <c r="O1603" s="5">
        <f t="shared" si="614"/>
        <v>1.2692871999999999</v>
      </c>
      <c r="P1603" s="5">
        <f t="shared" si="597"/>
        <v>1269.2872</v>
      </c>
      <c r="Q1603" s="10">
        <f t="shared" si="598"/>
        <v>0</v>
      </c>
      <c r="R1603" s="39">
        <f t="shared" si="599"/>
        <v>0</v>
      </c>
      <c r="S1603" s="5">
        <f t="shared" si="600"/>
        <v>0</v>
      </c>
      <c r="T1603" s="6">
        <f t="shared" si="610"/>
        <v>4.641E-2</v>
      </c>
      <c r="U1603" s="10">
        <f t="shared" si="613"/>
        <v>92</v>
      </c>
      <c r="V1603" s="10">
        <v>252</v>
      </c>
      <c r="W1603" s="12">
        <f t="shared" si="601"/>
        <v>1.016699829</v>
      </c>
      <c r="X1603" s="5">
        <f t="shared" si="602"/>
        <v>21.196879190000001</v>
      </c>
      <c r="Y1603" s="11">
        <f t="shared" si="603"/>
        <v>0</v>
      </c>
      <c r="Z1603" s="2" t="s">
        <v>75</v>
      </c>
      <c r="AA1603" s="72">
        <f t="shared" si="611"/>
        <v>44851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2"/>
      <c r="CH1603" s="1"/>
      <c r="CI1603" s="1"/>
      <c r="CJ1603" s="1"/>
      <c r="CK1603" s="1"/>
      <c r="CL1603" s="1"/>
      <c r="CM1603" s="1"/>
    </row>
    <row r="1604" spans="1:91" x14ac:dyDescent="0.2">
      <c r="A1604" s="105">
        <f t="shared" si="604"/>
        <v>44617</v>
      </c>
      <c r="B1604" s="5">
        <f t="shared" si="593"/>
        <v>1291.4372714200001</v>
      </c>
      <c r="C1604" s="5">
        <f t="shared" si="605"/>
        <v>1000</v>
      </c>
      <c r="D1604" s="64">
        <f t="shared" si="606"/>
        <v>6153.09</v>
      </c>
      <c r="E1604" s="11">
        <f>IF(K1604=1,VLOOKUP(A1604,[1]Plan1!$AY$80:$BA$314,3),E1603)</f>
        <v>6215.24</v>
      </c>
      <c r="F1604" s="72">
        <f t="shared" si="607"/>
        <v>44608</v>
      </c>
      <c r="G1604" s="9">
        <f t="shared" si="594"/>
        <v>1.0100616113204897E-2</v>
      </c>
      <c r="H1604" s="72">
        <f t="shared" si="608"/>
        <v>44635</v>
      </c>
      <c r="I1604" s="72">
        <f t="shared" si="595"/>
        <v>44635</v>
      </c>
      <c r="J1604" s="1">
        <f t="shared" si="609"/>
        <v>18</v>
      </c>
      <c r="K1604" s="1">
        <f t="shared" si="615"/>
        <v>8</v>
      </c>
      <c r="L1604" s="5">
        <f t="shared" si="596"/>
        <v>1.0044766300000001</v>
      </c>
      <c r="M1604" s="12">
        <f t="shared" si="616"/>
        <v>1.0054002900000001</v>
      </c>
      <c r="N1604" s="12">
        <f t="shared" si="612"/>
        <v>1.2643361324384443</v>
      </c>
      <c r="O1604" s="5">
        <f t="shared" si="614"/>
        <v>1.26999609</v>
      </c>
      <c r="P1604" s="5">
        <f t="shared" si="597"/>
        <v>1269.9960900000001</v>
      </c>
      <c r="Q1604" s="10">
        <f t="shared" si="598"/>
        <v>0</v>
      </c>
      <c r="R1604" s="39">
        <f t="shared" si="599"/>
        <v>0</v>
      </c>
      <c r="S1604" s="5">
        <f t="shared" si="600"/>
        <v>0</v>
      </c>
      <c r="T1604" s="6">
        <f t="shared" si="610"/>
        <v>4.641E-2</v>
      </c>
      <c r="U1604" s="10">
        <f t="shared" si="613"/>
        <v>93</v>
      </c>
      <c r="V1604" s="10">
        <v>252</v>
      </c>
      <c r="W1604" s="12">
        <f t="shared" si="601"/>
        <v>1.016882872</v>
      </c>
      <c r="X1604" s="5">
        <f t="shared" si="602"/>
        <v>21.441181419999999</v>
      </c>
      <c r="Y1604" s="11">
        <f t="shared" si="603"/>
        <v>0</v>
      </c>
      <c r="Z1604" s="2" t="s">
        <v>75</v>
      </c>
      <c r="AA1604" s="72">
        <f t="shared" si="611"/>
        <v>44851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2"/>
      <c r="CH1604" s="1"/>
      <c r="CI1604" s="1"/>
      <c r="CJ1604" s="1"/>
      <c r="CK1604" s="1"/>
      <c r="CL1604" s="1"/>
      <c r="CM1604" s="1"/>
    </row>
    <row r="1605" spans="1:91" x14ac:dyDescent="0.2">
      <c r="A1605" s="105">
        <f t="shared" si="604"/>
        <v>44618</v>
      </c>
      <c r="B1605" s="5">
        <f t="shared" si="593"/>
        <v>1292.3911528599999</v>
      </c>
      <c r="C1605" s="5">
        <f t="shared" si="605"/>
        <v>1000</v>
      </c>
      <c r="D1605" s="64">
        <f t="shared" si="606"/>
        <v>6153.09</v>
      </c>
      <c r="E1605" s="11">
        <f>IF(K1605=1,VLOOKUP(A1605,[1]Plan1!$AY$80:$BA$314,3),E1604)</f>
        <v>6215.24</v>
      </c>
      <c r="F1605" s="72">
        <f t="shared" si="607"/>
        <v>44608</v>
      </c>
      <c r="G1605" s="9">
        <f t="shared" si="594"/>
        <v>1.0100616113204897E-2</v>
      </c>
      <c r="H1605" s="72">
        <f t="shared" si="608"/>
        <v>44635</v>
      </c>
      <c r="I1605" s="72">
        <f t="shared" si="595"/>
        <v>44635</v>
      </c>
      <c r="J1605" s="1">
        <f t="shared" si="609"/>
        <v>18</v>
      </c>
      <c r="K1605" s="1">
        <f t="shared" si="615"/>
        <v>9</v>
      </c>
      <c r="L1605" s="5">
        <f t="shared" si="596"/>
        <v>1.00503761</v>
      </c>
      <c r="M1605" s="12">
        <f t="shared" si="616"/>
        <v>1.0054002900000001</v>
      </c>
      <c r="N1605" s="12">
        <f t="shared" si="612"/>
        <v>1.2643361324384443</v>
      </c>
      <c r="O1605" s="5">
        <f t="shared" si="614"/>
        <v>1.27070536</v>
      </c>
      <c r="P1605" s="5">
        <f t="shared" si="597"/>
        <v>1270.7053599999999</v>
      </c>
      <c r="Q1605" s="10">
        <f t="shared" si="598"/>
        <v>0</v>
      </c>
      <c r="R1605" s="39">
        <f t="shared" si="599"/>
        <v>0</v>
      </c>
      <c r="S1605" s="5">
        <f t="shared" si="600"/>
        <v>0</v>
      </c>
      <c r="T1605" s="6">
        <f t="shared" si="610"/>
        <v>4.641E-2</v>
      </c>
      <c r="U1605" s="10">
        <f t="shared" si="613"/>
        <v>94</v>
      </c>
      <c r="V1605" s="10">
        <v>252</v>
      </c>
      <c r="W1605" s="12">
        <f t="shared" si="601"/>
        <v>1.017065949</v>
      </c>
      <c r="X1605" s="5">
        <f t="shared" si="602"/>
        <v>21.685792859999999</v>
      </c>
      <c r="Y1605" s="11">
        <f t="shared" si="603"/>
        <v>0</v>
      </c>
      <c r="Z1605" s="2" t="s">
        <v>75</v>
      </c>
      <c r="AA1605" s="72">
        <f t="shared" si="611"/>
        <v>44851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2"/>
      <c r="CH1605" s="1"/>
      <c r="CI1605" s="1"/>
      <c r="CJ1605" s="1"/>
      <c r="CK1605" s="1"/>
      <c r="CL1605" s="1"/>
      <c r="CM1605" s="1"/>
    </row>
    <row r="1606" spans="1:91" x14ac:dyDescent="0.2">
      <c r="A1606" s="105">
        <f t="shared" si="604"/>
        <v>44619</v>
      </c>
      <c r="B1606" s="5">
        <f t="shared" si="593"/>
        <v>1292.3911528599999</v>
      </c>
      <c r="C1606" s="5">
        <f t="shared" si="605"/>
        <v>1000</v>
      </c>
      <c r="D1606" s="64">
        <f t="shared" si="606"/>
        <v>6153.09</v>
      </c>
      <c r="E1606" s="11">
        <f>IF(K1606=1,VLOOKUP(A1606,[1]Plan1!$AY$80:$BA$314,3),E1605)</f>
        <v>6215.24</v>
      </c>
      <c r="F1606" s="72">
        <f t="shared" si="607"/>
        <v>44608</v>
      </c>
      <c r="G1606" s="9">
        <f t="shared" si="594"/>
        <v>1.0100616113204897E-2</v>
      </c>
      <c r="H1606" s="72">
        <f t="shared" si="608"/>
        <v>44635</v>
      </c>
      <c r="I1606" s="72">
        <f t="shared" si="595"/>
        <v>44635</v>
      </c>
      <c r="J1606" s="1">
        <f t="shared" si="609"/>
        <v>18</v>
      </c>
      <c r="K1606" s="1">
        <f t="shared" si="615"/>
        <v>9</v>
      </c>
      <c r="L1606" s="5">
        <f t="shared" si="596"/>
        <v>1.00503761</v>
      </c>
      <c r="M1606" s="12">
        <f t="shared" si="616"/>
        <v>1.0054002900000001</v>
      </c>
      <c r="N1606" s="12">
        <f t="shared" si="612"/>
        <v>1.2643361324384443</v>
      </c>
      <c r="O1606" s="5">
        <f t="shared" si="614"/>
        <v>1.27070536</v>
      </c>
      <c r="P1606" s="5">
        <f t="shared" si="597"/>
        <v>1270.7053599999999</v>
      </c>
      <c r="Q1606" s="10">
        <f t="shared" si="598"/>
        <v>0</v>
      </c>
      <c r="R1606" s="39">
        <f t="shared" si="599"/>
        <v>0</v>
      </c>
      <c r="S1606" s="5">
        <f t="shared" si="600"/>
        <v>0</v>
      </c>
      <c r="T1606" s="6">
        <f t="shared" si="610"/>
        <v>4.641E-2</v>
      </c>
      <c r="U1606" s="10">
        <f t="shared" si="613"/>
        <v>94</v>
      </c>
      <c r="V1606" s="10">
        <v>252</v>
      </c>
      <c r="W1606" s="12">
        <f t="shared" si="601"/>
        <v>1.017065949</v>
      </c>
      <c r="X1606" s="5">
        <f t="shared" si="602"/>
        <v>21.685792859999999</v>
      </c>
      <c r="Y1606" s="11">
        <f t="shared" si="603"/>
        <v>0</v>
      </c>
      <c r="Z1606" s="2" t="s">
        <v>75</v>
      </c>
      <c r="AA1606" s="72">
        <f t="shared" si="611"/>
        <v>44851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2"/>
      <c r="CH1606" s="1"/>
      <c r="CI1606" s="1"/>
      <c r="CJ1606" s="1"/>
      <c r="CK1606" s="1"/>
      <c r="CL1606" s="1"/>
      <c r="CM1606" s="1"/>
    </row>
    <row r="1607" spans="1:91" x14ac:dyDescent="0.2">
      <c r="A1607" s="105">
        <f t="shared" si="604"/>
        <v>44620</v>
      </c>
      <c r="B1607" s="5">
        <f t="shared" si="593"/>
        <v>1292.3911528599999</v>
      </c>
      <c r="C1607" s="5">
        <f t="shared" si="605"/>
        <v>1000</v>
      </c>
      <c r="D1607" s="64">
        <f t="shared" si="606"/>
        <v>6153.09</v>
      </c>
      <c r="E1607" s="11">
        <f>IF(K1607=1,VLOOKUP(A1607,[1]Plan1!$AY$80:$BA$314,3),E1606)</f>
        <v>6215.24</v>
      </c>
      <c r="F1607" s="72">
        <f t="shared" si="607"/>
        <v>44608</v>
      </c>
      <c r="G1607" s="9">
        <f t="shared" si="594"/>
        <v>1.0100616113204897E-2</v>
      </c>
      <c r="H1607" s="72">
        <f t="shared" si="608"/>
        <v>44635</v>
      </c>
      <c r="I1607" s="72">
        <f t="shared" si="595"/>
        <v>44635</v>
      </c>
      <c r="J1607" s="1">
        <f t="shared" si="609"/>
        <v>18</v>
      </c>
      <c r="K1607" s="1">
        <f t="shared" si="615"/>
        <v>9</v>
      </c>
      <c r="L1607" s="5">
        <f t="shared" si="596"/>
        <v>1.00503761</v>
      </c>
      <c r="M1607" s="12">
        <f t="shared" si="616"/>
        <v>1.0054002900000001</v>
      </c>
      <c r="N1607" s="12">
        <f t="shared" si="612"/>
        <v>1.2643361324384443</v>
      </c>
      <c r="O1607" s="5">
        <f t="shared" si="614"/>
        <v>1.27070536</v>
      </c>
      <c r="P1607" s="5">
        <f t="shared" si="597"/>
        <v>1270.7053599999999</v>
      </c>
      <c r="Q1607" s="10">
        <f t="shared" si="598"/>
        <v>0</v>
      </c>
      <c r="R1607" s="39">
        <f t="shared" si="599"/>
        <v>0</v>
      </c>
      <c r="S1607" s="5">
        <f t="shared" si="600"/>
        <v>0</v>
      </c>
      <c r="T1607" s="6">
        <f t="shared" si="610"/>
        <v>4.641E-2</v>
      </c>
      <c r="U1607" s="10">
        <f t="shared" si="613"/>
        <v>94</v>
      </c>
      <c r="V1607" s="10">
        <v>252</v>
      </c>
      <c r="W1607" s="12">
        <f t="shared" si="601"/>
        <v>1.017065949</v>
      </c>
      <c r="X1607" s="5">
        <f t="shared" si="602"/>
        <v>21.685792859999999</v>
      </c>
      <c r="Y1607" s="11">
        <f t="shared" si="603"/>
        <v>0</v>
      </c>
      <c r="Z1607" s="2" t="s">
        <v>75</v>
      </c>
      <c r="AA1607" s="72">
        <f t="shared" si="611"/>
        <v>44851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2"/>
      <c r="CH1607" s="1"/>
      <c r="CI1607" s="1"/>
      <c r="CJ1607" s="1"/>
      <c r="CK1607" s="1"/>
      <c r="CL1607" s="1"/>
      <c r="CM1607" s="1"/>
    </row>
    <row r="1608" spans="1:91" x14ac:dyDescent="0.2">
      <c r="A1608" s="105">
        <f t="shared" si="604"/>
        <v>44621</v>
      </c>
      <c r="B1608" s="5">
        <f t="shared" si="593"/>
        <v>1292.3911528599999</v>
      </c>
      <c r="C1608" s="5">
        <f t="shared" si="605"/>
        <v>1000</v>
      </c>
      <c r="D1608" s="64">
        <f t="shared" si="606"/>
        <v>6153.09</v>
      </c>
      <c r="E1608" s="11">
        <f>IF(K1608=1,VLOOKUP(A1608,[1]Plan1!$AY$80:$BA$314,3),E1607)</f>
        <v>6215.24</v>
      </c>
      <c r="F1608" s="72">
        <f t="shared" si="607"/>
        <v>44608</v>
      </c>
      <c r="G1608" s="9">
        <f t="shared" si="594"/>
        <v>1.0100616113204897E-2</v>
      </c>
      <c r="H1608" s="72">
        <f t="shared" si="608"/>
        <v>44635</v>
      </c>
      <c r="I1608" s="72">
        <f t="shared" si="595"/>
        <v>44635</v>
      </c>
      <c r="J1608" s="1">
        <f t="shared" si="609"/>
        <v>18</v>
      </c>
      <c r="K1608" s="1">
        <f t="shared" si="615"/>
        <v>9</v>
      </c>
      <c r="L1608" s="5">
        <f t="shared" si="596"/>
        <v>1.00503761</v>
      </c>
      <c r="M1608" s="12">
        <f t="shared" si="616"/>
        <v>1.0054002900000001</v>
      </c>
      <c r="N1608" s="12">
        <f t="shared" si="612"/>
        <v>1.2643361324384443</v>
      </c>
      <c r="O1608" s="5">
        <f t="shared" si="614"/>
        <v>1.27070536</v>
      </c>
      <c r="P1608" s="5">
        <f t="shared" si="597"/>
        <v>1270.7053599999999</v>
      </c>
      <c r="Q1608" s="10">
        <f t="shared" si="598"/>
        <v>0</v>
      </c>
      <c r="R1608" s="39">
        <f t="shared" si="599"/>
        <v>0</v>
      </c>
      <c r="S1608" s="5">
        <f t="shared" si="600"/>
        <v>0</v>
      </c>
      <c r="T1608" s="6">
        <f t="shared" si="610"/>
        <v>4.641E-2</v>
      </c>
      <c r="U1608" s="10">
        <f t="shared" si="613"/>
        <v>94</v>
      </c>
      <c r="V1608" s="10">
        <v>252</v>
      </c>
      <c r="W1608" s="12">
        <f t="shared" si="601"/>
        <v>1.017065949</v>
      </c>
      <c r="X1608" s="5">
        <f t="shared" si="602"/>
        <v>21.685792859999999</v>
      </c>
      <c r="Y1608" s="11">
        <f t="shared" si="603"/>
        <v>0</v>
      </c>
      <c r="Z1608" s="2" t="s">
        <v>75</v>
      </c>
      <c r="AA1608" s="72">
        <f t="shared" si="611"/>
        <v>44851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2"/>
      <c r="CH1608" s="1"/>
      <c r="CI1608" s="1"/>
      <c r="CJ1608" s="1"/>
      <c r="CK1608" s="1"/>
      <c r="CL1608" s="1"/>
      <c r="CM1608" s="1"/>
    </row>
    <row r="1609" spans="1:91" x14ac:dyDescent="0.2">
      <c r="A1609" s="105">
        <f t="shared" si="604"/>
        <v>44622</v>
      </c>
      <c r="B1609" s="5">
        <f t="shared" si="593"/>
        <v>1292.3911528599999</v>
      </c>
      <c r="C1609" s="5">
        <f t="shared" si="605"/>
        <v>1000</v>
      </c>
      <c r="D1609" s="64">
        <f t="shared" si="606"/>
        <v>6153.09</v>
      </c>
      <c r="E1609" s="11">
        <f>IF(K1609=1,VLOOKUP(A1609,[1]Plan1!$AY$80:$BA$314,3),E1608)</f>
        <v>6215.24</v>
      </c>
      <c r="F1609" s="72">
        <f t="shared" si="607"/>
        <v>44608</v>
      </c>
      <c r="G1609" s="9">
        <f t="shared" si="594"/>
        <v>1.0100616113204897E-2</v>
      </c>
      <c r="H1609" s="72">
        <f t="shared" si="608"/>
        <v>44635</v>
      </c>
      <c r="I1609" s="72">
        <f t="shared" si="595"/>
        <v>44635</v>
      </c>
      <c r="J1609" s="1">
        <f t="shared" si="609"/>
        <v>18</v>
      </c>
      <c r="K1609" s="1">
        <f t="shared" si="615"/>
        <v>9</v>
      </c>
      <c r="L1609" s="5">
        <f t="shared" si="596"/>
        <v>1.00503761</v>
      </c>
      <c r="M1609" s="12">
        <f t="shared" si="616"/>
        <v>1.0054002900000001</v>
      </c>
      <c r="N1609" s="12">
        <f t="shared" si="612"/>
        <v>1.2643361324384443</v>
      </c>
      <c r="O1609" s="5">
        <f t="shared" si="614"/>
        <v>1.27070536</v>
      </c>
      <c r="P1609" s="5">
        <f t="shared" si="597"/>
        <v>1270.7053599999999</v>
      </c>
      <c r="Q1609" s="10">
        <f t="shared" si="598"/>
        <v>0</v>
      </c>
      <c r="R1609" s="39">
        <f t="shared" si="599"/>
        <v>0</v>
      </c>
      <c r="S1609" s="5">
        <f t="shared" si="600"/>
        <v>0</v>
      </c>
      <c r="T1609" s="6">
        <f t="shared" si="610"/>
        <v>4.641E-2</v>
      </c>
      <c r="U1609" s="10">
        <f t="shared" si="613"/>
        <v>94</v>
      </c>
      <c r="V1609" s="10">
        <v>252</v>
      </c>
      <c r="W1609" s="12">
        <f t="shared" si="601"/>
        <v>1.017065949</v>
      </c>
      <c r="X1609" s="5">
        <f t="shared" si="602"/>
        <v>21.685792859999999</v>
      </c>
      <c r="Y1609" s="11">
        <f t="shared" si="603"/>
        <v>0</v>
      </c>
      <c r="Z1609" s="2" t="s">
        <v>75</v>
      </c>
      <c r="AA1609" s="72">
        <f t="shared" si="611"/>
        <v>44851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2"/>
      <c r="CH1609" s="1"/>
      <c r="CI1609" s="1"/>
      <c r="CJ1609" s="1"/>
      <c r="CK1609" s="1"/>
      <c r="CL1609" s="1"/>
      <c r="CM1609" s="1"/>
    </row>
    <row r="1610" spans="1:91" x14ac:dyDescent="0.2">
      <c r="A1610" s="105">
        <f t="shared" si="604"/>
        <v>44623</v>
      </c>
      <c r="B1610" s="5">
        <f t="shared" ref="B1610:B1673" si="617">(P1610+X1610)</f>
        <v>1293.34574159</v>
      </c>
      <c r="C1610" s="5">
        <f t="shared" si="605"/>
        <v>1000</v>
      </c>
      <c r="D1610" s="64">
        <f t="shared" si="606"/>
        <v>6153.09</v>
      </c>
      <c r="E1610" s="11">
        <f>IF(K1610=1,VLOOKUP(A1610,[1]Plan1!$AY$80:$BA$314,3),E1609)</f>
        <v>6215.24</v>
      </c>
      <c r="F1610" s="72">
        <f t="shared" si="607"/>
        <v>44608</v>
      </c>
      <c r="G1610" s="9">
        <f t="shared" ref="G1610:G1673" si="618">(E1610/D1610)-1</f>
        <v>1.0100616113204897E-2</v>
      </c>
      <c r="H1610" s="72">
        <f t="shared" si="608"/>
        <v>44635</v>
      </c>
      <c r="I1610" s="72">
        <f t="shared" ref="I1610:I1673" si="619">IF(A1610&gt;I1609,H1610,I1609)</f>
        <v>44635</v>
      </c>
      <c r="J1610" s="1">
        <f t="shared" si="609"/>
        <v>18</v>
      </c>
      <c r="K1610" s="1">
        <f t="shared" si="615"/>
        <v>10</v>
      </c>
      <c r="L1610" s="5">
        <f t="shared" ref="L1610:L1673" si="620">TRUNC((E1610/D1610)^TRUNC((K1610/J1610),9),8)</f>
        <v>1.00559891</v>
      </c>
      <c r="M1610" s="12">
        <f t="shared" si="616"/>
        <v>1.0054002900000001</v>
      </c>
      <c r="N1610" s="12">
        <f t="shared" si="612"/>
        <v>1.2643361324384443</v>
      </c>
      <c r="O1610" s="5">
        <f t="shared" si="614"/>
        <v>1.27141503</v>
      </c>
      <c r="P1610" s="5">
        <f t="shared" ref="P1610:P1673" si="621">TRUNC(C1610*O1610,8)</f>
        <v>1271.4150299999999</v>
      </c>
      <c r="Q1610" s="10">
        <f t="shared" ref="Q1610:Q1673" si="622">IF(VLOOKUP(A1610,AD$10:AK$114,8)=VLOOKUP(A1609,AD$10:AK$114,8),0,VLOOKUP(A1610,AD$10:AK$114,8))</f>
        <v>0</v>
      </c>
      <c r="R1610" s="39">
        <f t="shared" ref="R1610:R1673" si="623">IF(Q1610&gt;0,VLOOKUP($A1610,$AD$10:$AI$114,6),0)</f>
        <v>0</v>
      </c>
      <c r="S1610" s="5">
        <f t="shared" ref="S1610:S1673" si="624">IF(R1610&gt;0,TRUNC(R1610*P1610,8),0)</f>
        <v>0</v>
      </c>
      <c r="T1610" s="6">
        <f t="shared" si="610"/>
        <v>4.641E-2</v>
      </c>
      <c r="U1610" s="10">
        <f t="shared" si="613"/>
        <v>95</v>
      </c>
      <c r="V1610" s="10">
        <v>252</v>
      </c>
      <c r="W1610" s="12">
        <f t="shared" ref="W1610:W1673" si="625">ROUND((1+T1610)^TRUNC((U1610/V1610),9),9)</f>
        <v>1.017249058</v>
      </c>
      <c r="X1610" s="5">
        <f t="shared" ref="X1610:X1673" si="626">TRUNC((P1610*(W1610-1)),8)</f>
        <v>21.930711590000001</v>
      </c>
      <c r="Y1610" s="11">
        <f t="shared" ref="Y1610:Y1673" si="627">IF(Q1610&gt;0,S1610+X1610,0)</f>
        <v>0</v>
      </c>
      <c r="Z1610" s="2" t="s">
        <v>75</v>
      </c>
      <c r="AA1610" s="72">
        <f t="shared" si="611"/>
        <v>44851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2"/>
      <c r="CH1610" s="1"/>
      <c r="CI1610" s="1"/>
      <c r="CJ1610" s="1"/>
      <c r="CK1610" s="1"/>
      <c r="CL1610" s="1"/>
      <c r="CM1610" s="1"/>
    </row>
    <row r="1611" spans="1:91" x14ac:dyDescent="0.2">
      <c r="A1611" s="105">
        <f t="shared" ref="A1611:A1674" si="628">(A1610+1)</f>
        <v>44624</v>
      </c>
      <c r="B1611" s="5">
        <f t="shared" si="617"/>
        <v>1294.3010506099999</v>
      </c>
      <c r="C1611" s="5">
        <f t="shared" ref="C1611:C1674" si="629">TRUNC(IF(Q1610&gt;0,VLOOKUP(A1610,$AD$12:$AE$114,2),C1610),8)</f>
        <v>1000</v>
      </c>
      <c r="D1611" s="64">
        <f t="shared" ref="D1611:D1674" si="630">IF(E1611=E1610,D1610,E1610)</f>
        <v>6153.09</v>
      </c>
      <c r="E1611" s="11">
        <f>IF(K1611=1,VLOOKUP(A1611,[1]Plan1!$AY$80:$BA$314,3),E1610)</f>
        <v>6215.24</v>
      </c>
      <c r="F1611" s="72">
        <f t="shared" ref="F1611:F1674" si="631">IF(D1611=D1610,F1610,A1611)</f>
        <v>44608</v>
      </c>
      <c r="G1611" s="9">
        <f t="shared" si="618"/>
        <v>1.0100616113204897E-2</v>
      </c>
      <c r="H1611" s="72">
        <f t="shared" ref="H1611:H1674" si="632">IF(DAY(A1611)=15,VLOOKUP(A1611,AH$118:AM$450,4),H1610)</f>
        <v>44635</v>
      </c>
      <c r="I1611" s="72">
        <f t="shared" si="619"/>
        <v>44635</v>
      </c>
      <c r="J1611" s="1">
        <f t="shared" ref="J1611:J1674" si="633">IF(I1611=I1610,J1610,NETWORKDAYS(I1610,I1611,$AD$118:$AD$502)-1)</f>
        <v>18</v>
      </c>
      <c r="K1611" s="1">
        <f t="shared" si="615"/>
        <v>11</v>
      </c>
      <c r="L1611" s="5">
        <f t="shared" si="620"/>
        <v>1.0061605300000001</v>
      </c>
      <c r="M1611" s="12">
        <f t="shared" si="616"/>
        <v>1.0054002900000001</v>
      </c>
      <c r="N1611" s="12">
        <f t="shared" si="612"/>
        <v>1.2643361324384443</v>
      </c>
      <c r="O1611" s="5">
        <f t="shared" si="614"/>
        <v>1.2721251099999999</v>
      </c>
      <c r="P1611" s="5">
        <f t="shared" si="621"/>
        <v>1272.1251099999999</v>
      </c>
      <c r="Q1611" s="10">
        <f t="shared" si="622"/>
        <v>0</v>
      </c>
      <c r="R1611" s="39">
        <f t="shared" si="623"/>
        <v>0</v>
      </c>
      <c r="S1611" s="5">
        <f t="shared" si="624"/>
        <v>0</v>
      </c>
      <c r="T1611" s="6">
        <f t="shared" ref="T1611:T1674" si="634">(T1610)</f>
        <v>4.641E-2</v>
      </c>
      <c r="U1611" s="10">
        <f t="shared" si="613"/>
        <v>96</v>
      </c>
      <c r="V1611" s="10">
        <v>252</v>
      </c>
      <c r="W1611" s="12">
        <f t="shared" si="625"/>
        <v>1.0174322010000001</v>
      </c>
      <c r="X1611" s="5">
        <f t="shared" si="626"/>
        <v>22.175940610000001</v>
      </c>
      <c r="Y1611" s="11">
        <f t="shared" si="627"/>
        <v>0</v>
      </c>
      <c r="Z1611" s="2" t="s">
        <v>75</v>
      </c>
      <c r="AA1611" s="72">
        <f t="shared" ref="AA1611:AA1674" si="635">IF(Q1610&gt;0,VLOOKUP(A1610,$AD$10:$AL$114,9),AA1610)</f>
        <v>44851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2"/>
      <c r="CH1611" s="1"/>
      <c r="CI1611" s="1"/>
      <c r="CJ1611" s="1"/>
      <c r="CK1611" s="1"/>
      <c r="CL1611" s="1"/>
      <c r="CM1611" s="1"/>
    </row>
    <row r="1612" spans="1:91" x14ac:dyDescent="0.2">
      <c r="A1612" s="105">
        <f t="shared" si="628"/>
        <v>44625</v>
      </c>
      <c r="B1612" s="5">
        <f t="shared" si="617"/>
        <v>1295.2570369699999</v>
      </c>
      <c r="C1612" s="5">
        <f t="shared" si="629"/>
        <v>1000</v>
      </c>
      <c r="D1612" s="64">
        <f t="shared" si="630"/>
        <v>6153.09</v>
      </c>
      <c r="E1612" s="11">
        <f>IF(K1612=1,VLOOKUP(A1612,[1]Plan1!$AY$80:$BA$314,3),E1611)</f>
        <v>6215.24</v>
      </c>
      <c r="F1612" s="72">
        <f t="shared" si="631"/>
        <v>44608</v>
      </c>
      <c r="G1612" s="9">
        <f t="shared" si="618"/>
        <v>1.0100616113204897E-2</v>
      </c>
      <c r="H1612" s="72">
        <f t="shared" si="632"/>
        <v>44635</v>
      </c>
      <c r="I1612" s="72">
        <f t="shared" si="619"/>
        <v>44635</v>
      </c>
      <c r="J1612" s="1">
        <f t="shared" si="633"/>
        <v>18</v>
      </c>
      <c r="K1612" s="1">
        <f t="shared" si="615"/>
        <v>12</v>
      </c>
      <c r="L1612" s="5">
        <f t="shared" si="620"/>
        <v>1.00672245</v>
      </c>
      <c r="M1612" s="12">
        <f t="shared" si="616"/>
        <v>1.0054002900000001</v>
      </c>
      <c r="N1612" s="12">
        <f t="shared" si="612"/>
        <v>1.2643361324384443</v>
      </c>
      <c r="O1612" s="5">
        <f t="shared" si="614"/>
        <v>1.2728355600000001</v>
      </c>
      <c r="P1612" s="5">
        <f t="shared" si="621"/>
        <v>1272.83556</v>
      </c>
      <c r="Q1612" s="10">
        <f t="shared" si="622"/>
        <v>0</v>
      </c>
      <c r="R1612" s="39">
        <f t="shared" si="623"/>
        <v>0</v>
      </c>
      <c r="S1612" s="5">
        <f t="shared" si="624"/>
        <v>0</v>
      </c>
      <c r="T1612" s="6">
        <f t="shared" si="634"/>
        <v>4.641E-2</v>
      </c>
      <c r="U1612" s="10">
        <f t="shared" si="613"/>
        <v>97</v>
      </c>
      <c r="V1612" s="10">
        <v>252</v>
      </c>
      <c r="W1612" s="12">
        <f t="shared" si="625"/>
        <v>1.017615376</v>
      </c>
      <c r="X1612" s="5">
        <f t="shared" si="626"/>
        <v>22.421476970000001</v>
      </c>
      <c r="Y1612" s="11">
        <f t="shared" si="627"/>
        <v>0</v>
      </c>
      <c r="Z1612" s="2" t="s">
        <v>75</v>
      </c>
      <c r="AA1612" s="72">
        <f t="shared" si="635"/>
        <v>44851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2"/>
      <c r="CH1612" s="1"/>
      <c r="CI1612" s="1"/>
      <c r="CJ1612" s="1"/>
      <c r="CK1612" s="1"/>
      <c r="CL1612" s="1"/>
      <c r="CM1612" s="1"/>
    </row>
    <row r="1613" spans="1:91" x14ac:dyDescent="0.2">
      <c r="A1613" s="105">
        <f t="shared" si="628"/>
        <v>44626</v>
      </c>
      <c r="B1613" s="5">
        <f t="shared" si="617"/>
        <v>1295.2570369699999</v>
      </c>
      <c r="C1613" s="5">
        <f t="shared" si="629"/>
        <v>1000</v>
      </c>
      <c r="D1613" s="64">
        <f t="shared" si="630"/>
        <v>6153.09</v>
      </c>
      <c r="E1613" s="11">
        <f>IF(K1613=1,VLOOKUP(A1613,[1]Plan1!$AY$80:$BA$314,3),E1612)</f>
        <v>6215.24</v>
      </c>
      <c r="F1613" s="72">
        <f t="shared" si="631"/>
        <v>44608</v>
      </c>
      <c r="G1613" s="9">
        <f t="shared" si="618"/>
        <v>1.0100616113204897E-2</v>
      </c>
      <c r="H1613" s="72">
        <f t="shared" si="632"/>
        <v>44635</v>
      </c>
      <c r="I1613" s="72">
        <f t="shared" si="619"/>
        <v>44635</v>
      </c>
      <c r="J1613" s="1">
        <f t="shared" si="633"/>
        <v>18</v>
      </c>
      <c r="K1613" s="1">
        <f t="shared" si="615"/>
        <v>12</v>
      </c>
      <c r="L1613" s="5">
        <f t="shared" si="620"/>
        <v>1.00672245</v>
      </c>
      <c r="M1613" s="12">
        <f t="shared" si="616"/>
        <v>1.0054002900000001</v>
      </c>
      <c r="N1613" s="12">
        <f t="shared" si="612"/>
        <v>1.2643361324384443</v>
      </c>
      <c r="O1613" s="5">
        <f t="shared" si="614"/>
        <v>1.2728355600000001</v>
      </c>
      <c r="P1613" s="5">
        <f t="shared" si="621"/>
        <v>1272.83556</v>
      </c>
      <c r="Q1613" s="10">
        <f t="shared" si="622"/>
        <v>0</v>
      </c>
      <c r="R1613" s="39">
        <f t="shared" si="623"/>
        <v>0</v>
      </c>
      <c r="S1613" s="5">
        <f t="shared" si="624"/>
        <v>0</v>
      </c>
      <c r="T1613" s="6">
        <f t="shared" si="634"/>
        <v>4.641E-2</v>
      </c>
      <c r="U1613" s="10">
        <f t="shared" si="613"/>
        <v>97</v>
      </c>
      <c r="V1613" s="10">
        <v>252</v>
      </c>
      <c r="W1613" s="12">
        <f t="shared" si="625"/>
        <v>1.017615376</v>
      </c>
      <c r="X1613" s="5">
        <f t="shared" si="626"/>
        <v>22.421476970000001</v>
      </c>
      <c r="Y1613" s="11">
        <f t="shared" si="627"/>
        <v>0</v>
      </c>
      <c r="Z1613" s="2" t="s">
        <v>75</v>
      </c>
      <c r="AA1613" s="72">
        <f t="shared" si="635"/>
        <v>44851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2"/>
      <c r="CH1613" s="1"/>
      <c r="CI1613" s="1"/>
      <c r="CJ1613" s="1"/>
      <c r="CK1613" s="1"/>
      <c r="CL1613" s="1"/>
      <c r="CM1613" s="1"/>
    </row>
    <row r="1614" spans="1:91" x14ac:dyDescent="0.2">
      <c r="A1614" s="105">
        <f t="shared" si="628"/>
        <v>44627</v>
      </c>
      <c r="B1614" s="5">
        <f t="shared" si="617"/>
        <v>1295.2570369699999</v>
      </c>
      <c r="C1614" s="5">
        <f t="shared" si="629"/>
        <v>1000</v>
      </c>
      <c r="D1614" s="64">
        <f t="shared" si="630"/>
        <v>6153.09</v>
      </c>
      <c r="E1614" s="11">
        <f>IF(K1614=1,VLOOKUP(A1614,[1]Plan1!$AY$80:$BA$314,3),E1613)</f>
        <v>6215.24</v>
      </c>
      <c r="F1614" s="72">
        <f t="shared" si="631"/>
        <v>44608</v>
      </c>
      <c r="G1614" s="9">
        <f t="shared" si="618"/>
        <v>1.0100616113204897E-2</v>
      </c>
      <c r="H1614" s="72">
        <f t="shared" si="632"/>
        <v>44635</v>
      </c>
      <c r="I1614" s="72">
        <f t="shared" si="619"/>
        <v>44635</v>
      </c>
      <c r="J1614" s="1">
        <f t="shared" si="633"/>
        <v>18</v>
      </c>
      <c r="K1614" s="1">
        <f t="shared" si="615"/>
        <v>12</v>
      </c>
      <c r="L1614" s="5">
        <f t="shared" si="620"/>
        <v>1.00672245</v>
      </c>
      <c r="M1614" s="12">
        <f t="shared" si="616"/>
        <v>1.0054002900000001</v>
      </c>
      <c r="N1614" s="12">
        <f t="shared" si="612"/>
        <v>1.2643361324384443</v>
      </c>
      <c r="O1614" s="5">
        <f t="shared" si="614"/>
        <v>1.2728355600000001</v>
      </c>
      <c r="P1614" s="5">
        <f t="shared" si="621"/>
        <v>1272.83556</v>
      </c>
      <c r="Q1614" s="10">
        <f t="shared" si="622"/>
        <v>0</v>
      </c>
      <c r="R1614" s="39">
        <f t="shared" si="623"/>
        <v>0</v>
      </c>
      <c r="S1614" s="5">
        <f t="shared" si="624"/>
        <v>0</v>
      </c>
      <c r="T1614" s="6">
        <f t="shared" si="634"/>
        <v>4.641E-2</v>
      </c>
      <c r="U1614" s="10">
        <f t="shared" si="613"/>
        <v>97</v>
      </c>
      <c r="V1614" s="10">
        <v>252</v>
      </c>
      <c r="W1614" s="12">
        <f t="shared" si="625"/>
        <v>1.017615376</v>
      </c>
      <c r="X1614" s="5">
        <f t="shared" si="626"/>
        <v>22.421476970000001</v>
      </c>
      <c r="Y1614" s="11">
        <f t="shared" si="627"/>
        <v>0</v>
      </c>
      <c r="Z1614" s="2" t="s">
        <v>75</v>
      </c>
      <c r="AA1614" s="72">
        <f t="shared" si="635"/>
        <v>44851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2"/>
      <c r="CH1614" s="1"/>
      <c r="CI1614" s="1"/>
      <c r="CJ1614" s="1"/>
      <c r="CK1614" s="1"/>
      <c r="CL1614" s="1"/>
      <c r="CM1614" s="1"/>
    </row>
    <row r="1615" spans="1:91" x14ac:dyDescent="0.2">
      <c r="A1615" s="105">
        <f t="shared" si="628"/>
        <v>44628</v>
      </c>
      <c r="B1615" s="5">
        <f t="shared" si="617"/>
        <v>1296.2137441999998</v>
      </c>
      <c r="C1615" s="5">
        <f t="shared" si="629"/>
        <v>1000</v>
      </c>
      <c r="D1615" s="64">
        <f t="shared" si="630"/>
        <v>6153.09</v>
      </c>
      <c r="E1615" s="11">
        <f>IF(K1615=1,VLOOKUP(A1615,[1]Plan1!$AY$80:$BA$314,3),E1614)</f>
        <v>6215.24</v>
      </c>
      <c r="F1615" s="72">
        <f t="shared" si="631"/>
        <v>44608</v>
      </c>
      <c r="G1615" s="9">
        <f t="shared" si="618"/>
        <v>1.0100616113204897E-2</v>
      </c>
      <c r="H1615" s="72">
        <f t="shared" si="632"/>
        <v>44635</v>
      </c>
      <c r="I1615" s="72">
        <f t="shared" si="619"/>
        <v>44635</v>
      </c>
      <c r="J1615" s="1">
        <f t="shared" si="633"/>
        <v>18</v>
      </c>
      <c r="K1615" s="1">
        <f t="shared" si="615"/>
        <v>13</v>
      </c>
      <c r="L1615" s="5">
        <f t="shared" si="620"/>
        <v>1.0072846900000001</v>
      </c>
      <c r="M1615" s="12">
        <f t="shared" si="616"/>
        <v>1.0054002900000001</v>
      </c>
      <c r="N1615" s="12">
        <f t="shared" si="612"/>
        <v>1.2643361324384443</v>
      </c>
      <c r="O1615" s="5">
        <f t="shared" si="614"/>
        <v>1.27354642</v>
      </c>
      <c r="P1615" s="5">
        <f t="shared" si="621"/>
        <v>1273.5464199999999</v>
      </c>
      <c r="Q1615" s="10">
        <f t="shared" si="622"/>
        <v>0</v>
      </c>
      <c r="R1615" s="39">
        <f t="shared" si="623"/>
        <v>0</v>
      </c>
      <c r="S1615" s="5">
        <f t="shared" si="624"/>
        <v>0</v>
      </c>
      <c r="T1615" s="6">
        <f t="shared" si="634"/>
        <v>4.641E-2</v>
      </c>
      <c r="U1615" s="10">
        <f t="shared" si="613"/>
        <v>98</v>
      </c>
      <c r="V1615" s="10">
        <v>252</v>
      </c>
      <c r="W1615" s="12">
        <f t="shared" si="625"/>
        <v>1.017798585</v>
      </c>
      <c r="X1615" s="5">
        <f t="shared" si="626"/>
        <v>22.667324199999999</v>
      </c>
      <c r="Y1615" s="11">
        <f t="shared" si="627"/>
        <v>0</v>
      </c>
      <c r="Z1615" s="2" t="s">
        <v>75</v>
      </c>
      <c r="AA1615" s="72">
        <f t="shared" si="635"/>
        <v>44851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2"/>
      <c r="CH1615" s="1"/>
      <c r="CI1615" s="1"/>
      <c r="CJ1615" s="1"/>
      <c r="CK1615" s="1"/>
      <c r="CL1615" s="1"/>
      <c r="CM1615" s="1"/>
    </row>
    <row r="1616" spans="1:91" x14ac:dyDescent="0.2">
      <c r="A1616" s="105">
        <f t="shared" si="628"/>
        <v>44629</v>
      </c>
      <c r="B1616" s="5">
        <f t="shared" si="617"/>
        <v>1297.1711700599999</v>
      </c>
      <c r="C1616" s="5">
        <f t="shared" si="629"/>
        <v>1000</v>
      </c>
      <c r="D1616" s="64">
        <f t="shared" si="630"/>
        <v>6153.09</v>
      </c>
      <c r="E1616" s="11">
        <f>IF(K1616=1,VLOOKUP(A1616,[1]Plan1!$AY$80:$BA$314,3),E1615)</f>
        <v>6215.24</v>
      </c>
      <c r="F1616" s="72">
        <f t="shared" si="631"/>
        <v>44608</v>
      </c>
      <c r="G1616" s="9">
        <f t="shared" si="618"/>
        <v>1.0100616113204897E-2</v>
      </c>
      <c r="H1616" s="72">
        <f t="shared" si="632"/>
        <v>44635</v>
      </c>
      <c r="I1616" s="72">
        <f t="shared" si="619"/>
        <v>44635</v>
      </c>
      <c r="J1616" s="1">
        <f t="shared" si="633"/>
        <v>18</v>
      </c>
      <c r="K1616" s="1">
        <f t="shared" si="615"/>
        <v>14</v>
      </c>
      <c r="L1616" s="5">
        <f t="shared" si="620"/>
        <v>1.00784725</v>
      </c>
      <c r="M1616" s="12">
        <f t="shared" si="616"/>
        <v>1.0054002900000001</v>
      </c>
      <c r="N1616" s="12">
        <f t="shared" si="612"/>
        <v>1.2643361324384443</v>
      </c>
      <c r="O1616" s="5">
        <f t="shared" si="614"/>
        <v>1.27425769</v>
      </c>
      <c r="P1616" s="5">
        <f t="shared" si="621"/>
        <v>1274.2576899999999</v>
      </c>
      <c r="Q1616" s="10">
        <f t="shared" si="622"/>
        <v>0</v>
      </c>
      <c r="R1616" s="39">
        <f t="shared" si="623"/>
        <v>0</v>
      </c>
      <c r="S1616" s="5">
        <f t="shared" si="624"/>
        <v>0</v>
      </c>
      <c r="T1616" s="6">
        <f t="shared" si="634"/>
        <v>4.641E-2</v>
      </c>
      <c r="U1616" s="10">
        <f t="shared" si="613"/>
        <v>99</v>
      </c>
      <c r="V1616" s="10">
        <v>252</v>
      </c>
      <c r="W1616" s="12">
        <f t="shared" si="625"/>
        <v>1.017981826</v>
      </c>
      <c r="X1616" s="5">
        <f t="shared" si="626"/>
        <v>22.913480060000001</v>
      </c>
      <c r="Y1616" s="11">
        <f t="shared" si="627"/>
        <v>0</v>
      </c>
      <c r="Z1616" s="2" t="s">
        <v>75</v>
      </c>
      <c r="AA1616" s="72">
        <f t="shared" si="635"/>
        <v>44851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2"/>
      <c r="CH1616" s="1"/>
      <c r="CI1616" s="1"/>
      <c r="CJ1616" s="1"/>
      <c r="CK1616" s="1"/>
      <c r="CL1616" s="1"/>
      <c r="CM1616" s="1"/>
    </row>
    <row r="1617" spans="1:91" x14ac:dyDescent="0.2">
      <c r="A1617" s="105">
        <f t="shared" si="628"/>
        <v>44630</v>
      </c>
      <c r="B1617" s="5">
        <f t="shared" si="617"/>
        <v>1298.1292970100001</v>
      </c>
      <c r="C1617" s="5">
        <f t="shared" si="629"/>
        <v>1000</v>
      </c>
      <c r="D1617" s="64">
        <f t="shared" si="630"/>
        <v>6153.09</v>
      </c>
      <c r="E1617" s="11">
        <f>IF(K1617=1,VLOOKUP(A1617,[1]Plan1!$AY$80:$BA$314,3),E1616)</f>
        <v>6215.24</v>
      </c>
      <c r="F1617" s="72">
        <f t="shared" si="631"/>
        <v>44608</v>
      </c>
      <c r="G1617" s="9">
        <f t="shared" si="618"/>
        <v>1.0100616113204897E-2</v>
      </c>
      <c r="H1617" s="72">
        <f t="shared" si="632"/>
        <v>44635</v>
      </c>
      <c r="I1617" s="72">
        <f t="shared" si="619"/>
        <v>44635</v>
      </c>
      <c r="J1617" s="1">
        <f t="shared" si="633"/>
        <v>18</v>
      </c>
      <c r="K1617" s="1">
        <f t="shared" si="615"/>
        <v>15</v>
      </c>
      <c r="L1617" s="5">
        <f t="shared" si="620"/>
        <v>1.00841012</v>
      </c>
      <c r="M1617" s="12">
        <f t="shared" si="616"/>
        <v>1.0054002900000001</v>
      </c>
      <c r="N1617" s="12">
        <f t="shared" si="612"/>
        <v>1.2643361324384443</v>
      </c>
      <c r="O1617" s="5">
        <f t="shared" si="614"/>
        <v>1.2749693499999999</v>
      </c>
      <c r="P1617" s="5">
        <f t="shared" si="621"/>
        <v>1274.9693500000001</v>
      </c>
      <c r="Q1617" s="10">
        <f t="shared" si="622"/>
        <v>0</v>
      </c>
      <c r="R1617" s="39">
        <f t="shared" si="623"/>
        <v>0</v>
      </c>
      <c r="S1617" s="5">
        <f t="shared" si="624"/>
        <v>0</v>
      </c>
      <c r="T1617" s="6">
        <f t="shared" si="634"/>
        <v>4.641E-2</v>
      </c>
      <c r="U1617" s="10">
        <f t="shared" si="613"/>
        <v>100</v>
      </c>
      <c r="V1617" s="10">
        <v>252</v>
      </c>
      <c r="W1617" s="12">
        <f t="shared" si="625"/>
        <v>1.0181651009999999</v>
      </c>
      <c r="X1617" s="5">
        <f t="shared" si="626"/>
        <v>23.15994701</v>
      </c>
      <c r="Y1617" s="11">
        <f t="shared" si="627"/>
        <v>0</v>
      </c>
      <c r="Z1617" s="2" t="s">
        <v>75</v>
      </c>
      <c r="AA1617" s="72">
        <f t="shared" si="635"/>
        <v>44851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2"/>
      <c r="CH1617" s="1"/>
      <c r="CI1617" s="1"/>
      <c r="CJ1617" s="1"/>
      <c r="CK1617" s="1"/>
      <c r="CL1617" s="1"/>
      <c r="CM1617" s="1"/>
    </row>
    <row r="1618" spans="1:91" x14ac:dyDescent="0.2">
      <c r="A1618" s="105">
        <f t="shared" si="628"/>
        <v>44631</v>
      </c>
      <c r="B1618" s="5">
        <f t="shared" si="617"/>
        <v>1299.0881126199999</v>
      </c>
      <c r="C1618" s="5">
        <f t="shared" si="629"/>
        <v>1000</v>
      </c>
      <c r="D1618" s="64">
        <f t="shared" si="630"/>
        <v>6153.09</v>
      </c>
      <c r="E1618" s="11">
        <f>IF(K1618=1,VLOOKUP(A1618,[1]Plan1!$AY$80:$BA$314,3),E1617)</f>
        <v>6215.24</v>
      </c>
      <c r="F1618" s="72">
        <f t="shared" si="631"/>
        <v>44608</v>
      </c>
      <c r="G1618" s="9">
        <f t="shared" si="618"/>
        <v>1.0100616113204897E-2</v>
      </c>
      <c r="H1618" s="72">
        <f t="shared" si="632"/>
        <v>44635</v>
      </c>
      <c r="I1618" s="72">
        <f t="shared" si="619"/>
        <v>44635</v>
      </c>
      <c r="J1618" s="1">
        <f t="shared" si="633"/>
        <v>18</v>
      </c>
      <c r="K1618" s="1">
        <f t="shared" si="615"/>
        <v>16</v>
      </c>
      <c r="L1618" s="5">
        <f t="shared" si="620"/>
        <v>1.0089733000000001</v>
      </c>
      <c r="M1618" s="12">
        <f t="shared" si="616"/>
        <v>1.0054002900000001</v>
      </c>
      <c r="N1618" s="12">
        <f t="shared" si="612"/>
        <v>1.2643361324384443</v>
      </c>
      <c r="O1618" s="5">
        <f t="shared" si="614"/>
        <v>1.2756813899999999</v>
      </c>
      <c r="P1618" s="5">
        <f t="shared" si="621"/>
        <v>1275.68139</v>
      </c>
      <c r="Q1618" s="10">
        <f t="shared" si="622"/>
        <v>0</v>
      </c>
      <c r="R1618" s="39">
        <f t="shared" si="623"/>
        <v>0</v>
      </c>
      <c r="S1618" s="5">
        <f t="shared" si="624"/>
        <v>0</v>
      </c>
      <c r="T1618" s="6">
        <f t="shared" si="634"/>
        <v>4.641E-2</v>
      </c>
      <c r="U1618" s="10">
        <f t="shared" si="613"/>
        <v>101</v>
      </c>
      <c r="V1618" s="10">
        <v>252</v>
      </c>
      <c r="W1618" s="12">
        <f t="shared" si="625"/>
        <v>1.018348408</v>
      </c>
      <c r="X1618" s="5">
        <f t="shared" si="626"/>
        <v>23.40672262</v>
      </c>
      <c r="Y1618" s="11">
        <f t="shared" si="627"/>
        <v>0</v>
      </c>
      <c r="Z1618" s="2" t="s">
        <v>75</v>
      </c>
      <c r="AA1618" s="72">
        <f t="shared" si="635"/>
        <v>44851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2"/>
      <c r="CH1618" s="1"/>
      <c r="CI1618" s="1"/>
      <c r="CJ1618" s="1"/>
      <c r="CK1618" s="1"/>
      <c r="CL1618" s="1"/>
      <c r="CM1618" s="1"/>
    </row>
    <row r="1619" spans="1:91" x14ac:dyDescent="0.2">
      <c r="A1619" s="105">
        <f t="shared" si="628"/>
        <v>44632</v>
      </c>
      <c r="B1619" s="5">
        <f t="shared" si="617"/>
        <v>1300.04766045</v>
      </c>
      <c r="C1619" s="5">
        <f t="shared" si="629"/>
        <v>1000</v>
      </c>
      <c r="D1619" s="64">
        <f t="shared" si="630"/>
        <v>6153.09</v>
      </c>
      <c r="E1619" s="11">
        <f>IF(K1619=1,VLOOKUP(A1619,[1]Plan1!$AY$80:$BA$314,3),E1618)</f>
        <v>6215.24</v>
      </c>
      <c r="F1619" s="72">
        <f t="shared" si="631"/>
        <v>44608</v>
      </c>
      <c r="G1619" s="9">
        <f t="shared" si="618"/>
        <v>1.0100616113204897E-2</v>
      </c>
      <c r="H1619" s="72">
        <f t="shared" si="632"/>
        <v>44635</v>
      </c>
      <c r="I1619" s="72">
        <f t="shared" si="619"/>
        <v>44635</v>
      </c>
      <c r="J1619" s="1">
        <f t="shared" si="633"/>
        <v>18</v>
      </c>
      <c r="K1619" s="1">
        <f t="shared" si="615"/>
        <v>17</v>
      </c>
      <c r="L1619" s="5">
        <f t="shared" si="620"/>
        <v>1.0095368</v>
      </c>
      <c r="M1619" s="12">
        <f t="shared" si="616"/>
        <v>1.0054002900000001</v>
      </c>
      <c r="N1619" s="12">
        <f t="shared" si="612"/>
        <v>1.2643361324384443</v>
      </c>
      <c r="O1619" s="5">
        <f t="shared" si="614"/>
        <v>1.2763938500000001</v>
      </c>
      <c r="P1619" s="5">
        <f t="shared" si="621"/>
        <v>1276.3938499999999</v>
      </c>
      <c r="Q1619" s="10">
        <f t="shared" si="622"/>
        <v>0</v>
      </c>
      <c r="R1619" s="39">
        <f t="shared" si="623"/>
        <v>0</v>
      </c>
      <c r="S1619" s="5">
        <f t="shared" si="624"/>
        <v>0</v>
      </c>
      <c r="T1619" s="6">
        <f t="shared" si="634"/>
        <v>4.641E-2</v>
      </c>
      <c r="U1619" s="10">
        <f t="shared" si="613"/>
        <v>102</v>
      </c>
      <c r="V1619" s="10">
        <v>252</v>
      </c>
      <c r="W1619" s="12">
        <f t="shared" si="625"/>
        <v>1.0185317490000001</v>
      </c>
      <c r="X1619" s="5">
        <f t="shared" si="626"/>
        <v>23.653810450000002</v>
      </c>
      <c r="Y1619" s="11">
        <f t="shared" si="627"/>
        <v>0</v>
      </c>
      <c r="Z1619" s="2" t="s">
        <v>75</v>
      </c>
      <c r="AA1619" s="72">
        <f t="shared" si="635"/>
        <v>44851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2"/>
      <c r="CH1619" s="1"/>
      <c r="CI1619" s="1"/>
      <c r="CJ1619" s="1"/>
      <c r="CK1619" s="1"/>
      <c r="CL1619" s="1"/>
      <c r="CM1619" s="1"/>
    </row>
    <row r="1620" spans="1:91" x14ac:dyDescent="0.2">
      <c r="A1620" s="105">
        <f t="shared" si="628"/>
        <v>44633</v>
      </c>
      <c r="B1620" s="5">
        <f t="shared" si="617"/>
        <v>1300.04766045</v>
      </c>
      <c r="C1620" s="5">
        <f t="shared" si="629"/>
        <v>1000</v>
      </c>
      <c r="D1620" s="64">
        <f t="shared" si="630"/>
        <v>6153.09</v>
      </c>
      <c r="E1620" s="11">
        <f>IF(K1620=1,VLOOKUP(A1620,[1]Plan1!$AY$80:$BA$314,3),E1619)</f>
        <v>6215.24</v>
      </c>
      <c r="F1620" s="72">
        <f t="shared" si="631"/>
        <v>44608</v>
      </c>
      <c r="G1620" s="9">
        <f t="shared" si="618"/>
        <v>1.0100616113204897E-2</v>
      </c>
      <c r="H1620" s="72">
        <f t="shared" si="632"/>
        <v>44635</v>
      </c>
      <c r="I1620" s="72">
        <f t="shared" si="619"/>
        <v>44635</v>
      </c>
      <c r="J1620" s="1">
        <f t="shared" si="633"/>
        <v>18</v>
      </c>
      <c r="K1620" s="1">
        <f t="shared" si="615"/>
        <v>17</v>
      </c>
      <c r="L1620" s="5">
        <f t="shared" si="620"/>
        <v>1.0095368</v>
      </c>
      <c r="M1620" s="12">
        <f t="shared" si="616"/>
        <v>1.0054002900000001</v>
      </c>
      <c r="N1620" s="12">
        <f t="shared" si="612"/>
        <v>1.2643361324384443</v>
      </c>
      <c r="O1620" s="5">
        <f t="shared" si="614"/>
        <v>1.2763938500000001</v>
      </c>
      <c r="P1620" s="5">
        <f t="shared" si="621"/>
        <v>1276.3938499999999</v>
      </c>
      <c r="Q1620" s="10">
        <f t="shared" si="622"/>
        <v>0</v>
      </c>
      <c r="R1620" s="39">
        <f t="shared" si="623"/>
        <v>0</v>
      </c>
      <c r="S1620" s="5">
        <f t="shared" si="624"/>
        <v>0</v>
      </c>
      <c r="T1620" s="6">
        <f t="shared" si="634"/>
        <v>4.641E-2</v>
      </c>
      <c r="U1620" s="10">
        <f t="shared" si="613"/>
        <v>102</v>
      </c>
      <c r="V1620" s="10">
        <v>252</v>
      </c>
      <c r="W1620" s="12">
        <f t="shared" si="625"/>
        <v>1.0185317490000001</v>
      </c>
      <c r="X1620" s="5">
        <f t="shared" si="626"/>
        <v>23.653810450000002</v>
      </c>
      <c r="Y1620" s="11">
        <f t="shared" si="627"/>
        <v>0</v>
      </c>
      <c r="Z1620" s="2" t="s">
        <v>75</v>
      </c>
      <c r="AA1620" s="72">
        <f t="shared" si="635"/>
        <v>44851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2"/>
      <c r="CH1620" s="1"/>
      <c r="CI1620" s="1"/>
      <c r="CJ1620" s="1"/>
      <c r="CK1620" s="1"/>
      <c r="CL1620" s="1"/>
      <c r="CM1620" s="1"/>
    </row>
    <row r="1621" spans="1:91" x14ac:dyDescent="0.2">
      <c r="A1621" s="105">
        <f t="shared" si="628"/>
        <v>44634</v>
      </c>
      <c r="B1621" s="5">
        <f t="shared" si="617"/>
        <v>1300.04766045</v>
      </c>
      <c r="C1621" s="5">
        <f t="shared" si="629"/>
        <v>1000</v>
      </c>
      <c r="D1621" s="64">
        <f t="shared" si="630"/>
        <v>6153.09</v>
      </c>
      <c r="E1621" s="11">
        <f>IF(K1621=1,VLOOKUP(A1621,[1]Plan1!$AY$80:$BA$314,3),E1620)</f>
        <v>6215.24</v>
      </c>
      <c r="F1621" s="72">
        <f t="shared" si="631"/>
        <v>44608</v>
      </c>
      <c r="G1621" s="9">
        <f t="shared" si="618"/>
        <v>1.0100616113204897E-2</v>
      </c>
      <c r="H1621" s="72">
        <f t="shared" si="632"/>
        <v>44635</v>
      </c>
      <c r="I1621" s="72">
        <f t="shared" si="619"/>
        <v>44635</v>
      </c>
      <c r="J1621" s="1">
        <f t="shared" si="633"/>
        <v>18</v>
      </c>
      <c r="K1621" s="1">
        <f t="shared" si="615"/>
        <v>17</v>
      </c>
      <c r="L1621" s="5">
        <f t="shared" si="620"/>
        <v>1.0095368</v>
      </c>
      <c r="M1621" s="12">
        <f t="shared" si="616"/>
        <v>1.0054002900000001</v>
      </c>
      <c r="N1621" s="12">
        <f t="shared" si="612"/>
        <v>1.2643361324384443</v>
      </c>
      <c r="O1621" s="5">
        <f t="shared" si="614"/>
        <v>1.2763938500000001</v>
      </c>
      <c r="P1621" s="5">
        <f t="shared" si="621"/>
        <v>1276.3938499999999</v>
      </c>
      <c r="Q1621" s="10">
        <f t="shared" si="622"/>
        <v>0</v>
      </c>
      <c r="R1621" s="39">
        <f t="shared" si="623"/>
        <v>0</v>
      </c>
      <c r="S1621" s="5">
        <f t="shared" si="624"/>
        <v>0</v>
      </c>
      <c r="T1621" s="6">
        <f t="shared" si="634"/>
        <v>4.641E-2</v>
      </c>
      <c r="U1621" s="10">
        <f t="shared" si="613"/>
        <v>102</v>
      </c>
      <c r="V1621" s="10">
        <v>252</v>
      </c>
      <c r="W1621" s="12">
        <f t="shared" si="625"/>
        <v>1.0185317490000001</v>
      </c>
      <c r="X1621" s="5">
        <f t="shared" si="626"/>
        <v>23.653810450000002</v>
      </c>
      <c r="Y1621" s="11">
        <f t="shared" si="627"/>
        <v>0</v>
      </c>
      <c r="Z1621" s="2" t="s">
        <v>75</v>
      </c>
      <c r="AA1621" s="72">
        <f t="shared" si="635"/>
        <v>44851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2"/>
      <c r="CH1621" s="1"/>
      <c r="CI1621" s="1"/>
      <c r="CJ1621" s="1"/>
      <c r="CK1621" s="1"/>
      <c r="CL1621" s="1"/>
      <c r="CM1621" s="1"/>
    </row>
    <row r="1622" spans="1:91" x14ac:dyDescent="0.2">
      <c r="A1622" s="105">
        <f t="shared" si="628"/>
        <v>44635</v>
      </c>
      <c r="B1622" s="5">
        <f t="shared" si="617"/>
        <v>1301.00789751</v>
      </c>
      <c r="C1622" s="5">
        <f t="shared" si="629"/>
        <v>1000</v>
      </c>
      <c r="D1622" s="64">
        <f t="shared" si="630"/>
        <v>6153.09</v>
      </c>
      <c r="E1622" s="11">
        <f>IF(K1622=1,VLOOKUP(A1622,[1]Plan1!$AY$80:$BA$314,3),E1621)</f>
        <v>6215.24</v>
      </c>
      <c r="F1622" s="72">
        <f t="shared" si="631"/>
        <v>44608</v>
      </c>
      <c r="G1622" s="9">
        <f t="shared" si="618"/>
        <v>1.0100616113204897E-2</v>
      </c>
      <c r="H1622" s="72">
        <f t="shared" si="632"/>
        <v>44669</v>
      </c>
      <c r="I1622" s="72">
        <f t="shared" si="619"/>
        <v>44635</v>
      </c>
      <c r="J1622" s="1">
        <f t="shared" si="633"/>
        <v>18</v>
      </c>
      <c r="K1622" s="1">
        <f t="shared" si="615"/>
        <v>18</v>
      </c>
      <c r="L1622" s="5">
        <f t="shared" si="620"/>
        <v>1.0101006100000001</v>
      </c>
      <c r="M1622" s="12">
        <f t="shared" si="616"/>
        <v>1.0054002900000001</v>
      </c>
      <c r="N1622" s="12">
        <f t="shared" si="612"/>
        <v>1.2643361324384443</v>
      </c>
      <c r="O1622" s="5">
        <f t="shared" si="614"/>
        <v>1.2771066900000001</v>
      </c>
      <c r="P1622" s="5">
        <f t="shared" si="621"/>
        <v>1277.1066900000001</v>
      </c>
      <c r="Q1622" s="10">
        <f t="shared" si="622"/>
        <v>0</v>
      </c>
      <c r="R1622" s="39">
        <f t="shared" si="623"/>
        <v>0</v>
      </c>
      <c r="S1622" s="5">
        <f t="shared" si="624"/>
        <v>0</v>
      </c>
      <c r="T1622" s="6">
        <f t="shared" si="634"/>
        <v>4.641E-2</v>
      </c>
      <c r="U1622" s="10">
        <f t="shared" si="613"/>
        <v>103</v>
      </c>
      <c r="V1622" s="10">
        <v>252</v>
      </c>
      <c r="W1622" s="12">
        <f t="shared" si="625"/>
        <v>1.0187151219999999</v>
      </c>
      <c r="X1622" s="5">
        <f t="shared" si="626"/>
        <v>23.901207509999999</v>
      </c>
      <c r="Y1622" s="11">
        <f t="shared" si="627"/>
        <v>0</v>
      </c>
      <c r="Z1622" s="2" t="s">
        <v>75</v>
      </c>
      <c r="AA1622" s="72">
        <f t="shared" si="635"/>
        <v>44851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2"/>
      <c r="CH1622" s="1"/>
      <c r="CI1622" s="1"/>
      <c r="CJ1622" s="1"/>
      <c r="CK1622" s="1"/>
      <c r="CL1622" s="1"/>
      <c r="CM1622" s="1"/>
    </row>
    <row r="1623" spans="1:91" x14ac:dyDescent="0.2">
      <c r="A1623" s="105">
        <f t="shared" si="628"/>
        <v>44636</v>
      </c>
      <c r="B1623" s="5">
        <f t="shared" si="617"/>
        <v>1302.1516475800001</v>
      </c>
      <c r="C1623" s="5">
        <f t="shared" si="629"/>
        <v>1000</v>
      </c>
      <c r="D1623" s="64">
        <f t="shared" si="630"/>
        <v>6215.24</v>
      </c>
      <c r="E1623" s="11">
        <f>IF(K1623=1,VLOOKUP(A1623,[1]Plan1!$AY$80:$BA$314,3),E1622)</f>
        <v>6315.93</v>
      </c>
      <c r="F1623" s="72">
        <f t="shared" si="631"/>
        <v>44636</v>
      </c>
      <c r="G1623" s="9">
        <f t="shared" si="618"/>
        <v>1.6200500704719456E-2</v>
      </c>
      <c r="H1623" s="72">
        <f t="shared" si="632"/>
        <v>44669</v>
      </c>
      <c r="I1623" s="72">
        <f t="shared" si="619"/>
        <v>44669</v>
      </c>
      <c r="J1623" s="1">
        <f t="shared" si="633"/>
        <v>23</v>
      </c>
      <c r="K1623" s="1">
        <f t="shared" si="615"/>
        <v>1</v>
      </c>
      <c r="L1623" s="5">
        <f t="shared" si="620"/>
        <v>1.00069896</v>
      </c>
      <c r="M1623" s="12">
        <f t="shared" si="616"/>
        <v>1.0101006100000001</v>
      </c>
      <c r="N1623" s="12">
        <f t="shared" si="612"/>
        <v>1.2771066986211135</v>
      </c>
      <c r="O1623" s="5">
        <f t="shared" si="614"/>
        <v>1.27799934</v>
      </c>
      <c r="P1623" s="5">
        <f t="shared" si="621"/>
        <v>1277.9993400000001</v>
      </c>
      <c r="Q1623" s="10">
        <f t="shared" si="622"/>
        <v>0</v>
      </c>
      <c r="R1623" s="39">
        <f t="shared" si="623"/>
        <v>0</v>
      </c>
      <c r="S1623" s="5">
        <f t="shared" si="624"/>
        <v>0</v>
      </c>
      <c r="T1623" s="6">
        <f t="shared" si="634"/>
        <v>4.641E-2</v>
      </c>
      <c r="U1623" s="10">
        <f t="shared" si="613"/>
        <v>104</v>
      </c>
      <c r="V1623" s="10">
        <v>252</v>
      </c>
      <c r="W1623" s="12">
        <f t="shared" si="625"/>
        <v>1.0188985290000001</v>
      </c>
      <c r="X1623" s="5">
        <f t="shared" si="626"/>
        <v>24.152307579999999</v>
      </c>
      <c r="Y1623" s="11">
        <f t="shared" si="627"/>
        <v>0</v>
      </c>
      <c r="Z1623" s="2" t="s">
        <v>75</v>
      </c>
      <c r="AA1623" s="72">
        <f t="shared" si="635"/>
        <v>44851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2"/>
      <c r="CH1623" s="1"/>
      <c r="CI1623" s="1"/>
      <c r="CJ1623" s="1"/>
      <c r="CK1623" s="1"/>
      <c r="CL1623" s="1"/>
      <c r="CM1623" s="1"/>
    </row>
    <row r="1624" spans="1:91" x14ac:dyDescent="0.2">
      <c r="A1624" s="105">
        <f t="shared" si="628"/>
        <v>44637</v>
      </c>
      <c r="B1624" s="5">
        <f t="shared" si="617"/>
        <v>1303.2964182400001</v>
      </c>
      <c r="C1624" s="5">
        <f t="shared" si="629"/>
        <v>1000</v>
      </c>
      <c r="D1624" s="64">
        <f t="shared" si="630"/>
        <v>6215.24</v>
      </c>
      <c r="E1624" s="11">
        <f>IF(K1624=1,VLOOKUP(A1624,[1]Plan1!$AY$80:$BA$314,3),E1623)</f>
        <v>6315.93</v>
      </c>
      <c r="F1624" s="72">
        <f t="shared" si="631"/>
        <v>44636</v>
      </c>
      <c r="G1624" s="9">
        <f t="shared" si="618"/>
        <v>1.6200500704719456E-2</v>
      </c>
      <c r="H1624" s="72">
        <f t="shared" si="632"/>
        <v>44669</v>
      </c>
      <c r="I1624" s="72">
        <f t="shared" si="619"/>
        <v>44669</v>
      </c>
      <c r="J1624" s="1">
        <f t="shared" si="633"/>
        <v>23</v>
      </c>
      <c r="K1624" s="1">
        <f t="shared" si="615"/>
        <v>2</v>
      </c>
      <c r="L1624" s="5">
        <f t="shared" si="620"/>
        <v>1.0013984199999999</v>
      </c>
      <c r="M1624" s="12">
        <f t="shared" si="616"/>
        <v>1.0101006100000001</v>
      </c>
      <c r="N1624" s="12">
        <f t="shared" si="612"/>
        <v>1.2771066986211135</v>
      </c>
      <c r="O1624" s="5">
        <f t="shared" si="614"/>
        <v>1.2788926300000001</v>
      </c>
      <c r="P1624" s="5">
        <f t="shared" si="621"/>
        <v>1278.8926300000001</v>
      </c>
      <c r="Q1624" s="10">
        <f t="shared" si="622"/>
        <v>0</v>
      </c>
      <c r="R1624" s="39">
        <f t="shared" si="623"/>
        <v>0</v>
      </c>
      <c r="S1624" s="5">
        <f t="shared" si="624"/>
        <v>0</v>
      </c>
      <c r="T1624" s="6">
        <f t="shared" si="634"/>
        <v>4.641E-2</v>
      </c>
      <c r="U1624" s="10">
        <f t="shared" si="613"/>
        <v>105</v>
      </c>
      <c r="V1624" s="10">
        <v>252</v>
      </c>
      <c r="W1624" s="12">
        <f t="shared" si="625"/>
        <v>1.0190819680000001</v>
      </c>
      <c r="X1624" s="5">
        <f t="shared" si="626"/>
        <v>24.403788240000001</v>
      </c>
      <c r="Y1624" s="11">
        <f t="shared" si="627"/>
        <v>0</v>
      </c>
      <c r="Z1624" s="2" t="s">
        <v>75</v>
      </c>
      <c r="AA1624" s="72">
        <f t="shared" si="635"/>
        <v>44851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2"/>
      <c r="CH1624" s="1"/>
      <c r="CI1624" s="1"/>
      <c r="CJ1624" s="1"/>
      <c r="CK1624" s="1"/>
      <c r="CL1624" s="1"/>
      <c r="CM1624" s="1"/>
    </row>
    <row r="1625" spans="1:91" x14ac:dyDescent="0.2">
      <c r="A1625" s="105">
        <f t="shared" si="628"/>
        <v>44638</v>
      </c>
      <c r="B1625" s="5">
        <f t="shared" si="617"/>
        <v>1304.4421920700001</v>
      </c>
      <c r="C1625" s="5">
        <f t="shared" si="629"/>
        <v>1000</v>
      </c>
      <c r="D1625" s="64">
        <f t="shared" si="630"/>
        <v>6215.24</v>
      </c>
      <c r="E1625" s="11">
        <f>IF(K1625=1,VLOOKUP(A1625,[1]Plan1!$AY$80:$BA$314,3),E1624)</f>
        <v>6315.93</v>
      </c>
      <c r="F1625" s="72">
        <f t="shared" si="631"/>
        <v>44636</v>
      </c>
      <c r="G1625" s="9">
        <f t="shared" si="618"/>
        <v>1.6200500704719456E-2</v>
      </c>
      <c r="H1625" s="72">
        <f t="shared" si="632"/>
        <v>44669</v>
      </c>
      <c r="I1625" s="72">
        <f t="shared" si="619"/>
        <v>44669</v>
      </c>
      <c r="J1625" s="1">
        <f t="shared" si="633"/>
        <v>23</v>
      </c>
      <c r="K1625" s="1">
        <f t="shared" si="615"/>
        <v>3</v>
      </c>
      <c r="L1625" s="5">
        <f t="shared" si="620"/>
        <v>1.0020983699999999</v>
      </c>
      <c r="M1625" s="12">
        <f t="shared" si="616"/>
        <v>1.0101006100000001</v>
      </c>
      <c r="N1625" s="12">
        <f t="shared" si="612"/>
        <v>1.2771066986211135</v>
      </c>
      <c r="O1625" s="5">
        <f t="shared" si="614"/>
        <v>1.2797865399999999</v>
      </c>
      <c r="P1625" s="5">
        <f t="shared" si="621"/>
        <v>1279.7865400000001</v>
      </c>
      <c r="Q1625" s="10">
        <f t="shared" si="622"/>
        <v>0</v>
      </c>
      <c r="R1625" s="39">
        <f t="shared" si="623"/>
        <v>0</v>
      </c>
      <c r="S1625" s="5">
        <f t="shared" si="624"/>
        <v>0</v>
      </c>
      <c r="T1625" s="6">
        <f t="shared" si="634"/>
        <v>4.641E-2</v>
      </c>
      <c r="U1625" s="10">
        <f t="shared" si="613"/>
        <v>106</v>
      </c>
      <c r="V1625" s="10">
        <v>252</v>
      </c>
      <c r="W1625" s="12">
        <f t="shared" si="625"/>
        <v>1.0192654409999999</v>
      </c>
      <c r="X1625" s="5">
        <f t="shared" si="626"/>
        <v>24.655652069999999</v>
      </c>
      <c r="Y1625" s="11">
        <f t="shared" si="627"/>
        <v>0</v>
      </c>
      <c r="Z1625" s="2" t="s">
        <v>75</v>
      </c>
      <c r="AA1625" s="72">
        <f t="shared" si="635"/>
        <v>44851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2"/>
      <c r="CH1625" s="1"/>
      <c r="CI1625" s="1"/>
      <c r="CJ1625" s="1"/>
      <c r="CK1625" s="1"/>
      <c r="CL1625" s="1"/>
      <c r="CM1625" s="1"/>
    </row>
    <row r="1626" spans="1:91" x14ac:dyDescent="0.2">
      <c r="A1626" s="105">
        <f t="shared" si="628"/>
        <v>44639</v>
      </c>
      <c r="B1626" s="5">
        <f t="shared" si="617"/>
        <v>1305.5889567699999</v>
      </c>
      <c r="C1626" s="5">
        <f t="shared" si="629"/>
        <v>1000</v>
      </c>
      <c r="D1626" s="64">
        <f t="shared" si="630"/>
        <v>6215.24</v>
      </c>
      <c r="E1626" s="11">
        <f>IF(K1626=1,VLOOKUP(A1626,[1]Plan1!$AY$80:$BA$314,3),E1625)</f>
        <v>6315.93</v>
      </c>
      <c r="F1626" s="72">
        <f t="shared" si="631"/>
        <v>44636</v>
      </c>
      <c r="G1626" s="9">
        <f t="shared" si="618"/>
        <v>1.6200500704719456E-2</v>
      </c>
      <c r="H1626" s="72">
        <f t="shared" si="632"/>
        <v>44669</v>
      </c>
      <c r="I1626" s="72">
        <f t="shared" si="619"/>
        <v>44669</v>
      </c>
      <c r="J1626" s="1">
        <f t="shared" si="633"/>
        <v>23</v>
      </c>
      <c r="K1626" s="1">
        <f t="shared" si="615"/>
        <v>4</v>
      </c>
      <c r="L1626" s="5">
        <f t="shared" si="620"/>
        <v>1.0027988000000001</v>
      </c>
      <c r="M1626" s="12">
        <f t="shared" si="616"/>
        <v>1.0101006100000001</v>
      </c>
      <c r="N1626" s="12">
        <f t="shared" si="612"/>
        <v>1.2771066986211135</v>
      </c>
      <c r="O1626" s="5">
        <f t="shared" si="614"/>
        <v>1.28068106</v>
      </c>
      <c r="P1626" s="5">
        <f t="shared" si="621"/>
        <v>1280.6810599999999</v>
      </c>
      <c r="Q1626" s="10">
        <f t="shared" si="622"/>
        <v>0</v>
      </c>
      <c r="R1626" s="39">
        <f t="shared" si="623"/>
        <v>0</v>
      </c>
      <c r="S1626" s="5">
        <f t="shared" si="624"/>
        <v>0</v>
      </c>
      <c r="T1626" s="6">
        <f t="shared" si="634"/>
        <v>4.641E-2</v>
      </c>
      <c r="U1626" s="10">
        <f t="shared" si="613"/>
        <v>107</v>
      </c>
      <c r="V1626" s="10">
        <v>252</v>
      </c>
      <c r="W1626" s="12">
        <f t="shared" si="625"/>
        <v>1.019448946</v>
      </c>
      <c r="X1626" s="5">
        <f t="shared" si="626"/>
        <v>24.907896770000001</v>
      </c>
      <c r="Y1626" s="11">
        <f t="shared" si="627"/>
        <v>0</v>
      </c>
      <c r="Z1626" s="2" t="s">
        <v>75</v>
      </c>
      <c r="AA1626" s="72">
        <f t="shared" si="635"/>
        <v>44851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2"/>
      <c r="CH1626" s="1"/>
      <c r="CI1626" s="1"/>
      <c r="CJ1626" s="1"/>
      <c r="CK1626" s="1"/>
      <c r="CL1626" s="1"/>
      <c r="CM1626" s="1"/>
    </row>
    <row r="1627" spans="1:91" x14ac:dyDescent="0.2">
      <c r="A1627" s="105">
        <f t="shared" si="628"/>
        <v>44640</v>
      </c>
      <c r="B1627" s="5">
        <f t="shared" si="617"/>
        <v>1305.5889567699999</v>
      </c>
      <c r="C1627" s="5">
        <f t="shared" si="629"/>
        <v>1000</v>
      </c>
      <c r="D1627" s="64">
        <f t="shared" si="630"/>
        <v>6215.24</v>
      </c>
      <c r="E1627" s="11">
        <f>IF(K1627=1,VLOOKUP(A1627,[1]Plan1!$AY$80:$BA$314,3),E1626)</f>
        <v>6315.93</v>
      </c>
      <c r="F1627" s="72">
        <f t="shared" si="631"/>
        <v>44636</v>
      </c>
      <c r="G1627" s="9">
        <f t="shared" si="618"/>
        <v>1.6200500704719456E-2</v>
      </c>
      <c r="H1627" s="72">
        <f t="shared" si="632"/>
        <v>44669</v>
      </c>
      <c r="I1627" s="72">
        <f t="shared" si="619"/>
        <v>44669</v>
      </c>
      <c r="J1627" s="1">
        <f t="shared" si="633"/>
        <v>23</v>
      </c>
      <c r="K1627" s="1">
        <f t="shared" si="615"/>
        <v>4</v>
      </c>
      <c r="L1627" s="5">
        <f t="shared" si="620"/>
        <v>1.0027988000000001</v>
      </c>
      <c r="M1627" s="12">
        <f t="shared" si="616"/>
        <v>1.0101006100000001</v>
      </c>
      <c r="N1627" s="12">
        <f t="shared" si="612"/>
        <v>1.2771066986211135</v>
      </c>
      <c r="O1627" s="5">
        <f t="shared" si="614"/>
        <v>1.28068106</v>
      </c>
      <c r="P1627" s="5">
        <f t="shared" si="621"/>
        <v>1280.6810599999999</v>
      </c>
      <c r="Q1627" s="10">
        <f t="shared" si="622"/>
        <v>0</v>
      </c>
      <c r="R1627" s="39">
        <f t="shared" si="623"/>
        <v>0</v>
      </c>
      <c r="S1627" s="5">
        <f t="shared" si="624"/>
        <v>0</v>
      </c>
      <c r="T1627" s="6">
        <f t="shared" si="634"/>
        <v>4.641E-2</v>
      </c>
      <c r="U1627" s="10">
        <f t="shared" si="613"/>
        <v>107</v>
      </c>
      <c r="V1627" s="10">
        <v>252</v>
      </c>
      <c r="W1627" s="12">
        <f t="shared" si="625"/>
        <v>1.019448946</v>
      </c>
      <c r="X1627" s="5">
        <f t="shared" si="626"/>
        <v>24.907896770000001</v>
      </c>
      <c r="Y1627" s="11">
        <f t="shared" si="627"/>
        <v>0</v>
      </c>
      <c r="Z1627" s="2" t="s">
        <v>75</v>
      </c>
      <c r="AA1627" s="72">
        <f t="shared" si="635"/>
        <v>44851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2"/>
      <c r="CH1627" s="1"/>
      <c r="CI1627" s="1"/>
      <c r="CJ1627" s="1"/>
      <c r="CK1627" s="1"/>
      <c r="CL1627" s="1"/>
      <c r="CM1627" s="1"/>
    </row>
    <row r="1628" spans="1:91" x14ac:dyDescent="0.2">
      <c r="A1628" s="105">
        <f t="shared" si="628"/>
        <v>44641</v>
      </c>
      <c r="B1628" s="5">
        <f t="shared" si="617"/>
        <v>1305.5889567699999</v>
      </c>
      <c r="C1628" s="5">
        <f t="shared" si="629"/>
        <v>1000</v>
      </c>
      <c r="D1628" s="64">
        <f t="shared" si="630"/>
        <v>6215.24</v>
      </c>
      <c r="E1628" s="11">
        <f>IF(K1628=1,VLOOKUP(A1628,[1]Plan1!$AY$80:$BA$314,3),E1627)</f>
        <v>6315.93</v>
      </c>
      <c r="F1628" s="72">
        <f t="shared" si="631"/>
        <v>44636</v>
      </c>
      <c r="G1628" s="9">
        <f t="shared" si="618"/>
        <v>1.6200500704719456E-2</v>
      </c>
      <c r="H1628" s="72">
        <f t="shared" si="632"/>
        <v>44669</v>
      </c>
      <c r="I1628" s="72">
        <f t="shared" si="619"/>
        <v>44669</v>
      </c>
      <c r="J1628" s="1">
        <f t="shared" si="633"/>
        <v>23</v>
      </c>
      <c r="K1628" s="1">
        <f t="shared" si="615"/>
        <v>4</v>
      </c>
      <c r="L1628" s="5">
        <f t="shared" si="620"/>
        <v>1.0027988000000001</v>
      </c>
      <c r="M1628" s="12">
        <f t="shared" si="616"/>
        <v>1.0101006100000001</v>
      </c>
      <c r="N1628" s="12">
        <f t="shared" si="612"/>
        <v>1.2771066986211135</v>
      </c>
      <c r="O1628" s="5">
        <f t="shared" si="614"/>
        <v>1.28068106</v>
      </c>
      <c r="P1628" s="5">
        <f t="shared" si="621"/>
        <v>1280.6810599999999</v>
      </c>
      <c r="Q1628" s="10">
        <f t="shared" si="622"/>
        <v>0</v>
      </c>
      <c r="R1628" s="39">
        <f t="shared" si="623"/>
        <v>0</v>
      </c>
      <c r="S1628" s="5">
        <f t="shared" si="624"/>
        <v>0</v>
      </c>
      <c r="T1628" s="6">
        <f t="shared" si="634"/>
        <v>4.641E-2</v>
      </c>
      <c r="U1628" s="10">
        <f t="shared" si="613"/>
        <v>107</v>
      </c>
      <c r="V1628" s="10">
        <v>252</v>
      </c>
      <c r="W1628" s="12">
        <f t="shared" si="625"/>
        <v>1.019448946</v>
      </c>
      <c r="X1628" s="5">
        <f t="shared" si="626"/>
        <v>24.907896770000001</v>
      </c>
      <c r="Y1628" s="11">
        <f t="shared" si="627"/>
        <v>0</v>
      </c>
      <c r="Z1628" s="2" t="s">
        <v>75</v>
      </c>
      <c r="AA1628" s="72">
        <f t="shared" si="635"/>
        <v>44851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2"/>
      <c r="CH1628" s="1"/>
      <c r="CI1628" s="1"/>
      <c r="CJ1628" s="1"/>
      <c r="CK1628" s="1"/>
      <c r="CL1628" s="1"/>
      <c r="CM1628" s="1"/>
    </row>
    <row r="1629" spans="1:91" x14ac:dyDescent="0.2">
      <c r="A1629" s="105">
        <f t="shared" si="628"/>
        <v>44642</v>
      </c>
      <c r="B1629" s="5">
        <f t="shared" si="617"/>
        <v>1306.7367459099999</v>
      </c>
      <c r="C1629" s="5">
        <f t="shared" si="629"/>
        <v>1000</v>
      </c>
      <c r="D1629" s="64">
        <f t="shared" si="630"/>
        <v>6215.24</v>
      </c>
      <c r="E1629" s="11">
        <f>IF(K1629=1,VLOOKUP(A1629,[1]Plan1!$AY$80:$BA$314,3),E1628)</f>
        <v>6315.93</v>
      </c>
      <c r="F1629" s="72">
        <f t="shared" si="631"/>
        <v>44636</v>
      </c>
      <c r="G1629" s="9">
        <f t="shared" si="618"/>
        <v>1.6200500704719456E-2</v>
      </c>
      <c r="H1629" s="72">
        <f t="shared" si="632"/>
        <v>44669</v>
      </c>
      <c r="I1629" s="72">
        <f t="shared" si="619"/>
        <v>44669</v>
      </c>
      <c r="J1629" s="1">
        <f t="shared" si="633"/>
        <v>23</v>
      </c>
      <c r="K1629" s="1">
        <f t="shared" si="615"/>
        <v>5</v>
      </c>
      <c r="L1629" s="5">
        <f t="shared" si="620"/>
        <v>1.0034997299999999</v>
      </c>
      <c r="M1629" s="12">
        <f t="shared" si="616"/>
        <v>1.0101006100000001</v>
      </c>
      <c r="N1629" s="12">
        <f t="shared" si="612"/>
        <v>1.2771066986211135</v>
      </c>
      <c r="O1629" s="5">
        <f t="shared" si="614"/>
        <v>1.28157622</v>
      </c>
      <c r="P1629" s="5">
        <f t="shared" si="621"/>
        <v>1281.5762199999999</v>
      </c>
      <c r="Q1629" s="10">
        <f t="shared" si="622"/>
        <v>0</v>
      </c>
      <c r="R1629" s="39">
        <f t="shared" si="623"/>
        <v>0</v>
      </c>
      <c r="S1629" s="5">
        <f t="shared" si="624"/>
        <v>0</v>
      </c>
      <c r="T1629" s="6">
        <f t="shared" si="634"/>
        <v>4.641E-2</v>
      </c>
      <c r="U1629" s="10">
        <f t="shared" si="613"/>
        <v>108</v>
      </c>
      <c r="V1629" s="10">
        <v>252</v>
      </c>
      <c r="W1629" s="12">
        <f t="shared" si="625"/>
        <v>1.019632485</v>
      </c>
      <c r="X1629" s="5">
        <f t="shared" si="626"/>
        <v>25.16052591</v>
      </c>
      <c r="Y1629" s="11">
        <f t="shared" si="627"/>
        <v>0</v>
      </c>
      <c r="Z1629" s="2" t="s">
        <v>75</v>
      </c>
      <c r="AA1629" s="72">
        <f t="shared" si="635"/>
        <v>44851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2"/>
      <c r="CH1629" s="1"/>
      <c r="CI1629" s="1"/>
      <c r="CJ1629" s="1"/>
      <c r="CK1629" s="1"/>
      <c r="CL1629" s="1"/>
      <c r="CM1629" s="1"/>
    </row>
    <row r="1630" spans="1:91" x14ac:dyDescent="0.2">
      <c r="A1630" s="105">
        <f t="shared" si="628"/>
        <v>44643</v>
      </c>
      <c r="B1630" s="5">
        <f t="shared" si="617"/>
        <v>1307.8855382500001</v>
      </c>
      <c r="C1630" s="5">
        <f t="shared" si="629"/>
        <v>1000</v>
      </c>
      <c r="D1630" s="64">
        <f t="shared" si="630"/>
        <v>6215.24</v>
      </c>
      <c r="E1630" s="11">
        <f>IF(K1630=1,VLOOKUP(A1630,[1]Plan1!$AY$80:$BA$314,3),E1629)</f>
        <v>6315.93</v>
      </c>
      <c r="F1630" s="72">
        <f t="shared" si="631"/>
        <v>44636</v>
      </c>
      <c r="G1630" s="9">
        <f t="shared" si="618"/>
        <v>1.6200500704719456E-2</v>
      </c>
      <c r="H1630" s="72">
        <f t="shared" si="632"/>
        <v>44669</v>
      </c>
      <c r="I1630" s="72">
        <f t="shared" si="619"/>
        <v>44669</v>
      </c>
      <c r="J1630" s="1">
        <f t="shared" si="633"/>
        <v>23</v>
      </c>
      <c r="K1630" s="1">
        <f t="shared" si="615"/>
        <v>6</v>
      </c>
      <c r="L1630" s="5">
        <f t="shared" si="620"/>
        <v>1.0042011399999999</v>
      </c>
      <c r="M1630" s="12">
        <f t="shared" si="616"/>
        <v>1.0101006100000001</v>
      </c>
      <c r="N1630" s="12">
        <f t="shared" si="612"/>
        <v>1.2771066986211135</v>
      </c>
      <c r="O1630" s="5">
        <f t="shared" si="614"/>
        <v>1.2824720000000001</v>
      </c>
      <c r="P1630" s="5">
        <f t="shared" si="621"/>
        <v>1282.472</v>
      </c>
      <c r="Q1630" s="10">
        <f t="shared" si="622"/>
        <v>0</v>
      </c>
      <c r="R1630" s="39">
        <f t="shared" si="623"/>
        <v>0</v>
      </c>
      <c r="S1630" s="5">
        <f t="shared" si="624"/>
        <v>0</v>
      </c>
      <c r="T1630" s="6">
        <f t="shared" si="634"/>
        <v>4.641E-2</v>
      </c>
      <c r="U1630" s="10">
        <f t="shared" si="613"/>
        <v>109</v>
      </c>
      <c r="V1630" s="10">
        <v>252</v>
      </c>
      <c r="W1630" s="12">
        <f t="shared" si="625"/>
        <v>1.0198160570000001</v>
      </c>
      <c r="X1630" s="5">
        <f t="shared" si="626"/>
        <v>25.413538249999998</v>
      </c>
      <c r="Y1630" s="11">
        <f t="shared" si="627"/>
        <v>0</v>
      </c>
      <c r="Z1630" s="2" t="s">
        <v>75</v>
      </c>
      <c r="AA1630" s="72">
        <f t="shared" si="635"/>
        <v>44851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2"/>
      <c r="CH1630" s="1"/>
      <c r="CI1630" s="1"/>
      <c r="CJ1630" s="1"/>
      <c r="CK1630" s="1"/>
      <c r="CL1630" s="1"/>
      <c r="CM1630" s="1"/>
    </row>
    <row r="1631" spans="1:91" x14ac:dyDescent="0.2">
      <c r="A1631" s="105">
        <f t="shared" si="628"/>
        <v>44644</v>
      </c>
      <c r="B1631" s="5">
        <f t="shared" si="617"/>
        <v>1309.03534313</v>
      </c>
      <c r="C1631" s="5">
        <f t="shared" si="629"/>
        <v>1000</v>
      </c>
      <c r="D1631" s="64">
        <f t="shared" si="630"/>
        <v>6215.24</v>
      </c>
      <c r="E1631" s="11">
        <f>IF(K1631=1,VLOOKUP(A1631,[1]Plan1!$AY$80:$BA$314,3),E1630)</f>
        <v>6315.93</v>
      </c>
      <c r="F1631" s="72">
        <f t="shared" si="631"/>
        <v>44636</v>
      </c>
      <c r="G1631" s="9">
        <f t="shared" si="618"/>
        <v>1.6200500704719456E-2</v>
      </c>
      <c r="H1631" s="72">
        <f t="shared" si="632"/>
        <v>44669</v>
      </c>
      <c r="I1631" s="72">
        <f t="shared" si="619"/>
        <v>44669</v>
      </c>
      <c r="J1631" s="1">
        <f t="shared" si="633"/>
        <v>23</v>
      </c>
      <c r="K1631" s="1">
        <f t="shared" si="615"/>
        <v>7</v>
      </c>
      <c r="L1631" s="5">
        <f t="shared" si="620"/>
        <v>1.00490305</v>
      </c>
      <c r="M1631" s="12">
        <f t="shared" si="616"/>
        <v>1.0101006100000001</v>
      </c>
      <c r="N1631" s="12">
        <f t="shared" ref="N1631:N1694" si="636">IF(I1631&gt;I1630,N1630*M1631,N1630)</f>
        <v>1.2771066986211135</v>
      </c>
      <c r="O1631" s="5">
        <f t="shared" si="614"/>
        <v>1.28336841</v>
      </c>
      <c r="P1631" s="5">
        <f t="shared" si="621"/>
        <v>1283.36841</v>
      </c>
      <c r="Q1631" s="10">
        <f t="shared" si="622"/>
        <v>0</v>
      </c>
      <c r="R1631" s="39">
        <f t="shared" si="623"/>
        <v>0</v>
      </c>
      <c r="S1631" s="5">
        <f t="shared" si="624"/>
        <v>0</v>
      </c>
      <c r="T1631" s="6">
        <f t="shared" si="634"/>
        <v>4.641E-2</v>
      </c>
      <c r="U1631" s="10">
        <f t="shared" si="613"/>
        <v>110</v>
      </c>
      <c r="V1631" s="10">
        <v>252</v>
      </c>
      <c r="W1631" s="12">
        <f t="shared" si="625"/>
        <v>1.0199996609999999</v>
      </c>
      <c r="X1631" s="5">
        <f t="shared" si="626"/>
        <v>25.66693313</v>
      </c>
      <c r="Y1631" s="11">
        <f t="shared" si="627"/>
        <v>0</v>
      </c>
      <c r="Z1631" s="2" t="s">
        <v>75</v>
      </c>
      <c r="AA1631" s="72">
        <f t="shared" si="635"/>
        <v>44851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2"/>
      <c r="CH1631" s="1"/>
      <c r="CI1631" s="1"/>
      <c r="CJ1631" s="1"/>
      <c r="CK1631" s="1"/>
      <c r="CL1631" s="1"/>
      <c r="CM1631" s="1"/>
    </row>
    <row r="1632" spans="1:91" x14ac:dyDescent="0.2">
      <c r="A1632" s="105">
        <f t="shared" si="628"/>
        <v>44645</v>
      </c>
      <c r="B1632" s="5">
        <f t="shared" si="617"/>
        <v>1310.1861635700002</v>
      </c>
      <c r="C1632" s="5">
        <f t="shared" si="629"/>
        <v>1000</v>
      </c>
      <c r="D1632" s="64">
        <f t="shared" si="630"/>
        <v>6215.24</v>
      </c>
      <c r="E1632" s="11">
        <f>IF(K1632=1,VLOOKUP(A1632,[1]Plan1!$AY$80:$BA$314,3),E1631)</f>
        <v>6315.93</v>
      </c>
      <c r="F1632" s="72">
        <f t="shared" si="631"/>
        <v>44636</v>
      </c>
      <c r="G1632" s="9">
        <f t="shared" si="618"/>
        <v>1.6200500704719456E-2</v>
      </c>
      <c r="H1632" s="72">
        <f t="shared" si="632"/>
        <v>44669</v>
      </c>
      <c r="I1632" s="72">
        <f t="shared" si="619"/>
        <v>44669</v>
      </c>
      <c r="J1632" s="1">
        <f t="shared" si="633"/>
        <v>23</v>
      </c>
      <c r="K1632" s="1">
        <f t="shared" si="615"/>
        <v>8</v>
      </c>
      <c r="L1632" s="5">
        <f t="shared" si="620"/>
        <v>1.00560545</v>
      </c>
      <c r="M1632" s="12">
        <f t="shared" si="616"/>
        <v>1.0101006100000001</v>
      </c>
      <c r="N1632" s="12">
        <f t="shared" si="636"/>
        <v>1.2771066986211135</v>
      </c>
      <c r="O1632" s="5">
        <f t="shared" si="614"/>
        <v>1.2842654499999999</v>
      </c>
      <c r="P1632" s="5">
        <f t="shared" si="621"/>
        <v>1284.2654500000001</v>
      </c>
      <c r="Q1632" s="10">
        <f t="shared" si="622"/>
        <v>0</v>
      </c>
      <c r="R1632" s="39">
        <f t="shared" si="623"/>
        <v>0</v>
      </c>
      <c r="S1632" s="5">
        <f t="shared" si="624"/>
        <v>0</v>
      </c>
      <c r="T1632" s="6">
        <f t="shared" si="634"/>
        <v>4.641E-2</v>
      </c>
      <c r="U1632" s="10">
        <f t="shared" si="613"/>
        <v>111</v>
      </c>
      <c r="V1632" s="10">
        <v>252</v>
      </c>
      <c r="W1632" s="12">
        <f t="shared" si="625"/>
        <v>1.0201832989999999</v>
      </c>
      <c r="X1632" s="5">
        <f t="shared" si="626"/>
        <v>25.92071357</v>
      </c>
      <c r="Y1632" s="11">
        <f t="shared" si="627"/>
        <v>0</v>
      </c>
      <c r="Z1632" s="2" t="s">
        <v>75</v>
      </c>
      <c r="AA1632" s="72">
        <f t="shared" si="635"/>
        <v>44851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2"/>
      <c r="CH1632" s="1"/>
      <c r="CI1632" s="1"/>
      <c r="CJ1632" s="1"/>
      <c r="CK1632" s="1"/>
      <c r="CL1632" s="1"/>
      <c r="CM1632" s="1"/>
    </row>
    <row r="1633" spans="1:91" x14ac:dyDescent="0.2">
      <c r="A1633" s="105">
        <f t="shared" si="628"/>
        <v>44646</v>
      </c>
      <c r="B1633" s="5">
        <f t="shared" si="617"/>
        <v>1311.3379783</v>
      </c>
      <c r="C1633" s="5">
        <f t="shared" si="629"/>
        <v>1000</v>
      </c>
      <c r="D1633" s="64">
        <f t="shared" si="630"/>
        <v>6215.24</v>
      </c>
      <c r="E1633" s="11">
        <f>IF(K1633=1,VLOOKUP(A1633,[1]Plan1!$AY$80:$BA$314,3),E1632)</f>
        <v>6315.93</v>
      </c>
      <c r="F1633" s="72">
        <f t="shared" si="631"/>
        <v>44636</v>
      </c>
      <c r="G1633" s="9">
        <f t="shared" si="618"/>
        <v>1.6200500704719456E-2</v>
      </c>
      <c r="H1633" s="72">
        <f t="shared" si="632"/>
        <v>44669</v>
      </c>
      <c r="I1633" s="72">
        <f t="shared" si="619"/>
        <v>44669</v>
      </c>
      <c r="J1633" s="1">
        <f t="shared" si="633"/>
        <v>23</v>
      </c>
      <c r="K1633" s="1">
        <f t="shared" si="615"/>
        <v>9</v>
      </c>
      <c r="L1633" s="5">
        <f t="shared" si="620"/>
        <v>1.00630833</v>
      </c>
      <c r="M1633" s="12">
        <f t="shared" si="616"/>
        <v>1.0101006100000001</v>
      </c>
      <c r="N1633" s="12">
        <f t="shared" si="636"/>
        <v>1.2771066986211135</v>
      </c>
      <c r="O1633" s="5">
        <f t="shared" si="614"/>
        <v>1.2851630999999999</v>
      </c>
      <c r="P1633" s="5">
        <f t="shared" si="621"/>
        <v>1285.1631</v>
      </c>
      <c r="Q1633" s="10">
        <f t="shared" si="622"/>
        <v>0</v>
      </c>
      <c r="R1633" s="39">
        <f t="shared" si="623"/>
        <v>0</v>
      </c>
      <c r="S1633" s="5">
        <f t="shared" si="624"/>
        <v>0</v>
      </c>
      <c r="T1633" s="6">
        <f t="shared" si="634"/>
        <v>4.641E-2</v>
      </c>
      <c r="U1633" s="10">
        <f t="shared" si="613"/>
        <v>112</v>
      </c>
      <c r="V1633" s="10">
        <v>252</v>
      </c>
      <c r="W1633" s="12">
        <f t="shared" si="625"/>
        <v>1.02036697</v>
      </c>
      <c r="X1633" s="5">
        <f t="shared" si="626"/>
        <v>26.1748783</v>
      </c>
      <c r="Y1633" s="11">
        <f t="shared" si="627"/>
        <v>0</v>
      </c>
      <c r="Z1633" s="2" t="s">
        <v>75</v>
      </c>
      <c r="AA1633" s="72">
        <f t="shared" si="635"/>
        <v>44851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2"/>
      <c r="CH1633" s="1"/>
      <c r="CI1633" s="1"/>
      <c r="CJ1633" s="1"/>
      <c r="CK1633" s="1"/>
      <c r="CL1633" s="1"/>
      <c r="CM1633" s="1"/>
    </row>
    <row r="1634" spans="1:91" x14ac:dyDescent="0.2">
      <c r="A1634" s="105">
        <f t="shared" si="628"/>
        <v>44647</v>
      </c>
      <c r="B1634" s="5">
        <f t="shared" si="617"/>
        <v>1311.3379783</v>
      </c>
      <c r="C1634" s="5">
        <f t="shared" si="629"/>
        <v>1000</v>
      </c>
      <c r="D1634" s="64">
        <f t="shared" si="630"/>
        <v>6215.24</v>
      </c>
      <c r="E1634" s="11">
        <f>IF(K1634=1,VLOOKUP(A1634,[1]Plan1!$AY$80:$BA$314,3),E1633)</f>
        <v>6315.93</v>
      </c>
      <c r="F1634" s="72">
        <f t="shared" si="631"/>
        <v>44636</v>
      </c>
      <c r="G1634" s="9">
        <f t="shared" si="618"/>
        <v>1.6200500704719456E-2</v>
      </c>
      <c r="H1634" s="72">
        <f t="shared" si="632"/>
        <v>44669</v>
      </c>
      <c r="I1634" s="72">
        <f t="shared" si="619"/>
        <v>44669</v>
      </c>
      <c r="J1634" s="1">
        <f t="shared" si="633"/>
        <v>23</v>
      </c>
      <c r="K1634" s="1">
        <f t="shared" si="615"/>
        <v>9</v>
      </c>
      <c r="L1634" s="5">
        <f t="shared" si="620"/>
        <v>1.00630833</v>
      </c>
      <c r="M1634" s="12">
        <f t="shared" si="616"/>
        <v>1.0101006100000001</v>
      </c>
      <c r="N1634" s="12">
        <f t="shared" si="636"/>
        <v>1.2771066986211135</v>
      </c>
      <c r="O1634" s="5">
        <f t="shared" si="614"/>
        <v>1.2851630999999999</v>
      </c>
      <c r="P1634" s="5">
        <f t="shared" si="621"/>
        <v>1285.1631</v>
      </c>
      <c r="Q1634" s="10">
        <f t="shared" si="622"/>
        <v>0</v>
      </c>
      <c r="R1634" s="39">
        <f t="shared" si="623"/>
        <v>0</v>
      </c>
      <c r="S1634" s="5">
        <f t="shared" si="624"/>
        <v>0</v>
      </c>
      <c r="T1634" s="6">
        <f t="shared" si="634"/>
        <v>4.641E-2</v>
      </c>
      <c r="U1634" s="10">
        <f t="shared" si="613"/>
        <v>112</v>
      </c>
      <c r="V1634" s="10">
        <v>252</v>
      </c>
      <c r="W1634" s="12">
        <f t="shared" si="625"/>
        <v>1.02036697</v>
      </c>
      <c r="X1634" s="5">
        <f t="shared" si="626"/>
        <v>26.1748783</v>
      </c>
      <c r="Y1634" s="11">
        <f t="shared" si="627"/>
        <v>0</v>
      </c>
      <c r="Z1634" s="2" t="s">
        <v>75</v>
      </c>
      <c r="AA1634" s="72">
        <f t="shared" si="635"/>
        <v>44851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2"/>
      <c r="CH1634" s="1"/>
      <c r="CI1634" s="1"/>
      <c r="CJ1634" s="1"/>
      <c r="CK1634" s="1"/>
      <c r="CL1634" s="1"/>
      <c r="CM1634" s="1"/>
    </row>
    <row r="1635" spans="1:91" x14ac:dyDescent="0.2">
      <c r="A1635" s="105">
        <f t="shared" si="628"/>
        <v>44648</v>
      </c>
      <c r="B1635" s="5">
        <f t="shared" si="617"/>
        <v>1311.3379783</v>
      </c>
      <c r="C1635" s="5">
        <f t="shared" si="629"/>
        <v>1000</v>
      </c>
      <c r="D1635" s="64">
        <f t="shared" si="630"/>
        <v>6215.24</v>
      </c>
      <c r="E1635" s="11">
        <f>IF(K1635=1,VLOOKUP(A1635,[1]Plan1!$AY$80:$BA$314,3),E1634)</f>
        <v>6315.93</v>
      </c>
      <c r="F1635" s="72">
        <f t="shared" si="631"/>
        <v>44636</v>
      </c>
      <c r="G1635" s="9">
        <f t="shared" si="618"/>
        <v>1.6200500704719456E-2</v>
      </c>
      <c r="H1635" s="72">
        <f t="shared" si="632"/>
        <v>44669</v>
      </c>
      <c r="I1635" s="72">
        <f t="shared" si="619"/>
        <v>44669</v>
      </c>
      <c r="J1635" s="1">
        <f t="shared" si="633"/>
        <v>23</v>
      </c>
      <c r="K1635" s="1">
        <f t="shared" si="615"/>
        <v>9</v>
      </c>
      <c r="L1635" s="5">
        <f t="shared" si="620"/>
        <v>1.00630833</v>
      </c>
      <c r="M1635" s="12">
        <f t="shared" si="616"/>
        <v>1.0101006100000001</v>
      </c>
      <c r="N1635" s="12">
        <f t="shared" si="636"/>
        <v>1.2771066986211135</v>
      </c>
      <c r="O1635" s="5">
        <f t="shared" si="614"/>
        <v>1.2851630999999999</v>
      </c>
      <c r="P1635" s="5">
        <f t="shared" si="621"/>
        <v>1285.1631</v>
      </c>
      <c r="Q1635" s="10">
        <f t="shared" si="622"/>
        <v>0</v>
      </c>
      <c r="R1635" s="39">
        <f t="shared" si="623"/>
        <v>0</v>
      </c>
      <c r="S1635" s="5">
        <f t="shared" si="624"/>
        <v>0</v>
      </c>
      <c r="T1635" s="6">
        <f t="shared" si="634"/>
        <v>4.641E-2</v>
      </c>
      <c r="U1635" s="10">
        <f t="shared" si="613"/>
        <v>112</v>
      </c>
      <c r="V1635" s="10">
        <v>252</v>
      </c>
      <c r="W1635" s="12">
        <f t="shared" si="625"/>
        <v>1.02036697</v>
      </c>
      <c r="X1635" s="5">
        <f t="shared" si="626"/>
        <v>26.1748783</v>
      </c>
      <c r="Y1635" s="11">
        <f t="shared" si="627"/>
        <v>0</v>
      </c>
      <c r="Z1635" s="2" t="s">
        <v>75</v>
      </c>
      <c r="AA1635" s="72">
        <f t="shared" si="635"/>
        <v>44851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2"/>
      <c r="CH1635" s="1"/>
      <c r="CI1635" s="1"/>
      <c r="CJ1635" s="1"/>
      <c r="CK1635" s="1"/>
      <c r="CL1635" s="1"/>
      <c r="CM1635" s="1"/>
    </row>
    <row r="1636" spans="1:91" x14ac:dyDescent="0.2">
      <c r="A1636" s="105">
        <f t="shared" si="628"/>
        <v>44649</v>
      </c>
      <c r="B1636" s="5">
        <f t="shared" si="617"/>
        <v>1312.4908285700001</v>
      </c>
      <c r="C1636" s="5">
        <f t="shared" si="629"/>
        <v>1000</v>
      </c>
      <c r="D1636" s="64">
        <f t="shared" si="630"/>
        <v>6215.24</v>
      </c>
      <c r="E1636" s="11">
        <f>IF(K1636=1,VLOOKUP(A1636,[1]Plan1!$AY$80:$BA$314,3),E1635)</f>
        <v>6315.93</v>
      </c>
      <c r="F1636" s="72">
        <f t="shared" si="631"/>
        <v>44636</v>
      </c>
      <c r="G1636" s="9">
        <f t="shared" si="618"/>
        <v>1.6200500704719456E-2</v>
      </c>
      <c r="H1636" s="72">
        <f t="shared" si="632"/>
        <v>44669</v>
      </c>
      <c r="I1636" s="72">
        <f t="shared" si="619"/>
        <v>44669</v>
      </c>
      <c r="J1636" s="1">
        <f t="shared" si="633"/>
        <v>23</v>
      </c>
      <c r="K1636" s="1">
        <f t="shared" si="615"/>
        <v>10</v>
      </c>
      <c r="L1636" s="5">
        <f t="shared" si="620"/>
        <v>1.00701171</v>
      </c>
      <c r="M1636" s="12">
        <f t="shared" si="616"/>
        <v>1.0101006100000001</v>
      </c>
      <c r="N1636" s="12">
        <f t="shared" si="636"/>
        <v>1.2771066986211135</v>
      </c>
      <c r="O1636" s="5">
        <f t="shared" si="614"/>
        <v>1.2860613999999999</v>
      </c>
      <c r="P1636" s="5">
        <f t="shared" si="621"/>
        <v>1286.0614</v>
      </c>
      <c r="Q1636" s="10">
        <f t="shared" si="622"/>
        <v>0</v>
      </c>
      <c r="R1636" s="39">
        <f t="shared" si="623"/>
        <v>0</v>
      </c>
      <c r="S1636" s="5">
        <f t="shared" si="624"/>
        <v>0</v>
      </c>
      <c r="T1636" s="6">
        <f t="shared" si="634"/>
        <v>4.641E-2</v>
      </c>
      <c r="U1636" s="10">
        <f t="shared" si="613"/>
        <v>113</v>
      </c>
      <c r="V1636" s="10">
        <v>252</v>
      </c>
      <c r="W1636" s="12">
        <f t="shared" si="625"/>
        <v>1.0205506740000001</v>
      </c>
      <c r="X1636" s="5">
        <f t="shared" si="626"/>
        <v>26.429428569999999</v>
      </c>
      <c r="Y1636" s="11">
        <f t="shared" si="627"/>
        <v>0</v>
      </c>
      <c r="Z1636" s="2" t="s">
        <v>75</v>
      </c>
      <c r="AA1636" s="72">
        <f t="shared" si="635"/>
        <v>44851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2"/>
      <c r="CH1636" s="1"/>
      <c r="CI1636" s="1"/>
      <c r="CJ1636" s="1"/>
      <c r="CK1636" s="1"/>
      <c r="CL1636" s="1"/>
      <c r="CM1636" s="1"/>
    </row>
    <row r="1637" spans="1:91" x14ac:dyDescent="0.2">
      <c r="A1637" s="105">
        <f t="shared" si="628"/>
        <v>44650</v>
      </c>
      <c r="B1637" s="5">
        <f t="shared" si="617"/>
        <v>1313.6446739999999</v>
      </c>
      <c r="C1637" s="5">
        <f t="shared" si="629"/>
        <v>1000</v>
      </c>
      <c r="D1637" s="64">
        <f t="shared" si="630"/>
        <v>6215.24</v>
      </c>
      <c r="E1637" s="11">
        <f>IF(K1637=1,VLOOKUP(A1637,[1]Plan1!$AY$80:$BA$314,3),E1636)</f>
        <v>6315.93</v>
      </c>
      <c r="F1637" s="72">
        <f t="shared" si="631"/>
        <v>44636</v>
      </c>
      <c r="G1637" s="9">
        <f t="shared" si="618"/>
        <v>1.6200500704719456E-2</v>
      </c>
      <c r="H1637" s="72">
        <f t="shared" si="632"/>
        <v>44669</v>
      </c>
      <c r="I1637" s="72">
        <f t="shared" si="619"/>
        <v>44669</v>
      </c>
      <c r="J1637" s="1">
        <f t="shared" si="633"/>
        <v>23</v>
      </c>
      <c r="K1637" s="1">
        <f t="shared" si="615"/>
        <v>11</v>
      </c>
      <c r="L1637" s="5">
        <f t="shared" si="620"/>
        <v>1.0077155799999999</v>
      </c>
      <c r="M1637" s="12">
        <f t="shared" si="616"/>
        <v>1.0101006100000001</v>
      </c>
      <c r="N1637" s="12">
        <f t="shared" si="636"/>
        <v>1.2771066986211135</v>
      </c>
      <c r="O1637" s="5">
        <f t="shared" si="614"/>
        <v>1.28696031</v>
      </c>
      <c r="P1637" s="5">
        <f t="shared" si="621"/>
        <v>1286.9603099999999</v>
      </c>
      <c r="Q1637" s="10">
        <f t="shared" si="622"/>
        <v>0</v>
      </c>
      <c r="R1637" s="39">
        <f t="shared" si="623"/>
        <v>0</v>
      </c>
      <c r="S1637" s="5">
        <f t="shared" si="624"/>
        <v>0</v>
      </c>
      <c r="T1637" s="6">
        <f t="shared" si="634"/>
        <v>4.641E-2</v>
      </c>
      <c r="U1637" s="10">
        <f t="shared" ref="U1637:U1700" si="637">IF(Q1636&gt;0,1,IF(K1637=K1636,U1636,U1636+1))</f>
        <v>114</v>
      </c>
      <c r="V1637" s="10">
        <v>252</v>
      </c>
      <c r="W1637" s="12">
        <f t="shared" si="625"/>
        <v>1.0207344110000001</v>
      </c>
      <c r="X1637" s="5">
        <f t="shared" si="626"/>
        <v>26.684363999999999</v>
      </c>
      <c r="Y1637" s="11">
        <f t="shared" si="627"/>
        <v>0</v>
      </c>
      <c r="Z1637" s="2" t="s">
        <v>75</v>
      </c>
      <c r="AA1637" s="72">
        <f t="shared" si="635"/>
        <v>44851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2"/>
      <c r="CH1637" s="1"/>
      <c r="CI1637" s="1"/>
      <c r="CJ1637" s="1"/>
      <c r="CK1637" s="1"/>
      <c r="CL1637" s="1"/>
      <c r="CM1637" s="1"/>
    </row>
    <row r="1638" spans="1:91" x14ac:dyDescent="0.2">
      <c r="A1638" s="105">
        <f t="shared" si="628"/>
        <v>44651</v>
      </c>
      <c r="B1638" s="5">
        <f t="shared" si="617"/>
        <v>1314.79954565</v>
      </c>
      <c r="C1638" s="5">
        <f t="shared" si="629"/>
        <v>1000</v>
      </c>
      <c r="D1638" s="64">
        <f t="shared" si="630"/>
        <v>6215.24</v>
      </c>
      <c r="E1638" s="11">
        <f>IF(K1638=1,VLOOKUP(A1638,[1]Plan1!$AY$80:$BA$314,3),E1637)</f>
        <v>6315.93</v>
      </c>
      <c r="F1638" s="72">
        <f t="shared" si="631"/>
        <v>44636</v>
      </c>
      <c r="G1638" s="9">
        <f t="shared" si="618"/>
        <v>1.6200500704719456E-2</v>
      </c>
      <c r="H1638" s="72">
        <f t="shared" si="632"/>
        <v>44669</v>
      </c>
      <c r="I1638" s="72">
        <f t="shared" si="619"/>
        <v>44669</v>
      </c>
      <c r="J1638" s="1">
        <f t="shared" si="633"/>
        <v>23</v>
      </c>
      <c r="K1638" s="1">
        <f t="shared" si="615"/>
        <v>12</v>
      </c>
      <c r="L1638" s="5">
        <f t="shared" si="620"/>
        <v>1.00841994</v>
      </c>
      <c r="M1638" s="12">
        <f t="shared" si="616"/>
        <v>1.0101006100000001</v>
      </c>
      <c r="N1638" s="12">
        <f t="shared" si="636"/>
        <v>1.2771066986211135</v>
      </c>
      <c r="O1638" s="5">
        <f t="shared" si="614"/>
        <v>1.28785986</v>
      </c>
      <c r="P1638" s="5">
        <f t="shared" si="621"/>
        <v>1287.85986</v>
      </c>
      <c r="Q1638" s="10">
        <f t="shared" si="622"/>
        <v>0</v>
      </c>
      <c r="R1638" s="39">
        <f t="shared" si="623"/>
        <v>0</v>
      </c>
      <c r="S1638" s="5">
        <f t="shared" si="624"/>
        <v>0</v>
      </c>
      <c r="T1638" s="6">
        <f t="shared" si="634"/>
        <v>4.641E-2</v>
      </c>
      <c r="U1638" s="10">
        <f t="shared" si="637"/>
        <v>115</v>
      </c>
      <c r="V1638" s="10">
        <v>252</v>
      </c>
      <c r="W1638" s="12">
        <f t="shared" si="625"/>
        <v>1.0209181810000001</v>
      </c>
      <c r="X1638" s="5">
        <f t="shared" si="626"/>
        <v>26.939685650000001</v>
      </c>
      <c r="Y1638" s="11">
        <f t="shared" si="627"/>
        <v>0</v>
      </c>
      <c r="Z1638" s="2" t="s">
        <v>75</v>
      </c>
      <c r="AA1638" s="72">
        <f t="shared" si="635"/>
        <v>44851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2"/>
      <c r="CH1638" s="1"/>
      <c r="CI1638" s="1"/>
      <c r="CJ1638" s="1"/>
      <c r="CK1638" s="1"/>
      <c r="CL1638" s="1"/>
      <c r="CM1638" s="1"/>
    </row>
    <row r="1639" spans="1:91" x14ac:dyDescent="0.2">
      <c r="A1639" s="105">
        <f t="shared" si="628"/>
        <v>44652</v>
      </c>
      <c r="B1639" s="5">
        <f t="shared" si="617"/>
        <v>1315.95543374</v>
      </c>
      <c r="C1639" s="5">
        <f t="shared" si="629"/>
        <v>1000</v>
      </c>
      <c r="D1639" s="64">
        <f t="shared" si="630"/>
        <v>6215.24</v>
      </c>
      <c r="E1639" s="11">
        <f>IF(K1639=1,VLOOKUP(A1639,[1]Plan1!$AY$80:$BA$314,3),E1638)</f>
        <v>6315.93</v>
      </c>
      <c r="F1639" s="72">
        <f t="shared" si="631"/>
        <v>44636</v>
      </c>
      <c r="G1639" s="9">
        <f t="shared" si="618"/>
        <v>1.6200500704719456E-2</v>
      </c>
      <c r="H1639" s="72">
        <f t="shared" si="632"/>
        <v>44669</v>
      </c>
      <c r="I1639" s="72">
        <f t="shared" si="619"/>
        <v>44669</v>
      </c>
      <c r="J1639" s="1">
        <f t="shared" si="633"/>
        <v>23</v>
      </c>
      <c r="K1639" s="1">
        <f t="shared" si="615"/>
        <v>13</v>
      </c>
      <c r="L1639" s="5">
        <f t="shared" si="620"/>
        <v>1.0091247999999999</v>
      </c>
      <c r="M1639" s="12">
        <f t="shared" si="616"/>
        <v>1.0101006100000001</v>
      </c>
      <c r="N1639" s="12">
        <f t="shared" si="636"/>
        <v>1.2771066986211135</v>
      </c>
      <c r="O1639" s="5">
        <f t="shared" si="614"/>
        <v>1.2887600400000001</v>
      </c>
      <c r="P1639" s="5">
        <f t="shared" si="621"/>
        <v>1288.7600399999999</v>
      </c>
      <c r="Q1639" s="10">
        <f t="shared" si="622"/>
        <v>0</v>
      </c>
      <c r="R1639" s="39">
        <f t="shared" si="623"/>
        <v>0</v>
      </c>
      <c r="S1639" s="5">
        <f t="shared" si="624"/>
        <v>0</v>
      </c>
      <c r="T1639" s="6">
        <f t="shared" si="634"/>
        <v>4.641E-2</v>
      </c>
      <c r="U1639" s="10">
        <f t="shared" si="637"/>
        <v>116</v>
      </c>
      <c r="V1639" s="10">
        <v>252</v>
      </c>
      <c r="W1639" s="12">
        <f t="shared" si="625"/>
        <v>1.021101984</v>
      </c>
      <c r="X1639" s="5">
        <f t="shared" si="626"/>
        <v>27.19539374</v>
      </c>
      <c r="Y1639" s="11">
        <f t="shared" si="627"/>
        <v>0</v>
      </c>
      <c r="Z1639" s="2" t="s">
        <v>75</v>
      </c>
      <c r="AA1639" s="72">
        <f t="shared" si="635"/>
        <v>44851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2"/>
      <c r="CH1639" s="1"/>
      <c r="CI1639" s="1"/>
      <c r="CJ1639" s="1"/>
      <c r="CK1639" s="1"/>
      <c r="CL1639" s="1"/>
      <c r="CM1639" s="1"/>
    </row>
    <row r="1640" spans="1:91" x14ac:dyDescent="0.2">
      <c r="A1640" s="105">
        <f t="shared" si="628"/>
        <v>44653</v>
      </c>
      <c r="B1640" s="5">
        <f t="shared" si="617"/>
        <v>1317.1123285000001</v>
      </c>
      <c r="C1640" s="5">
        <f t="shared" si="629"/>
        <v>1000</v>
      </c>
      <c r="D1640" s="64">
        <f t="shared" si="630"/>
        <v>6215.24</v>
      </c>
      <c r="E1640" s="11">
        <f>IF(K1640=1,VLOOKUP(A1640,[1]Plan1!$AY$80:$BA$314,3),E1639)</f>
        <v>6315.93</v>
      </c>
      <c r="F1640" s="72">
        <f t="shared" si="631"/>
        <v>44636</v>
      </c>
      <c r="G1640" s="9">
        <f t="shared" si="618"/>
        <v>1.6200500704719456E-2</v>
      </c>
      <c r="H1640" s="72">
        <f t="shared" si="632"/>
        <v>44669</v>
      </c>
      <c r="I1640" s="72">
        <f t="shared" si="619"/>
        <v>44669</v>
      </c>
      <c r="J1640" s="1">
        <f t="shared" si="633"/>
        <v>23</v>
      </c>
      <c r="K1640" s="1">
        <f t="shared" si="615"/>
        <v>14</v>
      </c>
      <c r="L1640" s="5">
        <f t="shared" si="620"/>
        <v>1.00983015</v>
      </c>
      <c r="M1640" s="12">
        <f t="shared" si="616"/>
        <v>1.0101006100000001</v>
      </c>
      <c r="N1640" s="12">
        <f t="shared" si="636"/>
        <v>1.2771066986211135</v>
      </c>
      <c r="O1640" s="5">
        <f t="shared" si="614"/>
        <v>1.28966084</v>
      </c>
      <c r="P1640" s="5">
        <f t="shared" si="621"/>
        <v>1289.66084</v>
      </c>
      <c r="Q1640" s="10">
        <f t="shared" si="622"/>
        <v>0</v>
      </c>
      <c r="R1640" s="39">
        <f t="shared" si="623"/>
        <v>0</v>
      </c>
      <c r="S1640" s="5">
        <f t="shared" si="624"/>
        <v>0</v>
      </c>
      <c r="T1640" s="6">
        <f t="shared" si="634"/>
        <v>4.641E-2</v>
      </c>
      <c r="U1640" s="10">
        <f t="shared" si="637"/>
        <v>117</v>
      </c>
      <c r="V1640" s="10">
        <v>252</v>
      </c>
      <c r="W1640" s="12">
        <f t="shared" si="625"/>
        <v>1.0212858199999999</v>
      </c>
      <c r="X1640" s="5">
        <f t="shared" si="626"/>
        <v>27.4514885</v>
      </c>
      <c r="Y1640" s="11">
        <f t="shared" si="627"/>
        <v>0</v>
      </c>
      <c r="Z1640" s="2" t="s">
        <v>75</v>
      </c>
      <c r="AA1640" s="72">
        <f t="shared" si="635"/>
        <v>44851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2"/>
      <c r="CH1640" s="1"/>
      <c r="CI1640" s="1"/>
      <c r="CJ1640" s="1"/>
      <c r="CK1640" s="1"/>
      <c r="CL1640" s="1"/>
      <c r="CM1640" s="1"/>
    </row>
    <row r="1641" spans="1:91" x14ac:dyDescent="0.2">
      <c r="A1641" s="105">
        <f t="shared" si="628"/>
        <v>44654</v>
      </c>
      <c r="B1641" s="5">
        <f t="shared" si="617"/>
        <v>1317.1123285000001</v>
      </c>
      <c r="C1641" s="5">
        <f t="shared" si="629"/>
        <v>1000</v>
      </c>
      <c r="D1641" s="64">
        <f t="shared" si="630"/>
        <v>6215.24</v>
      </c>
      <c r="E1641" s="11">
        <f>IF(K1641=1,VLOOKUP(A1641,[1]Plan1!$AY$80:$BA$314,3),E1640)</f>
        <v>6315.93</v>
      </c>
      <c r="F1641" s="72">
        <f t="shared" si="631"/>
        <v>44636</v>
      </c>
      <c r="G1641" s="9">
        <f t="shared" si="618"/>
        <v>1.6200500704719456E-2</v>
      </c>
      <c r="H1641" s="72">
        <f t="shared" si="632"/>
        <v>44669</v>
      </c>
      <c r="I1641" s="72">
        <f t="shared" si="619"/>
        <v>44669</v>
      </c>
      <c r="J1641" s="1">
        <f t="shared" si="633"/>
        <v>23</v>
      </c>
      <c r="K1641" s="1">
        <f t="shared" si="615"/>
        <v>14</v>
      </c>
      <c r="L1641" s="5">
        <f t="shared" si="620"/>
        <v>1.00983015</v>
      </c>
      <c r="M1641" s="12">
        <f t="shared" si="616"/>
        <v>1.0101006100000001</v>
      </c>
      <c r="N1641" s="12">
        <f t="shared" si="636"/>
        <v>1.2771066986211135</v>
      </c>
      <c r="O1641" s="5">
        <f t="shared" ref="O1641:O1704" si="638">TRUNC(TRUNC((L1641*N1641),15),8)</f>
        <v>1.28966084</v>
      </c>
      <c r="P1641" s="5">
        <f t="shared" si="621"/>
        <v>1289.66084</v>
      </c>
      <c r="Q1641" s="10">
        <f t="shared" si="622"/>
        <v>0</v>
      </c>
      <c r="R1641" s="39">
        <f t="shared" si="623"/>
        <v>0</v>
      </c>
      <c r="S1641" s="5">
        <f t="shared" si="624"/>
        <v>0</v>
      </c>
      <c r="T1641" s="6">
        <f t="shared" si="634"/>
        <v>4.641E-2</v>
      </c>
      <c r="U1641" s="10">
        <f t="shared" si="637"/>
        <v>117</v>
      </c>
      <c r="V1641" s="10">
        <v>252</v>
      </c>
      <c r="W1641" s="12">
        <f t="shared" si="625"/>
        <v>1.0212858199999999</v>
      </c>
      <c r="X1641" s="5">
        <f t="shared" si="626"/>
        <v>27.4514885</v>
      </c>
      <c r="Y1641" s="11">
        <f t="shared" si="627"/>
        <v>0</v>
      </c>
      <c r="Z1641" s="2" t="s">
        <v>75</v>
      </c>
      <c r="AA1641" s="72">
        <f t="shared" si="635"/>
        <v>44851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2"/>
      <c r="CH1641" s="1"/>
      <c r="CI1641" s="1"/>
      <c r="CJ1641" s="1"/>
      <c r="CK1641" s="1"/>
      <c r="CL1641" s="1"/>
      <c r="CM1641" s="1"/>
    </row>
    <row r="1642" spans="1:91" x14ac:dyDescent="0.2">
      <c r="A1642" s="105">
        <f t="shared" si="628"/>
        <v>44655</v>
      </c>
      <c r="B1642" s="5">
        <f t="shared" si="617"/>
        <v>1317.1123285000001</v>
      </c>
      <c r="C1642" s="5">
        <f t="shared" si="629"/>
        <v>1000</v>
      </c>
      <c r="D1642" s="64">
        <f t="shared" si="630"/>
        <v>6215.24</v>
      </c>
      <c r="E1642" s="11">
        <f>IF(K1642=1,VLOOKUP(A1642,[1]Plan1!$AY$80:$BA$314,3),E1641)</f>
        <v>6315.93</v>
      </c>
      <c r="F1642" s="72">
        <f t="shared" si="631"/>
        <v>44636</v>
      </c>
      <c r="G1642" s="9">
        <f t="shared" si="618"/>
        <v>1.6200500704719456E-2</v>
      </c>
      <c r="H1642" s="72">
        <f t="shared" si="632"/>
        <v>44669</v>
      </c>
      <c r="I1642" s="72">
        <f t="shared" si="619"/>
        <v>44669</v>
      </c>
      <c r="J1642" s="1">
        <f t="shared" si="633"/>
        <v>23</v>
      </c>
      <c r="K1642" s="1">
        <f t="shared" ref="K1642:K1705" si="639">(J1642-(NETWORKDAYS(A1642,I1642,AD$118:AD$502)-1))</f>
        <v>14</v>
      </c>
      <c r="L1642" s="5">
        <f t="shared" si="620"/>
        <v>1.00983015</v>
      </c>
      <c r="M1642" s="12">
        <f t="shared" ref="M1642:M1705" si="640">IF(I1642&gt;I1641,L1641,M1641)</f>
        <v>1.0101006100000001</v>
      </c>
      <c r="N1642" s="12">
        <f t="shared" si="636"/>
        <v>1.2771066986211135</v>
      </c>
      <c r="O1642" s="5">
        <f t="shared" si="638"/>
        <v>1.28966084</v>
      </c>
      <c r="P1642" s="5">
        <f t="shared" si="621"/>
        <v>1289.66084</v>
      </c>
      <c r="Q1642" s="10">
        <f t="shared" si="622"/>
        <v>0</v>
      </c>
      <c r="R1642" s="39">
        <f t="shared" si="623"/>
        <v>0</v>
      </c>
      <c r="S1642" s="5">
        <f t="shared" si="624"/>
        <v>0</v>
      </c>
      <c r="T1642" s="6">
        <f t="shared" si="634"/>
        <v>4.641E-2</v>
      </c>
      <c r="U1642" s="10">
        <f t="shared" si="637"/>
        <v>117</v>
      </c>
      <c r="V1642" s="10">
        <v>252</v>
      </c>
      <c r="W1642" s="12">
        <f t="shared" si="625"/>
        <v>1.0212858199999999</v>
      </c>
      <c r="X1642" s="5">
        <f t="shared" si="626"/>
        <v>27.4514885</v>
      </c>
      <c r="Y1642" s="11">
        <f t="shared" si="627"/>
        <v>0</v>
      </c>
      <c r="Z1642" s="2" t="s">
        <v>75</v>
      </c>
      <c r="AA1642" s="72">
        <f t="shared" si="635"/>
        <v>44851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2"/>
      <c r="CH1642" s="1"/>
      <c r="CI1642" s="1"/>
      <c r="CJ1642" s="1"/>
      <c r="CK1642" s="1"/>
      <c r="CL1642" s="1"/>
      <c r="CM1642" s="1"/>
    </row>
    <row r="1643" spans="1:91" x14ac:dyDescent="0.2">
      <c r="A1643" s="105">
        <f t="shared" si="628"/>
        <v>44656</v>
      </c>
      <c r="B1643" s="5">
        <f t="shared" si="617"/>
        <v>1318.2702507800002</v>
      </c>
      <c r="C1643" s="5">
        <f t="shared" si="629"/>
        <v>1000</v>
      </c>
      <c r="D1643" s="64">
        <f t="shared" si="630"/>
        <v>6215.24</v>
      </c>
      <c r="E1643" s="11">
        <f>IF(K1643=1,VLOOKUP(A1643,[1]Plan1!$AY$80:$BA$314,3),E1642)</f>
        <v>6315.93</v>
      </c>
      <c r="F1643" s="72">
        <f t="shared" si="631"/>
        <v>44636</v>
      </c>
      <c r="G1643" s="9">
        <f t="shared" si="618"/>
        <v>1.6200500704719456E-2</v>
      </c>
      <c r="H1643" s="72">
        <f t="shared" si="632"/>
        <v>44669</v>
      </c>
      <c r="I1643" s="72">
        <f t="shared" si="619"/>
        <v>44669</v>
      </c>
      <c r="J1643" s="1">
        <f t="shared" si="633"/>
        <v>23</v>
      </c>
      <c r="K1643" s="1">
        <f t="shared" si="639"/>
        <v>15</v>
      </c>
      <c r="L1643" s="5">
        <f t="shared" si="620"/>
        <v>1.0105359899999999</v>
      </c>
      <c r="M1643" s="12">
        <f t="shared" si="640"/>
        <v>1.0101006100000001</v>
      </c>
      <c r="N1643" s="12">
        <f t="shared" si="636"/>
        <v>1.2771066986211135</v>
      </c>
      <c r="O1643" s="5">
        <f t="shared" si="638"/>
        <v>1.2905622800000001</v>
      </c>
      <c r="P1643" s="5">
        <f t="shared" si="621"/>
        <v>1290.5622800000001</v>
      </c>
      <c r="Q1643" s="10">
        <f t="shared" si="622"/>
        <v>0</v>
      </c>
      <c r="R1643" s="39">
        <f t="shared" si="623"/>
        <v>0</v>
      </c>
      <c r="S1643" s="5">
        <f t="shared" si="624"/>
        <v>0</v>
      </c>
      <c r="T1643" s="6">
        <f t="shared" si="634"/>
        <v>4.641E-2</v>
      </c>
      <c r="U1643" s="10">
        <f t="shared" si="637"/>
        <v>118</v>
      </c>
      <c r="V1643" s="10">
        <v>252</v>
      </c>
      <c r="W1643" s="12">
        <f t="shared" si="625"/>
        <v>1.0214696889999999</v>
      </c>
      <c r="X1643" s="5">
        <f t="shared" si="626"/>
        <v>27.70797078</v>
      </c>
      <c r="Y1643" s="11">
        <f t="shared" si="627"/>
        <v>0</v>
      </c>
      <c r="Z1643" s="2" t="s">
        <v>75</v>
      </c>
      <c r="AA1643" s="72">
        <f t="shared" si="635"/>
        <v>44851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2"/>
      <c r="CH1643" s="1"/>
      <c r="CI1643" s="1"/>
      <c r="CJ1643" s="1"/>
      <c r="CK1643" s="1"/>
      <c r="CL1643" s="1"/>
      <c r="CM1643" s="1"/>
    </row>
    <row r="1644" spans="1:91" x14ac:dyDescent="0.2">
      <c r="A1644" s="105">
        <f t="shared" si="628"/>
        <v>44657</v>
      </c>
      <c r="B1644" s="5">
        <f t="shared" si="617"/>
        <v>1319.4291819</v>
      </c>
      <c r="C1644" s="5">
        <f t="shared" si="629"/>
        <v>1000</v>
      </c>
      <c r="D1644" s="64">
        <f t="shared" si="630"/>
        <v>6215.24</v>
      </c>
      <c r="E1644" s="11">
        <f>IF(K1644=1,VLOOKUP(A1644,[1]Plan1!$AY$80:$BA$314,3),E1643)</f>
        <v>6315.93</v>
      </c>
      <c r="F1644" s="72">
        <f t="shared" si="631"/>
        <v>44636</v>
      </c>
      <c r="G1644" s="9">
        <f t="shared" si="618"/>
        <v>1.6200500704719456E-2</v>
      </c>
      <c r="H1644" s="72">
        <f t="shared" si="632"/>
        <v>44669</v>
      </c>
      <c r="I1644" s="72">
        <f t="shared" si="619"/>
        <v>44669</v>
      </c>
      <c r="J1644" s="1">
        <f t="shared" si="633"/>
        <v>23</v>
      </c>
      <c r="K1644" s="1">
        <f t="shared" si="639"/>
        <v>16</v>
      </c>
      <c r="L1644" s="5">
        <f t="shared" si="620"/>
        <v>1.01124232</v>
      </c>
      <c r="M1644" s="12">
        <f t="shared" si="640"/>
        <v>1.0101006100000001</v>
      </c>
      <c r="N1644" s="12">
        <f t="shared" si="636"/>
        <v>1.2771066986211135</v>
      </c>
      <c r="O1644" s="5">
        <f t="shared" si="638"/>
        <v>1.2914643400000001</v>
      </c>
      <c r="P1644" s="5">
        <f t="shared" si="621"/>
        <v>1291.46434</v>
      </c>
      <c r="Q1644" s="10">
        <f t="shared" si="622"/>
        <v>0</v>
      </c>
      <c r="R1644" s="39">
        <f t="shared" si="623"/>
        <v>0</v>
      </c>
      <c r="S1644" s="5">
        <f t="shared" si="624"/>
        <v>0</v>
      </c>
      <c r="T1644" s="6">
        <f t="shared" si="634"/>
        <v>4.641E-2</v>
      </c>
      <c r="U1644" s="10">
        <f t="shared" si="637"/>
        <v>119</v>
      </c>
      <c r="V1644" s="10">
        <v>252</v>
      </c>
      <c r="W1644" s="12">
        <f t="shared" si="625"/>
        <v>1.0216535920000001</v>
      </c>
      <c r="X1644" s="5">
        <f t="shared" si="626"/>
        <v>27.9648419</v>
      </c>
      <c r="Y1644" s="11">
        <f t="shared" si="627"/>
        <v>0</v>
      </c>
      <c r="Z1644" s="2" t="s">
        <v>75</v>
      </c>
      <c r="AA1644" s="72">
        <f t="shared" si="635"/>
        <v>44851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2"/>
      <c r="CH1644" s="1"/>
      <c r="CI1644" s="1"/>
      <c r="CJ1644" s="1"/>
      <c r="CK1644" s="1"/>
      <c r="CL1644" s="1"/>
      <c r="CM1644" s="1"/>
    </row>
    <row r="1645" spans="1:91" x14ac:dyDescent="0.2">
      <c r="A1645" s="105">
        <f t="shared" si="628"/>
        <v>44658</v>
      </c>
      <c r="B1645" s="5">
        <f t="shared" si="617"/>
        <v>1320.5891299100001</v>
      </c>
      <c r="C1645" s="5">
        <f t="shared" si="629"/>
        <v>1000</v>
      </c>
      <c r="D1645" s="64">
        <f t="shared" si="630"/>
        <v>6215.24</v>
      </c>
      <c r="E1645" s="11">
        <f>IF(K1645=1,VLOOKUP(A1645,[1]Plan1!$AY$80:$BA$314,3),E1644)</f>
        <v>6315.93</v>
      </c>
      <c r="F1645" s="72">
        <f t="shared" si="631"/>
        <v>44636</v>
      </c>
      <c r="G1645" s="9">
        <f t="shared" si="618"/>
        <v>1.6200500704719456E-2</v>
      </c>
      <c r="H1645" s="72">
        <f t="shared" si="632"/>
        <v>44669</v>
      </c>
      <c r="I1645" s="72">
        <f t="shared" si="619"/>
        <v>44669</v>
      </c>
      <c r="J1645" s="1">
        <f t="shared" si="633"/>
        <v>23</v>
      </c>
      <c r="K1645" s="1">
        <f t="shared" si="639"/>
        <v>17</v>
      </c>
      <c r="L1645" s="5">
        <f t="shared" si="620"/>
        <v>1.01194915</v>
      </c>
      <c r="M1645" s="12">
        <f t="shared" si="640"/>
        <v>1.0101006100000001</v>
      </c>
      <c r="N1645" s="12">
        <f t="shared" si="636"/>
        <v>1.2771066986211135</v>
      </c>
      <c r="O1645" s="5">
        <f t="shared" si="638"/>
        <v>1.2923670300000001</v>
      </c>
      <c r="P1645" s="5">
        <f t="shared" si="621"/>
        <v>1292.3670300000001</v>
      </c>
      <c r="Q1645" s="10">
        <f t="shared" si="622"/>
        <v>0</v>
      </c>
      <c r="R1645" s="39">
        <f t="shared" si="623"/>
        <v>0</v>
      </c>
      <c r="S1645" s="5">
        <f t="shared" si="624"/>
        <v>0</v>
      </c>
      <c r="T1645" s="6">
        <f t="shared" si="634"/>
        <v>4.641E-2</v>
      </c>
      <c r="U1645" s="10">
        <f t="shared" si="637"/>
        <v>120</v>
      </c>
      <c r="V1645" s="10">
        <v>252</v>
      </c>
      <c r="W1645" s="12">
        <f t="shared" si="625"/>
        <v>1.021837527</v>
      </c>
      <c r="X1645" s="5">
        <f t="shared" si="626"/>
        <v>28.222099910000001</v>
      </c>
      <c r="Y1645" s="11">
        <f t="shared" si="627"/>
        <v>0</v>
      </c>
      <c r="Z1645" s="2" t="s">
        <v>75</v>
      </c>
      <c r="AA1645" s="72">
        <f t="shared" si="635"/>
        <v>44851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2"/>
      <c r="CH1645" s="1"/>
      <c r="CI1645" s="1"/>
      <c r="CJ1645" s="1"/>
      <c r="CK1645" s="1"/>
      <c r="CL1645" s="1"/>
      <c r="CM1645" s="1"/>
    </row>
    <row r="1646" spans="1:91" x14ac:dyDescent="0.2">
      <c r="A1646" s="105">
        <f t="shared" si="628"/>
        <v>44659</v>
      </c>
      <c r="B1646" s="5">
        <f t="shared" si="617"/>
        <v>1321.7501080499999</v>
      </c>
      <c r="C1646" s="5">
        <f t="shared" si="629"/>
        <v>1000</v>
      </c>
      <c r="D1646" s="64">
        <f t="shared" si="630"/>
        <v>6215.24</v>
      </c>
      <c r="E1646" s="11">
        <f>IF(K1646=1,VLOOKUP(A1646,[1]Plan1!$AY$80:$BA$314,3),E1645)</f>
        <v>6315.93</v>
      </c>
      <c r="F1646" s="72">
        <f t="shared" si="631"/>
        <v>44636</v>
      </c>
      <c r="G1646" s="9">
        <f t="shared" si="618"/>
        <v>1.6200500704719456E-2</v>
      </c>
      <c r="H1646" s="72">
        <f t="shared" si="632"/>
        <v>44669</v>
      </c>
      <c r="I1646" s="72">
        <f t="shared" si="619"/>
        <v>44669</v>
      </c>
      <c r="J1646" s="1">
        <f t="shared" si="633"/>
        <v>23</v>
      </c>
      <c r="K1646" s="1">
        <f t="shared" si="639"/>
        <v>18</v>
      </c>
      <c r="L1646" s="5">
        <f t="shared" si="620"/>
        <v>1.01265647</v>
      </c>
      <c r="M1646" s="12">
        <f t="shared" si="640"/>
        <v>1.0101006100000001</v>
      </c>
      <c r="N1646" s="12">
        <f t="shared" si="636"/>
        <v>1.2771066986211135</v>
      </c>
      <c r="O1646" s="5">
        <f t="shared" si="638"/>
        <v>1.29327036</v>
      </c>
      <c r="P1646" s="5">
        <f t="shared" si="621"/>
        <v>1293.27036</v>
      </c>
      <c r="Q1646" s="10">
        <f t="shared" si="622"/>
        <v>0</v>
      </c>
      <c r="R1646" s="39">
        <f t="shared" si="623"/>
        <v>0</v>
      </c>
      <c r="S1646" s="5">
        <f t="shared" si="624"/>
        <v>0</v>
      </c>
      <c r="T1646" s="6">
        <f t="shared" si="634"/>
        <v>4.641E-2</v>
      </c>
      <c r="U1646" s="10">
        <f t="shared" si="637"/>
        <v>121</v>
      </c>
      <c r="V1646" s="10">
        <v>252</v>
      </c>
      <c r="W1646" s="12">
        <f t="shared" si="625"/>
        <v>1.022021496</v>
      </c>
      <c r="X1646" s="5">
        <f t="shared" si="626"/>
        <v>28.479748050000001</v>
      </c>
      <c r="Y1646" s="11">
        <f t="shared" si="627"/>
        <v>0</v>
      </c>
      <c r="Z1646" s="2" t="s">
        <v>75</v>
      </c>
      <c r="AA1646" s="72">
        <f t="shared" si="635"/>
        <v>44851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2"/>
      <c r="CH1646" s="1"/>
      <c r="CI1646" s="1"/>
      <c r="CJ1646" s="1"/>
      <c r="CK1646" s="1"/>
      <c r="CL1646" s="1"/>
      <c r="CM1646" s="1"/>
    </row>
    <row r="1647" spans="1:91" x14ac:dyDescent="0.2">
      <c r="A1647" s="105">
        <f t="shared" si="628"/>
        <v>44660</v>
      </c>
      <c r="B1647" s="5">
        <f t="shared" si="617"/>
        <v>1322.9120950500001</v>
      </c>
      <c r="C1647" s="5">
        <f t="shared" si="629"/>
        <v>1000</v>
      </c>
      <c r="D1647" s="64">
        <f t="shared" si="630"/>
        <v>6215.24</v>
      </c>
      <c r="E1647" s="11">
        <f>IF(K1647=1,VLOOKUP(A1647,[1]Plan1!$AY$80:$BA$314,3),E1646)</f>
        <v>6315.93</v>
      </c>
      <c r="F1647" s="72">
        <f t="shared" si="631"/>
        <v>44636</v>
      </c>
      <c r="G1647" s="9">
        <f t="shared" si="618"/>
        <v>1.6200500704719456E-2</v>
      </c>
      <c r="H1647" s="72">
        <f t="shared" si="632"/>
        <v>44669</v>
      </c>
      <c r="I1647" s="72">
        <f t="shared" si="619"/>
        <v>44669</v>
      </c>
      <c r="J1647" s="1">
        <f t="shared" si="633"/>
        <v>23</v>
      </c>
      <c r="K1647" s="1">
        <f t="shared" si="639"/>
        <v>19</v>
      </c>
      <c r="L1647" s="5">
        <f t="shared" si="620"/>
        <v>1.01336428</v>
      </c>
      <c r="M1647" s="12">
        <f t="shared" si="640"/>
        <v>1.0101006100000001</v>
      </c>
      <c r="N1647" s="12">
        <f t="shared" si="636"/>
        <v>1.2771066986211135</v>
      </c>
      <c r="O1647" s="5">
        <f t="shared" si="638"/>
        <v>1.29417431</v>
      </c>
      <c r="P1647" s="5">
        <f t="shared" si="621"/>
        <v>1294.1743100000001</v>
      </c>
      <c r="Q1647" s="10">
        <f t="shared" si="622"/>
        <v>0</v>
      </c>
      <c r="R1647" s="39">
        <f t="shared" si="623"/>
        <v>0</v>
      </c>
      <c r="S1647" s="5">
        <f t="shared" si="624"/>
        <v>0</v>
      </c>
      <c r="T1647" s="6">
        <f t="shared" si="634"/>
        <v>4.641E-2</v>
      </c>
      <c r="U1647" s="10">
        <f t="shared" si="637"/>
        <v>122</v>
      </c>
      <c r="V1647" s="10">
        <v>252</v>
      </c>
      <c r="W1647" s="12">
        <f t="shared" si="625"/>
        <v>1.0222054979999999</v>
      </c>
      <c r="X1647" s="5">
        <f t="shared" si="626"/>
        <v>28.737785049999999</v>
      </c>
      <c r="Y1647" s="11">
        <f t="shared" si="627"/>
        <v>0</v>
      </c>
      <c r="Z1647" s="2" t="s">
        <v>75</v>
      </c>
      <c r="AA1647" s="72">
        <f t="shared" si="635"/>
        <v>44851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2"/>
      <c r="CH1647" s="1"/>
      <c r="CI1647" s="1"/>
      <c r="CJ1647" s="1"/>
      <c r="CK1647" s="1"/>
      <c r="CL1647" s="1"/>
      <c r="CM1647" s="1"/>
    </row>
    <row r="1648" spans="1:91" x14ac:dyDescent="0.2">
      <c r="A1648" s="105">
        <f t="shared" si="628"/>
        <v>44661</v>
      </c>
      <c r="B1648" s="5">
        <f t="shared" si="617"/>
        <v>1322.9120950500001</v>
      </c>
      <c r="C1648" s="5">
        <f t="shared" si="629"/>
        <v>1000</v>
      </c>
      <c r="D1648" s="64">
        <f t="shared" si="630"/>
        <v>6215.24</v>
      </c>
      <c r="E1648" s="11">
        <f>IF(K1648=1,VLOOKUP(A1648,[1]Plan1!$AY$80:$BA$314,3),E1647)</f>
        <v>6315.93</v>
      </c>
      <c r="F1648" s="72">
        <f t="shared" si="631"/>
        <v>44636</v>
      </c>
      <c r="G1648" s="9">
        <f t="shared" si="618"/>
        <v>1.6200500704719456E-2</v>
      </c>
      <c r="H1648" s="72">
        <f t="shared" si="632"/>
        <v>44669</v>
      </c>
      <c r="I1648" s="72">
        <f t="shared" si="619"/>
        <v>44669</v>
      </c>
      <c r="J1648" s="1">
        <f t="shared" si="633"/>
        <v>23</v>
      </c>
      <c r="K1648" s="1">
        <f t="shared" si="639"/>
        <v>19</v>
      </c>
      <c r="L1648" s="5">
        <f t="shared" si="620"/>
        <v>1.01336428</v>
      </c>
      <c r="M1648" s="12">
        <f t="shared" si="640"/>
        <v>1.0101006100000001</v>
      </c>
      <c r="N1648" s="12">
        <f t="shared" si="636"/>
        <v>1.2771066986211135</v>
      </c>
      <c r="O1648" s="5">
        <f t="shared" si="638"/>
        <v>1.29417431</v>
      </c>
      <c r="P1648" s="5">
        <f t="shared" si="621"/>
        <v>1294.1743100000001</v>
      </c>
      <c r="Q1648" s="10">
        <f t="shared" si="622"/>
        <v>0</v>
      </c>
      <c r="R1648" s="39">
        <f t="shared" si="623"/>
        <v>0</v>
      </c>
      <c r="S1648" s="5">
        <f t="shared" si="624"/>
        <v>0</v>
      </c>
      <c r="T1648" s="6">
        <f t="shared" si="634"/>
        <v>4.641E-2</v>
      </c>
      <c r="U1648" s="10">
        <f t="shared" si="637"/>
        <v>122</v>
      </c>
      <c r="V1648" s="10">
        <v>252</v>
      </c>
      <c r="W1648" s="12">
        <f t="shared" si="625"/>
        <v>1.0222054979999999</v>
      </c>
      <c r="X1648" s="5">
        <f t="shared" si="626"/>
        <v>28.737785049999999</v>
      </c>
      <c r="Y1648" s="11">
        <f t="shared" si="627"/>
        <v>0</v>
      </c>
      <c r="Z1648" s="2" t="s">
        <v>75</v>
      </c>
      <c r="AA1648" s="72">
        <f t="shared" si="635"/>
        <v>44851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2"/>
      <c r="CH1648" s="1"/>
      <c r="CI1648" s="1"/>
      <c r="CJ1648" s="1"/>
      <c r="CK1648" s="1"/>
      <c r="CL1648" s="1"/>
      <c r="CM1648" s="1"/>
    </row>
    <row r="1649" spans="1:91" x14ac:dyDescent="0.2">
      <c r="A1649" s="105">
        <f t="shared" si="628"/>
        <v>44662</v>
      </c>
      <c r="B1649" s="5">
        <f t="shared" si="617"/>
        <v>1322.9120950500001</v>
      </c>
      <c r="C1649" s="5">
        <f t="shared" si="629"/>
        <v>1000</v>
      </c>
      <c r="D1649" s="64">
        <f t="shared" si="630"/>
        <v>6215.24</v>
      </c>
      <c r="E1649" s="11">
        <f>IF(K1649=1,VLOOKUP(A1649,[1]Plan1!$AY$80:$BA$314,3),E1648)</f>
        <v>6315.93</v>
      </c>
      <c r="F1649" s="72">
        <f t="shared" si="631"/>
        <v>44636</v>
      </c>
      <c r="G1649" s="9">
        <f t="shared" si="618"/>
        <v>1.6200500704719456E-2</v>
      </c>
      <c r="H1649" s="72">
        <f t="shared" si="632"/>
        <v>44669</v>
      </c>
      <c r="I1649" s="72">
        <f t="shared" si="619"/>
        <v>44669</v>
      </c>
      <c r="J1649" s="1">
        <f t="shared" si="633"/>
        <v>23</v>
      </c>
      <c r="K1649" s="1">
        <f t="shared" si="639"/>
        <v>19</v>
      </c>
      <c r="L1649" s="5">
        <f t="shared" si="620"/>
        <v>1.01336428</v>
      </c>
      <c r="M1649" s="12">
        <f t="shared" si="640"/>
        <v>1.0101006100000001</v>
      </c>
      <c r="N1649" s="12">
        <f t="shared" si="636"/>
        <v>1.2771066986211135</v>
      </c>
      <c r="O1649" s="5">
        <f t="shared" si="638"/>
        <v>1.29417431</v>
      </c>
      <c r="P1649" s="5">
        <f t="shared" si="621"/>
        <v>1294.1743100000001</v>
      </c>
      <c r="Q1649" s="10">
        <f t="shared" si="622"/>
        <v>0</v>
      </c>
      <c r="R1649" s="39">
        <f t="shared" si="623"/>
        <v>0</v>
      </c>
      <c r="S1649" s="5">
        <f t="shared" si="624"/>
        <v>0</v>
      </c>
      <c r="T1649" s="6">
        <f t="shared" si="634"/>
        <v>4.641E-2</v>
      </c>
      <c r="U1649" s="10">
        <f t="shared" si="637"/>
        <v>122</v>
      </c>
      <c r="V1649" s="10">
        <v>252</v>
      </c>
      <c r="W1649" s="12">
        <f t="shared" si="625"/>
        <v>1.0222054979999999</v>
      </c>
      <c r="X1649" s="5">
        <f t="shared" si="626"/>
        <v>28.737785049999999</v>
      </c>
      <c r="Y1649" s="11">
        <f t="shared" si="627"/>
        <v>0</v>
      </c>
      <c r="Z1649" s="2" t="s">
        <v>75</v>
      </c>
      <c r="AA1649" s="72">
        <f t="shared" si="635"/>
        <v>44851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2"/>
      <c r="CH1649" s="1"/>
      <c r="CI1649" s="1"/>
      <c r="CJ1649" s="1"/>
      <c r="CK1649" s="1"/>
      <c r="CL1649" s="1"/>
      <c r="CM1649" s="1"/>
    </row>
    <row r="1650" spans="1:91" x14ac:dyDescent="0.2">
      <c r="A1650" s="105">
        <f t="shared" si="628"/>
        <v>44663</v>
      </c>
      <c r="B1650" s="5">
        <f t="shared" si="617"/>
        <v>1324.0751015400001</v>
      </c>
      <c r="C1650" s="5">
        <f t="shared" si="629"/>
        <v>1000</v>
      </c>
      <c r="D1650" s="64">
        <f t="shared" si="630"/>
        <v>6215.24</v>
      </c>
      <c r="E1650" s="11">
        <f>IF(K1650=1,VLOOKUP(A1650,[1]Plan1!$AY$80:$BA$314,3),E1649)</f>
        <v>6315.93</v>
      </c>
      <c r="F1650" s="72">
        <f t="shared" si="631"/>
        <v>44636</v>
      </c>
      <c r="G1650" s="9">
        <f t="shared" si="618"/>
        <v>1.6200500704719456E-2</v>
      </c>
      <c r="H1650" s="72">
        <f t="shared" si="632"/>
        <v>44669</v>
      </c>
      <c r="I1650" s="72">
        <f t="shared" si="619"/>
        <v>44669</v>
      </c>
      <c r="J1650" s="1">
        <f t="shared" si="633"/>
        <v>23</v>
      </c>
      <c r="K1650" s="1">
        <f t="shared" si="639"/>
        <v>20</v>
      </c>
      <c r="L1650" s="5">
        <f t="shared" si="620"/>
        <v>1.0140725900000001</v>
      </c>
      <c r="M1650" s="12">
        <f t="shared" si="640"/>
        <v>1.0101006100000001</v>
      </c>
      <c r="N1650" s="12">
        <f t="shared" si="636"/>
        <v>1.2771066986211135</v>
      </c>
      <c r="O1650" s="5">
        <f t="shared" si="638"/>
        <v>1.2950788900000001</v>
      </c>
      <c r="P1650" s="5">
        <f t="shared" si="621"/>
        <v>1295.07889</v>
      </c>
      <c r="Q1650" s="10">
        <f t="shared" si="622"/>
        <v>0</v>
      </c>
      <c r="R1650" s="39">
        <f t="shared" si="623"/>
        <v>0</v>
      </c>
      <c r="S1650" s="5">
        <f t="shared" si="624"/>
        <v>0</v>
      </c>
      <c r="T1650" s="6">
        <f t="shared" si="634"/>
        <v>4.641E-2</v>
      </c>
      <c r="U1650" s="10">
        <f t="shared" si="637"/>
        <v>123</v>
      </c>
      <c r="V1650" s="10">
        <v>252</v>
      </c>
      <c r="W1650" s="12">
        <f t="shared" si="625"/>
        <v>1.0223895329999999</v>
      </c>
      <c r="X1650" s="5">
        <f t="shared" si="626"/>
        <v>28.996211540000001</v>
      </c>
      <c r="Y1650" s="11">
        <f t="shared" si="627"/>
        <v>0</v>
      </c>
      <c r="Z1650" s="2" t="s">
        <v>75</v>
      </c>
      <c r="AA1650" s="72">
        <f t="shared" si="635"/>
        <v>44851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2"/>
      <c r="CH1650" s="1"/>
      <c r="CI1650" s="1"/>
      <c r="CJ1650" s="1"/>
      <c r="CK1650" s="1"/>
      <c r="CL1650" s="1"/>
      <c r="CM1650" s="1"/>
    </row>
    <row r="1651" spans="1:91" x14ac:dyDescent="0.2">
      <c r="A1651" s="105">
        <f t="shared" si="628"/>
        <v>44664</v>
      </c>
      <c r="B1651" s="5">
        <f t="shared" si="617"/>
        <v>1325.23914842</v>
      </c>
      <c r="C1651" s="5">
        <f t="shared" si="629"/>
        <v>1000</v>
      </c>
      <c r="D1651" s="64">
        <f t="shared" si="630"/>
        <v>6215.24</v>
      </c>
      <c r="E1651" s="11">
        <f>IF(K1651=1,VLOOKUP(A1651,[1]Plan1!$AY$80:$BA$314,3),E1650)</f>
        <v>6315.93</v>
      </c>
      <c r="F1651" s="72">
        <f t="shared" si="631"/>
        <v>44636</v>
      </c>
      <c r="G1651" s="9">
        <f t="shared" si="618"/>
        <v>1.6200500704719456E-2</v>
      </c>
      <c r="H1651" s="72">
        <f t="shared" si="632"/>
        <v>44669</v>
      </c>
      <c r="I1651" s="72">
        <f t="shared" si="619"/>
        <v>44669</v>
      </c>
      <c r="J1651" s="1">
        <f t="shared" si="633"/>
        <v>23</v>
      </c>
      <c r="K1651" s="1">
        <f t="shared" si="639"/>
        <v>21</v>
      </c>
      <c r="L1651" s="5">
        <f t="shared" si="620"/>
        <v>1.0147813999999999</v>
      </c>
      <c r="M1651" s="12">
        <f t="shared" si="640"/>
        <v>1.0101006100000001</v>
      </c>
      <c r="N1651" s="12">
        <f t="shared" si="636"/>
        <v>1.2771066986211135</v>
      </c>
      <c r="O1651" s="5">
        <f t="shared" si="638"/>
        <v>1.29598412</v>
      </c>
      <c r="P1651" s="5">
        <f t="shared" si="621"/>
        <v>1295.9841200000001</v>
      </c>
      <c r="Q1651" s="10">
        <f t="shared" si="622"/>
        <v>0</v>
      </c>
      <c r="R1651" s="39">
        <f t="shared" si="623"/>
        <v>0</v>
      </c>
      <c r="S1651" s="5">
        <f t="shared" si="624"/>
        <v>0</v>
      </c>
      <c r="T1651" s="6">
        <f t="shared" si="634"/>
        <v>4.641E-2</v>
      </c>
      <c r="U1651" s="10">
        <f t="shared" si="637"/>
        <v>124</v>
      </c>
      <c r="V1651" s="10">
        <v>252</v>
      </c>
      <c r="W1651" s="12">
        <f t="shared" si="625"/>
        <v>1.0225736009999999</v>
      </c>
      <c r="X1651" s="5">
        <f t="shared" si="626"/>
        <v>29.255028419999999</v>
      </c>
      <c r="Y1651" s="11">
        <f t="shared" si="627"/>
        <v>0</v>
      </c>
      <c r="Z1651" s="2" t="s">
        <v>75</v>
      </c>
      <c r="AA1651" s="72">
        <f t="shared" si="635"/>
        <v>44851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2"/>
      <c r="CH1651" s="1"/>
      <c r="CI1651" s="1"/>
      <c r="CJ1651" s="1"/>
      <c r="CK1651" s="1"/>
      <c r="CL1651" s="1"/>
      <c r="CM1651" s="1"/>
    </row>
    <row r="1652" spans="1:91" x14ac:dyDescent="0.2">
      <c r="A1652" s="105">
        <f t="shared" si="628"/>
        <v>44665</v>
      </c>
      <c r="B1652" s="5">
        <f t="shared" si="617"/>
        <v>1326.40420546</v>
      </c>
      <c r="C1652" s="5">
        <f t="shared" si="629"/>
        <v>1000</v>
      </c>
      <c r="D1652" s="64">
        <f t="shared" si="630"/>
        <v>6215.24</v>
      </c>
      <c r="E1652" s="11">
        <f>IF(K1652=1,VLOOKUP(A1652,[1]Plan1!$AY$80:$BA$314,3),E1651)</f>
        <v>6315.93</v>
      </c>
      <c r="F1652" s="72">
        <f t="shared" si="631"/>
        <v>44636</v>
      </c>
      <c r="G1652" s="9">
        <f t="shared" si="618"/>
        <v>1.6200500704719456E-2</v>
      </c>
      <c r="H1652" s="72">
        <f t="shared" si="632"/>
        <v>44669</v>
      </c>
      <c r="I1652" s="72">
        <f t="shared" si="619"/>
        <v>44669</v>
      </c>
      <c r="J1652" s="1">
        <f t="shared" si="633"/>
        <v>23</v>
      </c>
      <c r="K1652" s="1">
        <f t="shared" si="639"/>
        <v>22</v>
      </c>
      <c r="L1652" s="5">
        <f t="shared" si="620"/>
        <v>1.0154907</v>
      </c>
      <c r="M1652" s="12">
        <f t="shared" si="640"/>
        <v>1.0101006100000001</v>
      </c>
      <c r="N1652" s="12">
        <f t="shared" si="636"/>
        <v>1.2771066986211135</v>
      </c>
      <c r="O1652" s="5">
        <f t="shared" si="638"/>
        <v>1.2968899700000001</v>
      </c>
      <c r="P1652" s="5">
        <f t="shared" si="621"/>
        <v>1296.8899699999999</v>
      </c>
      <c r="Q1652" s="10">
        <f t="shared" si="622"/>
        <v>0</v>
      </c>
      <c r="R1652" s="39">
        <f t="shared" si="623"/>
        <v>0</v>
      </c>
      <c r="S1652" s="5">
        <f t="shared" si="624"/>
        <v>0</v>
      </c>
      <c r="T1652" s="6">
        <f t="shared" si="634"/>
        <v>4.641E-2</v>
      </c>
      <c r="U1652" s="10">
        <f t="shared" si="637"/>
        <v>125</v>
      </c>
      <c r="V1652" s="10">
        <v>252</v>
      </c>
      <c r="W1652" s="12">
        <f t="shared" si="625"/>
        <v>1.022757702</v>
      </c>
      <c r="X1652" s="5">
        <f t="shared" si="626"/>
        <v>29.514235459999998</v>
      </c>
      <c r="Y1652" s="11">
        <f t="shared" si="627"/>
        <v>0</v>
      </c>
      <c r="Z1652" s="2" t="s">
        <v>75</v>
      </c>
      <c r="AA1652" s="72">
        <f t="shared" si="635"/>
        <v>44851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2"/>
      <c r="CH1652" s="1"/>
      <c r="CI1652" s="1"/>
      <c r="CJ1652" s="1"/>
      <c r="CK1652" s="1"/>
      <c r="CL1652" s="1"/>
      <c r="CM1652" s="1"/>
    </row>
    <row r="1653" spans="1:91" x14ac:dyDescent="0.2">
      <c r="A1653" s="105">
        <f t="shared" si="628"/>
        <v>44666</v>
      </c>
      <c r="B1653" s="5">
        <f t="shared" si="617"/>
        <v>1327.57029354</v>
      </c>
      <c r="C1653" s="5">
        <f t="shared" si="629"/>
        <v>1000</v>
      </c>
      <c r="D1653" s="64">
        <f t="shared" si="630"/>
        <v>6215.24</v>
      </c>
      <c r="E1653" s="11">
        <f>IF(K1653=1,VLOOKUP(A1653,[1]Plan1!$AY$80:$BA$314,3),E1652)</f>
        <v>6315.93</v>
      </c>
      <c r="F1653" s="72">
        <f t="shared" si="631"/>
        <v>44636</v>
      </c>
      <c r="G1653" s="9">
        <f t="shared" si="618"/>
        <v>1.6200500704719456E-2</v>
      </c>
      <c r="H1653" s="72">
        <f t="shared" si="632"/>
        <v>44697</v>
      </c>
      <c r="I1653" s="72">
        <f t="shared" si="619"/>
        <v>44669</v>
      </c>
      <c r="J1653" s="1">
        <f t="shared" si="633"/>
        <v>23</v>
      </c>
      <c r="K1653" s="1">
        <f t="shared" si="639"/>
        <v>23</v>
      </c>
      <c r="L1653" s="5">
        <f t="shared" si="620"/>
        <v>1.0162005000000001</v>
      </c>
      <c r="M1653" s="12">
        <f t="shared" si="640"/>
        <v>1.0101006100000001</v>
      </c>
      <c r="N1653" s="12">
        <f t="shared" si="636"/>
        <v>1.2771066986211135</v>
      </c>
      <c r="O1653" s="5">
        <f t="shared" si="638"/>
        <v>1.29779646</v>
      </c>
      <c r="P1653" s="5">
        <f t="shared" si="621"/>
        <v>1297.79646</v>
      </c>
      <c r="Q1653" s="10">
        <f t="shared" si="622"/>
        <v>0</v>
      </c>
      <c r="R1653" s="39">
        <f t="shared" si="623"/>
        <v>0</v>
      </c>
      <c r="S1653" s="5">
        <f t="shared" si="624"/>
        <v>0</v>
      </c>
      <c r="T1653" s="6">
        <f t="shared" si="634"/>
        <v>4.641E-2</v>
      </c>
      <c r="U1653" s="10">
        <f t="shared" si="637"/>
        <v>126</v>
      </c>
      <c r="V1653" s="10">
        <v>252</v>
      </c>
      <c r="W1653" s="12">
        <f t="shared" si="625"/>
        <v>1.022941836</v>
      </c>
      <c r="X1653" s="5">
        <f t="shared" si="626"/>
        <v>29.773833539999998</v>
      </c>
      <c r="Y1653" s="11">
        <f t="shared" si="627"/>
        <v>0</v>
      </c>
      <c r="Z1653" s="2" t="s">
        <v>75</v>
      </c>
      <c r="AA1653" s="72">
        <f t="shared" si="635"/>
        <v>44851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2"/>
      <c r="CH1653" s="1"/>
      <c r="CI1653" s="1"/>
      <c r="CJ1653" s="1"/>
      <c r="CK1653" s="1"/>
      <c r="CL1653" s="1"/>
      <c r="CM1653" s="1"/>
    </row>
    <row r="1654" spans="1:91" x14ac:dyDescent="0.2">
      <c r="A1654" s="105">
        <f t="shared" si="628"/>
        <v>44667</v>
      </c>
      <c r="B1654" s="5">
        <f t="shared" si="617"/>
        <v>1327.57029354</v>
      </c>
      <c r="C1654" s="5">
        <f t="shared" si="629"/>
        <v>1000</v>
      </c>
      <c r="D1654" s="64">
        <f t="shared" si="630"/>
        <v>6215.24</v>
      </c>
      <c r="E1654" s="11">
        <f>IF(K1654=1,VLOOKUP(A1654,[1]Plan1!$AY$80:$BA$314,3),E1653)</f>
        <v>6315.93</v>
      </c>
      <c r="F1654" s="72">
        <f t="shared" si="631"/>
        <v>44636</v>
      </c>
      <c r="G1654" s="9">
        <f t="shared" si="618"/>
        <v>1.6200500704719456E-2</v>
      </c>
      <c r="H1654" s="72">
        <f t="shared" si="632"/>
        <v>44697</v>
      </c>
      <c r="I1654" s="72">
        <f t="shared" si="619"/>
        <v>44669</v>
      </c>
      <c r="J1654" s="1">
        <f t="shared" si="633"/>
        <v>23</v>
      </c>
      <c r="K1654" s="1">
        <f t="shared" si="639"/>
        <v>23</v>
      </c>
      <c r="L1654" s="5">
        <f t="shared" si="620"/>
        <v>1.0162005000000001</v>
      </c>
      <c r="M1654" s="12">
        <f t="shared" si="640"/>
        <v>1.0101006100000001</v>
      </c>
      <c r="N1654" s="12">
        <f t="shared" si="636"/>
        <v>1.2771066986211135</v>
      </c>
      <c r="O1654" s="5">
        <f t="shared" si="638"/>
        <v>1.29779646</v>
      </c>
      <c r="P1654" s="5">
        <f t="shared" si="621"/>
        <v>1297.79646</v>
      </c>
      <c r="Q1654" s="10">
        <f t="shared" si="622"/>
        <v>0</v>
      </c>
      <c r="R1654" s="39">
        <f t="shared" si="623"/>
        <v>0</v>
      </c>
      <c r="S1654" s="5">
        <f t="shared" si="624"/>
        <v>0</v>
      </c>
      <c r="T1654" s="6">
        <f t="shared" si="634"/>
        <v>4.641E-2</v>
      </c>
      <c r="U1654" s="10">
        <f t="shared" si="637"/>
        <v>126</v>
      </c>
      <c r="V1654" s="10">
        <v>252</v>
      </c>
      <c r="W1654" s="12">
        <f t="shared" si="625"/>
        <v>1.022941836</v>
      </c>
      <c r="X1654" s="5">
        <f t="shared" si="626"/>
        <v>29.773833539999998</v>
      </c>
      <c r="Y1654" s="11">
        <f t="shared" si="627"/>
        <v>0</v>
      </c>
      <c r="Z1654" s="2" t="s">
        <v>75</v>
      </c>
      <c r="AA1654" s="72">
        <f t="shared" si="635"/>
        <v>44851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2"/>
      <c r="CH1654" s="1"/>
      <c r="CI1654" s="1"/>
      <c r="CJ1654" s="1"/>
      <c r="CK1654" s="1"/>
      <c r="CL1654" s="1"/>
      <c r="CM1654" s="1"/>
    </row>
    <row r="1655" spans="1:91" x14ac:dyDescent="0.2">
      <c r="A1655" s="105">
        <f t="shared" si="628"/>
        <v>44668</v>
      </c>
      <c r="B1655" s="5">
        <f t="shared" si="617"/>
        <v>1327.57029354</v>
      </c>
      <c r="C1655" s="5">
        <f t="shared" si="629"/>
        <v>1000</v>
      </c>
      <c r="D1655" s="64">
        <f t="shared" si="630"/>
        <v>6215.24</v>
      </c>
      <c r="E1655" s="11">
        <f>IF(K1655=1,VLOOKUP(A1655,[1]Plan1!$AY$80:$BA$314,3),E1654)</f>
        <v>6315.93</v>
      </c>
      <c r="F1655" s="72">
        <f t="shared" si="631"/>
        <v>44636</v>
      </c>
      <c r="G1655" s="9">
        <f t="shared" si="618"/>
        <v>1.6200500704719456E-2</v>
      </c>
      <c r="H1655" s="72">
        <f t="shared" si="632"/>
        <v>44697</v>
      </c>
      <c r="I1655" s="72">
        <f t="shared" si="619"/>
        <v>44669</v>
      </c>
      <c r="J1655" s="1">
        <f t="shared" si="633"/>
        <v>23</v>
      </c>
      <c r="K1655" s="1">
        <f t="shared" si="639"/>
        <v>23</v>
      </c>
      <c r="L1655" s="5">
        <f t="shared" si="620"/>
        <v>1.0162005000000001</v>
      </c>
      <c r="M1655" s="12">
        <f t="shared" si="640"/>
        <v>1.0101006100000001</v>
      </c>
      <c r="N1655" s="12">
        <f t="shared" si="636"/>
        <v>1.2771066986211135</v>
      </c>
      <c r="O1655" s="5">
        <f t="shared" si="638"/>
        <v>1.29779646</v>
      </c>
      <c r="P1655" s="5">
        <f t="shared" si="621"/>
        <v>1297.79646</v>
      </c>
      <c r="Q1655" s="10">
        <f t="shared" si="622"/>
        <v>0</v>
      </c>
      <c r="R1655" s="39">
        <f t="shared" si="623"/>
        <v>0</v>
      </c>
      <c r="S1655" s="5">
        <f t="shared" si="624"/>
        <v>0</v>
      </c>
      <c r="T1655" s="6">
        <f t="shared" si="634"/>
        <v>4.641E-2</v>
      </c>
      <c r="U1655" s="10">
        <f t="shared" si="637"/>
        <v>126</v>
      </c>
      <c r="V1655" s="10">
        <v>252</v>
      </c>
      <c r="W1655" s="12">
        <f t="shared" si="625"/>
        <v>1.022941836</v>
      </c>
      <c r="X1655" s="5">
        <f t="shared" si="626"/>
        <v>29.773833539999998</v>
      </c>
      <c r="Y1655" s="11">
        <f t="shared" si="627"/>
        <v>0</v>
      </c>
      <c r="Z1655" s="2" t="s">
        <v>75</v>
      </c>
      <c r="AA1655" s="72">
        <f t="shared" si="635"/>
        <v>44851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2"/>
      <c r="CH1655" s="1"/>
      <c r="CI1655" s="1"/>
      <c r="CJ1655" s="1"/>
      <c r="CK1655" s="1"/>
      <c r="CL1655" s="1"/>
      <c r="CM1655" s="1"/>
    </row>
    <row r="1656" spans="1:91" x14ac:dyDescent="0.2">
      <c r="A1656" s="105">
        <f t="shared" si="628"/>
        <v>44669</v>
      </c>
      <c r="B1656" s="5">
        <f t="shared" si="617"/>
        <v>1327.57029354</v>
      </c>
      <c r="C1656" s="5">
        <f t="shared" si="629"/>
        <v>1000</v>
      </c>
      <c r="D1656" s="64">
        <f t="shared" si="630"/>
        <v>6215.24</v>
      </c>
      <c r="E1656" s="11">
        <f>IF(K1656=1,VLOOKUP(A1656,[1]Plan1!$AY$80:$BA$314,3),E1655)</f>
        <v>6315.93</v>
      </c>
      <c r="F1656" s="72">
        <f t="shared" si="631"/>
        <v>44636</v>
      </c>
      <c r="G1656" s="9">
        <f t="shared" si="618"/>
        <v>1.6200500704719456E-2</v>
      </c>
      <c r="H1656" s="72">
        <f t="shared" si="632"/>
        <v>44697</v>
      </c>
      <c r="I1656" s="72">
        <f t="shared" si="619"/>
        <v>44669</v>
      </c>
      <c r="J1656" s="1">
        <f t="shared" si="633"/>
        <v>23</v>
      </c>
      <c r="K1656" s="1">
        <f t="shared" si="639"/>
        <v>23</v>
      </c>
      <c r="L1656" s="5">
        <f t="shared" si="620"/>
        <v>1.0162005000000001</v>
      </c>
      <c r="M1656" s="12">
        <f t="shared" si="640"/>
        <v>1.0101006100000001</v>
      </c>
      <c r="N1656" s="12">
        <f t="shared" si="636"/>
        <v>1.2771066986211135</v>
      </c>
      <c r="O1656" s="5">
        <f t="shared" si="638"/>
        <v>1.29779646</v>
      </c>
      <c r="P1656" s="5">
        <f t="shared" si="621"/>
        <v>1297.79646</v>
      </c>
      <c r="Q1656" s="10">
        <f t="shared" si="622"/>
        <v>0</v>
      </c>
      <c r="R1656" s="39">
        <f t="shared" si="623"/>
        <v>0</v>
      </c>
      <c r="S1656" s="5">
        <f t="shared" si="624"/>
        <v>0</v>
      </c>
      <c r="T1656" s="6">
        <f t="shared" si="634"/>
        <v>4.641E-2</v>
      </c>
      <c r="U1656" s="10">
        <f t="shared" si="637"/>
        <v>126</v>
      </c>
      <c r="V1656" s="10">
        <v>252</v>
      </c>
      <c r="W1656" s="12">
        <f t="shared" si="625"/>
        <v>1.022941836</v>
      </c>
      <c r="X1656" s="5">
        <f t="shared" si="626"/>
        <v>29.773833539999998</v>
      </c>
      <c r="Y1656" s="11">
        <f t="shared" si="627"/>
        <v>0</v>
      </c>
      <c r="Z1656" s="2" t="s">
        <v>75</v>
      </c>
      <c r="AA1656" s="72">
        <f t="shared" si="635"/>
        <v>44851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2"/>
      <c r="CH1656" s="1"/>
      <c r="CI1656" s="1"/>
      <c r="CJ1656" s="1"/>
      <c r="CK1656" s="1"/>
      <c r="CL1656" s="1"/>
      <c r="CM1656" s="1"/>
    </row>
    <row r="1657" spans="1:91" x14ac:dyDescent="0.2">
      <c r="A1657" s="105">
        <f t="shared" si="628"/>
        <v>44670</v>
      </c>
      <c r="B1657" s="5">
        <f t="shared" si="617"/>
        <v>1328.5463954900001</v>
      </c>
      <c r="C1657" s="5">
        <f t="shared" si="629"/>
        <v>1000</v>
      </c>
      <c r="D1657" s="64">
        <f t="shared" si="630"/>
        <v>6315.93</v>
      </c>
      <c r="E1657" s="11">
        <f>IF(K1657=1,VLOOKUP(A1657,[1]Plan1!$AY$80:$BA$314,3),E1656)</f>
        <v>6382.88</v>
      </c>
      <c r="F1657" s="72">
        <f t="shared" si="631"/>
        <v>44670</v>
      </c>
      <c r="G1657" s="9">
        <f t="shared" si="618"/>
        <v>1.0600180812643467E-2</v>
      </c>
      <c r="H1657" s="72">
        <f t="shared" si="632"/>
        <v>44697</v>
      </c>
      <c r="I1657" s="72">
        <f t="shared" si="619"/>
        <v>44697</v>
      </c>
      <c r="J1657" s="1">
        <f t="shared" si="633"/>
        <v>19</v>
      </c>
      <c r="K1657" s="1">
        <f t="shared" si="639"/>
        <v>1</v>
      </c>
      <c r="L1657" s="5">
        <f t="shared" si="620"/>
        <v>1.00055512</v>
      </c>
      <c r="M1657" s="12">
        <f t="shared" si="640"/>
        <v>1.0162005000000001</v>
      </c>
      <c r="N1657" s="12">
        <f t="shared" si="636"/>
        <v>1.2977964656921248</v>
      </c>
      <c r="O1657" s="5">
        <f t="shared" si="638"/>
        <v>1.2985168899999999</v>
      </c>
      <c r="P1657" s="5">
        <f t="shared" si="621"/>
        <v>1298.5168900000001</v>
      </c>
      <c r="Q1657" s="10">
        <f t="shared" si="622"/>
        <v>0</v>
      </c>
      <c r="R1657" s="39">
        <f t="shared" si="623"/>
        <v>0</v>
      </c>
      <c r="S1657" s="5">
        <f t="shared" si="624"/>
        <v>0</v>
      </c>
      <c r="T1657" s="6">
        <f t="shared" si="634"/>
        <v>4.641E-2</v>
      </c>
      <c r="U1657" s="10">
        <f t="shared" si="637"/>
        <v>127</v>
      </c>
      <c r="V1657" s="10">
        <v>252</v>
      </c>
      <c r="W1657" s="12">
        <f t="shared" si="625"/>
        <v>1.023126003</v>
      </c>
      <c r="X1657" s="5">
        <f t="shared" si="626"/>
        <v>30.029505489999998</v>
      </c>
      <c r="Y1657" s="11">
        <f t="shared" si="627"/>
        <v>0</v>
      </c>
      <c r="Z1657" s="2" t="s">
        <v>75</v>
      </c>
      <c r="AA1657" s="72">
        <f t="shared" si="635"/>
        <v>44851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2"/>
      <c r="CH1657" s="1"/>
      <c r="CI1657" s="1"/>
      <c r="CJ1657" s="1"/>
      <c r="CK1657" s="1"/>
      <c r="CL1657" s="1"/>
      <c r="CM1657" s="1"/>
    </row>
    <row r="1658" spans="1:91" x14ac:dyDescent="0.2">
      <c r="A1658" s="105">
        <f t="shared" si="628"/>
        <v>44671</v>
      </c>
      <c r="B1658" s="5">
        <f t="shared" si="617"/>
        <v>1329.5232265300001</v>
      </c>
      <c r="C1658" s="5">
        <f t="shared" si="629"/>
        <v>1000</v>
      </c>
      <c r="D1658" s="64">
        <f t="shared" si="630"/>
        <v>6315.93</v>
      </c>
      <c r="E1658" s="11">
        <f>IF(K1658=1,VLOOKUP(A1658,[1]Plan1!$AY$80:$BA$314,3),E1657)</f>
        <v>6382.88</v>
      </c>
      <c r="F1658" s="72">
        <f t="shared" si="631"/>
        <v>44670</v>
      </c>
      <c r="G1658" s="9">
        <f t="shared" si="618"/>
        <v>1.0600180812643467E-2</v>
      </c>
      <c r="H1658" s="72">
        <f t="shared" si="632"/>
        <v>44697</v>
      </c>
      <c r="I1658" s="72">
        <f t="shared" si="619"/>
        <v>44697</v>
      </c>
      <c r="J1658" s="1">
        <f t="shared" si="633"/>
        <v>19</v>
      </c>
      <c r="K1658" s="1">
        <f t="shared" si="639"/>
        <v>2</v>
      </c>
      <c r="L1658" s="5">
        <f t="shared" si="620"/>
        <v>1.0011105499999999</v>
      </c>
      <c r="M1658" s="12">
        <f t="shared" si="640"/>
        <v>1.0162005000000001</v>
      </c>
      <c r="N1658" s="12">
        <f t="shared" si="636"/>
        <v>1.2977964656921248</v>
      </c>
      <c r="O1658" s="5">
        <f t="shared" si="638"/>
        <v>1.29923773</v>
      </c>
      <c r="P1658" s="5">
        <f t="shared" si="621"/>
        <v>1299.2377300000001</v>
      </c>
      <c r="Q1658" s="10">
        <f t="shared" si="622"/>
        <v>0</v>
      </c>
      <c r="R1658" s="39">
        <f t="shared" si="623"/>
        <v>0</v>
      </c>
      <c r="S1658" s="5">
        <f t="shared" si="624"/>
        <v>0</v>
      </c>
      <c r="T1658" s="6">
        <f t="shared" si="634"/>
        <v>4.641E-2</v>
      </c>
      <c r="U1658" s="10">
        <f t="shared" si="637"/>
        <v>128</v>
      </c>
      <c r="V1658" s="10">
        <v>252</v>
      </c>
      <c r="W1658" s="12">
        <f t="shared" si="625"/>
        <v>1.0233102039999999</v>
      </c>
      <c r="X1658" s="5">
        <f t="shared" si="626"/>
        <v>30.28549653</v>
      </c>
      <c r="Y1658" s="11">
        <f t="shared" si="627"/>
        <v>0</v>
      </c>
      <c r="Z1658" s="2" t="s">
        <v>75</v>
      </c>
      <c r="AA1658" s="72">
        <f t="shared" si="635"/>
        <v>44851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2"/>
      <c r="CH1658" s="1"/>
      <c r="CI1658" s="1"/>
      <c r="CJ1658" s="1"/>
      <c r="CK1658" s="1"/>
      <c r="CL1658" s="1"/>
      <c r="CM1658" s="1"/>
    </row>
    <row r="1659" spans="1:91" x14ac:dyDescent="0.2">
      <c r="A1659" s="105">
        <f t="shared" si="628"/>
        <v>44672</v>
      </c>
      <c r="B1659" s="5">
        <f t="shared" si="617"/>
        <v>1330.5007754199999</v>
      </c>
      <c r="C1659" s="5">
        <f t="shared" si="629"/>
        <v>1000</v>
      </c>
      <c r="D1659" s="64">
        <f t="shared" si="630"/>
        <v>6315.93</v>
      </c>
      <c r="E1659" s="11">
        <f>IF(K1659=1,VLOOKUP(A1659,[1]Plan1!$AY$80:$BA$314,3),E1658)</f>
        <v>6382.88</v>
      </c>
      <c r="F1659" s="72">
        <f t="shared" si="631"/>
        <v>44670</v>
      </c>
      <c r="G1659" s="9">
        <f t="shared" si="618"/>
        <v>1.0600180812643467E-2</v>
      </c>
      <c r="H1659" s="72">
        <f t="shared" si="632"/>
        <v>44697</v>
      </c>
      <c r="I1659" s="72">
        <f t="shared" si="619"/>
        <v>44697</v>
      </c>
      <c r="J1659" s="1">
        <f t="shared" si="633"/>
        <v>19</v>
      </c>
      <c r="K1659" s="1">
        <f t="shared" si="639"/>
        <v>3</v>
      </c>
      <c r="L1659" s="5">
        <f t="shared" si="620"/>
        <v>1.00166629</v>
      </c>
      <c r="M1659" s="12">
        <f t="shared" si="640"/>
        <v>1.0162005000000001</v>
      </c>
      <c r="N1659" s="12">
        <f t="shared" si="636"/>
        <v>1.2977964656921248</v>
      </c>
      <c r="O1659" s="5">
        <f t="shared" si="638"/>
        <v>1.29995897</v>
      </c>
      <c r="P1659" s="5">
        <f t="shared" si="621"/>
        <v>1299.9589699999999</v>
      </c>
      <c r="Q1659" s="10">
        <f t="shared" si="622"/>
        <v>0</v>
      </c>
      <c r="R1659" s="39">
        <f t="shared" si="623"/>
        <v>0</v>
      </c>
      <c r="S1659" s="5">
        <f t="shared" si="624"/>
        <v>0</v>
      </c>
      <c r="T1659" s="6">
        <f t="shared" si="634"/>
        <v>4.641E-2</v>
      </c>
      <c r="U1659" s="10">
        <f t="shared" si="637"/>
        <v>129</v>
      </c>
      <c r="V1659" s="10">
        <v>252</v>
      </c>
      <c r="W1659" s="12">
        <f t="shared" si="625"/>
        <v>1.023494438</v>
      </c>
      <c r="X1659" s="5">
        <f t="shared" si="626"/>
        <v>30.541805419999999</v>
      </c>
      <c r="Y1659" s="11">
        <f t="shared" si="627"/>
        <v>0</v>
      </c>
      <c r="Z1659" s="2" t="s">
        <v>75</v>
      </c>
      <c r="AA1659" s="72">
        <f t="shared" si="635"/>
        <v>44851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2"/>
      <c r="CH1659" s="1"/>
      <c r="CI1659" s="1"/>
      <c r="CJ1659" s="1"/>
      <c r="CK1659" s="1"/>
      <c r="CL1659" s="1"/>
      <c r="CM1659" s="1"/>
    </row>
    <row r="1660" spans="1:91" x14ac:dyDescent="0.2">
      <c r="A1660" s="105">
        <f t="shared" si="628"/>
        <v>44673</v>
      </c>
      <c r="B1660" s="5">
        <f t="shared" si="617"/>
        <v>1330.5007754199999</v>
      </c>
      <c r="C1660" s="5">
        <f t="shared" si="629"/>
        <v>1000</v>
      </c>
      <c r="D1660" s="64">
        <f t="shared" si="630"/>
        <v>6315.93</v>
      </c>
      <c r="E1660" s="11">
        <f>IF(K1660=1,VLOOKUP(A1660,[1]Plan1!$AY$80:$BA$314,3),E1659)</f>
        <v>6382.88</v>
      </c>
      <c r="F1660" s="72">
        <f t="shared" si="631"/>
        <v>44670</v>
      </c>
      <c r="G1660" s="9">
        <f t="shared" si="618"/>
        <v>1.0600180812643467E-2</v>
      </c>
      <c r="H1660" s="72">
        <f t="shared" si="632"/>
        <v>44697</v>
      </c>
      <c r="I1660" s="72">
        <f t="shared" si="619"/>
        <v>44697</v>
      </c>
      <c r="J1660" s="1">
        <f t="shared" si="633"/>
        <v>19</v>
      </c>
      <c r="K1660" s="1">
        <f t="shared" si="639"/>
        <v>3</v>
      </c>
      <c r="L1660" s="5">
        <f t="shared" si="620"/>
        <v>1.00166629</v>
      </c>
      <c r="M1660" s="12">
        <f t="shared" si="640"/>
        <v>1.0162005000000001</v>
      </c>
      <c r="N1660" s="12">
        <f t="shared" si="636"/>
        <v>1.2977964656921248</v>
      </c>
      <c r="O1660" s="5">
        <f t="shared" si="638"/>
        <v>1.29995897</v>
      </c>
      <c r="P1660" s="5">
        <f t="shared" si="621"/>
        <v>1299.9589699999999</v>
      </c>
      <c r="Q1660" s="10">
        <f t="shared" si="622"/>
        <v>0</v>
      </c>
      <c r="R1660" s="39">
        <f t="shared" si="623"/>
        <v>0</v>
      </c>
      <c r="S1660" s="5">
        <f t="shared" si="624"/>
        <v>0</v>
      </c>
      <c r="T1660" s="6">
        <f t="shared" si="634"/>
        <v>4.641E-2</v>
      </c>
      <c r="U1660" s="10">
        <f t="shared" si="637"/>
        <v>129</v>
      </c>
      <c r="V1660" s="10">
        <v>252</v>
      </c>
      <c r="W1660" s="12">
        <f t="shared" si="625"/>
        <v>1.023494438</v>
      </c>
      <c r="X1660" s="5">
        <f t="shared" si="626"/>
        <v>30.541805419999999</v>
      </c>
      <c r="Y1660" s="11">
        <f t="shared" si="627"/>
        <v>0</v>
      </c>
      <c r="Z1660" s="2" t="s">
        <v>75</v>
      </c>
      <c r="AA1660" s="72">
        <f t="shared" si="635"/>
        <v>44851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2"/>
      <c r="CH1660" s="1"/>
      <c r="CI1660" s="1"/>
      <c r="CJ1660" s="1"/>
      <c r="CK1660" s="1"/>
      <c r="CL1660" s="1"/>
      <c r="CM1660" s="1"/>
    </row>
    <row r="1661" spans="1:91" x14ac:dyDescent="0.2">
      <c r="A1661" s="105">
        <f t="shared" si="628"/>
        <v>44674</v>
      </c>
      <c r="B1661" s="5">
        <f t="shared" si="617"/>
        <v>1331.47902198</v>
      </c>
      <c r="C1661" s="5">
        <f t="shared" si="629"/>
        <v>1000</v>
      </c>
      <c r="D1661" s="64">
        <f t="shared" si="630"/>
        <v>6315.93</v>
      </c>
      <c r="E1661" s="11">
        <f>IF(K1661=1,VLOOKUP(A1661,[1]Plan1!$AY$80:$BA$314,3),E1660)</f>
        <v>6382.88</v>
      </c>
      <c r="F1661" s="72">
        <f t="shared" si="631"/>
        <v>44670</v>
      </c>
      <c r="G1661" s="9">
        <f t="shared" si="618"/>
        <v>1.0600180812643467E-2</v>
      </c>
      <c r="H1661" s="72">
        <f t="shared" si="632"/>
        <v>44697</v>
      </c>
      <c r="I1661" s="72">
        <f t="shared" si="619"/>
        <v>44697</v>
      </c>
      <c r="J1661" s="1">
        <f t="shared" si="633"/>
        <v>19</v>
      </c>
      <c r="K1661" s="1">
        <f t="shared" si="639"/>
        <v>4</v>
      </c>
      <c r="L1661" s="5">
        <f t="shared" si="620"/>
        <v>1.0022223299999999</v>
      </c>
      <c r="M1661" s="12">
        <f t="shared" si="640"/>
        <v>1.0162005000000001</v>
      </c>
      <c r="N1661" s="12">
        <f t="shared" si="636"/>
        <v>1.2977964656921248</v>
      </c>
      <c r="O1661" s="5">
        <f t="shared" si="638"/>
        <v>1.30068059</v>
      </c>
      <c r="P1661" s="5">
        <f t="shared" si="621"/>
        <v>1300.6805899999999</v>
      </c>
      <c r="Q1661" s="10">
        <f t="shared" si="622"/>
        <v>0</v>
      </c>
      <c r="R1661" s="39">
        <f t="shared" si="623"/>
        <v>0</v>
      </c>
      <c r="S1661" s="5">
        <f t="shared" si="624"/>
        <v>0</v>
      </c>
      <c r="T1661" s="6">
        <f t="shared" si="634"/>
        <v>4.641E-2</v>
      </c>
      <c r="U1661" s="10">
        <f t="shared" si="637"/>
        <v>130</v>
      </c>
      <c r="V1661" s="10">
        <v>252</v>
      </c>
      <c r="W1661" s="12">
        <f t="shared" si="625"/>
        <v>1.023678705</v>
      </c>
      <c r="X1661" s="5">
        <f t="shared" si="626"/>
        <v>30.79843198</v>
      </c>
      <c r="Y1661" s="11">
        <f t="shared" si="627"/>
        <v>0</v>
      </c>
      <c r="Z1661" s="2" t="s">
        <v>75</v>
      </c>
      <c r="AA1661" s="72">
        <f t="shared" si="635"/>
        <v>44851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2"/>
      <c r="CH1661" s="1"/>
      <c r="CI1661" s="1"/>
      <c r="CJ1661" s="1"/>
      <c r="CK1661" s="1"/>
      <c r="CL1661" s="1"/>
      <c r="CM1661" s="1"/>
    </row>
    <row r="1662" spans="1:91" x14ac:dyDescent="0.2">
      <c r="A1662" s="105">
        <f t="shared" si="628"/>
        <v>44675</v>
      </c>
      <c r="B1662" s="5">
        <f t="shared" si="617"/>
        <v>1331.47902198</v>
      </c>
      <c r="C1662" s="5">
        <f t="shared" si="629"/>
        <v>1000</v>
      </c>
      <c r="D1662" s="64">
        <f t="shared" si="630"/>
        <v>6315.93</v>
      </c>
      <c r="E1662" s="11">
        <f>IF(K1662=1,VLOOKUP(A1662,[1]Plan1!$AY$80:$BA$314,3),E1661)</f>
        <v>6382.88</v>
      </c>
      <c r="F1662" s="72">
        <f t="shared" si="631"/>
        <v>44670</v>
      </c>
      <c r="G1662" s="9">
        <f t="shared" si="618"/>
        <v>1.0600180812643467E-2</v>
      </c>
      <c r="H1662" s="72">
        <f t="shared" si="632"/>
        <v>44697</v>
      </c>
      <c r="I1662" s="72">
        <f t="shared" si="619"/>
        <v>44697</v>
      </c>
      <c r="J1662" s="1">
        <f t="shared" si="633"/>
        <v>19</v>
      </c>
      <c r="K1662" s="1">
        <f t="shared" si="639"/>
        <v>4</v>
      </c>
      <c r="L1662" s="5">
        <f t="shared" si="620"/>
        <v>1.0022223299999999</v>
      </c>
      <c r="M1662" s="12">
        <f t="shared" si="640"/>
        <v>1.0162005000000001</v>
      </c>
      <c r="N1662" s="12">
        <f t="shared" si="636"/>
        <v>1.2977964656921248</v>
      </c>
      <c r="O1662" s="5">
        <f t="shared" si="638"/>
        <v>1.30068059</v>
      </c>
      <c r="P1662" s="5">
        <f t="shared" si="621"/>
        <v>1300.6805899999999</v>
      </c>
      <c r="Q1662" s="10">
        <f t="shared" si="622"/>
        <v>0</v>
      </c>
      <c r="R1662" s="39">
        <f t="shared" si="623"/>
        <v>0</v>
      </c>
      <c r="S1662" s="5">
        <f t="shared" si="624"/>
        <v>0</v>
      </c>
      <c r="T1662" s="6">
        <f t="shared" si="634"/>
        <v>4.641E-2</v>
      </c>
      <c r="U1662" s="10">
        <f t="shared" si="637"/>
        <v>130</v>
      </c>
      <c r="V1662" s="10">
        <v>252</v>
      </c>
      <c r="W1662" s="12">
        <f t="shared" si="625"/>
        <v>1.023678705</v>
      </c>
      <c r="X1662" s="5">
        <f t="shared" si="626"/>
        <v>30.79843198</v>
      </c>
      <c r="Y1662" s="11">
        <f t="shared" si="627"/>
        <v>0</v>
      </c>
      <c r="Z1662" s="2" t="s">
        <v>75</v>
      </c>
      <c r="AA1662" s="72">
        <f t="shared" si="635"/>
        <v>44851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2"/>
      <c r="CH1662" s="1"/>
      <c r="CI1662" s="1"/>
      <c r="CJ1662" s="1"/>
      <c r="CK1662" s="1"/>
      <c r="CL1662" s="1"/>
      <c r="CM1662" s="1"/>
    </row>
    <row r="1663" spans="1:91" x14ac:dyDescent="0.2">
      <c r="A1663" s="105">
        <f t="shared" si="628"/>
        <v>44676</v>
      </c>
      <c r="B1663" s="5">
        <f t="shared" si="617"/>
        <v>1331.47902198</v>
      </c>
      <c r="C1663" s="5">
        <f t="shared" si="629"/>
        <v>1000</v>
      </c>
      <c r="D1663" s="64">
        <f t="shared" si="630"/>
        <v>6315.93</v>
      </c>
      <c r="E1663" s="11">
        <f>IF(K1663=1,VLOOKUP(A1663,[1]Plan1!$AY$80:$BA$314,3),E1662)</f>
        <v>6382.88</v>
      </c>
      <c r="F1663" s="72">
        <f t="shared" si="631"/>
        <v>44670</v>
      </c>
      <c r="G1663" s="9">
        <f t="shared" si="618"/>
        <v>1.0600180812643467E-2</v>
      </c>
      <c r="H1663" s="72">
        <f t="shared" si="632"/>
        <v>44697</v>
      </c>
      <c r="I1663" s="72">
        <f t="shared" si="619"/>
        <v>44697</v>
      </c>
      <c r="J1663" s="1">
        <f t="shared" si="633"/>
        <v>19</v>
      </c>
      <c r="K1663" s="1">
        <f t="shared" si="639"/>
        <v>4</v>
      </c>
      <c r="L1663" s="5">
        <f t="shared" si="620"/>
        <v>1.0022223299999999</v>
      </c>
      <c r="M1663" s="12">
        <f t="shared" si="640"/>
        <v>1.0162005000000001</v>
      </c>
      <c r="N1663" s="12">
        <f t="shared" si="636"/>
        <v>1.2977964656921248</v>
      </c>
      <c r="O1663" s="5">
        <f t="shared" si="638"/>
        <v>1.30068059</v>
      </c>
      <c r="P1663" s="5">
        <f t="shared" si="621"/>
        <v>1300.6805899999999</v>
      </c>
      <c r="Q1663" s="10">
        <f t="shared" si="622"/>
        <v>0</v>
      </c>
      <c r="R1663" s="39">
        <f t="shared" si="623"/>
        <v>0</v>
      </c>
      <c r="S1663" s="5">
        <f t="shared" si="624"/>
        <v>0</v>
      </c>
      <c r="T1663" s="6">
        <f t="shared" si="634"/>
        <v>4.641E-2</v>
      </c>
      <c r="U1663" s="10">
        <f t="shared" si="637"/>
        <v>130</v>
      </c>
      <c r="V1663" s="10">
        <v>252</v>
      </c>
      <c r="W1663" s="12">
        <f t="shared" si="625"/>
        <v>1.023678705</v>
      </c>
      <c r="X1663" s="5">
        <f t="shared" si="626"/>
        <v>30.79843198</v>
      </c>
      <c r="Y1663" s="11">
        <f t="shared" si="627"/>
        <v>0</v>
      </c>
      <c r="Z1663" s="2" t="s">
        <v>75</v>
      </c>
      <c r="AA1663" s="72">
        <f t="shared" si="635"/>
        <v>44851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2"/>
      <c r="CH1663" s="1"/>
      <c r="CI1663" s="1"/>
      <c r="CJ1663" s="1"/>
      <c r="CK1663" s="1"/>
      <c r="CL1663" s="1"/>
      <c r="CM1663" s="1"/>
    </row>
    <row r="1664" spans="1:91" x14ac:dyDescent="0.2">
      <c r="A1664" s="105">
        <f t="shared" si="628"/>
        <v>44677</v>
      </c>
      <c r="B1664" s="5">
        <f t="shared" si="617"/>
        <v>1332.4580074600001</v>
      </c>
      <c r="C1664" s="5">
        <f t="shared" si="629"/>
        <v>1000</v>
      </c>
      <c r="D1664" s="64">
        <f t="shared" si="630"/>
        <v>6315.93</v>
      </c>
      <c r="E1664" s="11">
        <f>IF(K1664=1,VLOOKUP(A1664,[1]Plan1!$AY$80:$BA$314,3),E1663)</f>
        <v>6382.88</v>
      </c>
      <c r="F1664" s="72">
        <f t="shared" si="631"/>
        <v>44670</v>
      </c>
      <c r="G1664" s="9">
        <f t="shared" si="618"/>
        <v>1.0600180812643467E-2</v>
      </c>
      <c r="H1664" s="72">
        <f t="shared" si="632"/>
        <v>44697</v>
      </c>
      <c r="I1664" s="72">
        <f t="shared" si="619"/>
        <v>44697</v>
      </c>
      <c r="J1664" s="1">
        <f t="shared" si="633"/>
        <v>19</v>
      </c>
      <c r="K1664" s="1">
        <f t="shared" si="639"/>
        <v>5</v>
      </c>
      <c r="L1664" s="5">
        <f t="shared" si="620"/>
        <v>1.00277869</v>
      </c>
      <c r="M1664" s="12">
        <f t="shared" si="640"/>
        <v>1.0162005000000001</v>
      </c>
      <c r="N1664" s="12">
        <f t="shared" si="636"/>
        <v>1.2977964656921248</v>
      </c>
      <c r="O1664" s="5">
        <f t="shared" si="638"/>
        <v>1.3014026299999999</v>
      </c>
      <c r="P1664" s="5">
        <f t="shared" si="621"/>
        <v>1301.40263</v>
      </c>
      <c r="Q1664" s="10">
        <f t="shared" si="622"/>
        <v>0</v>
      </c>
      <c r="R1664" s="39">
        <f t="shared" si="623"/>
        <v>0</v>
      </c>
      <c r="S1664" s="5">
        <f t="shared" si="624"/>
        <v>0</v>
      </c>
      <c r="T1664" s="6">
        <f t="shared" si="634"/>
        <v>4.641E-2</v>
      </c>
      <c r="U1664" s="10">
        <f t="shared" si="637"/>
        <v>131</v>
      </c>
      <c r="V1664" s="10">
        <v>252</v>
      </c>
      <c r="W1664" s="12">
        <f t="shared" si="625"/>
        <v>1.0238630049999999</v>
      </c>
      <c r="X1664" s="5">
        <f t="shared" si="626"/>
        <v>31.055377459999999</v>
      </c>
      <c r="Y1664" s="11">
        <f t="shared" si="627"/>
        <v>0</v>
      </c>
      <c r="Z1664" s="2" t="s">
        <v>75</v>
      </c>
      <c r="AA1664" s="72">
        <f t="shared" si="635"/>
        <v>44851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2"/>
      <c r="CH1664" s="1"/>
      <c r="CI1664" s="1"/>
      <c r="CJ1664" s="1"/>
      <c r="CK1664" s="1"/>
      <c r="CL1664" s="1"/>
      <c r="CM1664" s="1"/>
    </row>
    <row r="1665" spans="1:91" x14ac:dyDescent="0.2">
      <c r="A1665" s="105">
        <f t="shared" si="628"/>
        <v>44678</v>
      </c>
      <c r="B1665" s="5">
        <f t="shared" si="617"/>
        <v>1333.43771167</v>
      </c>
      <c r="C1665" s="5">
        <f t="shared" si="629"/>
        <v>1000</v>
      </c>
      <c r="D1665" s="64">
        <f t="shared" si="630"/>
        <v>6315.93</v>
      </c>
      <c r="E1665" s="11">
        <f>IF(K1665=1,VLOOKUP(A1665,[1]Plan1!$AY$80:$BA$314,3),E1664)</f>
        <v>6382.88</v>
      </c>
      <c r="F1665" s="72">
        <f t="shared" si="631"/>
        <v>44670</v>
      </c>
      <c r="G1665" s="9">
        <f t="shared" si="618"/>
        <v>1.0600180812643467E-2</v>
      </c>
      <c r="H1665" s="72">
        <f t="shared" si="632"/>
        <v>44697</v>
      </c>
      <c r="I1665" s="72">
        <f t="shared" si="619"/>
        <v>44697</v>
      </c>
      <c r="J1665" s="1">
        <f t="shared" si="633"/>
        <v>19</v>
      </c>
      <c r="K1665" s="1">
        <f t="shared" si="639"/>
        <v>6</v>
      </c>
      <c r="L1665" s="5">
        <f t="shared" si="620"/>
        <v>1.00333535</v>
      </c>
      <c r="M1665" s="12">
        <f t="shared" si="640"/>
        <v>1.0162005000000001</v>
      </c>
      <c r="N1665" s="12">
        <f t="shared" si="636"/>
        <v>1.2977964656921248</v>
      </c>
      <c r="O1665" s="5">
        <f t="shared" si="638"/>
        <v>1.30212507</v>
      </c>
      <c r="P1665" s="5">
        <f t="shared" si="621"/>
        <v>1302.1250700000001</v>
      </c>
      <c r="Q1665" s="10">
        <f t="shared" si="622"/>
        <v>0</v>
      </c>
      <c r="R1665" s="39">
        <f t="shared" si="623"/>
        <v>0</v>
      </c>
      <c r="S1665" s="5">
        <f t="shared" si="624"/>
        <v>0</v>
      </c>
      <c r="T1665" s="6">
        <f t="shared" si="634"/>
        <v>4.641E-2</v>
      </c>
      <c r="U1665" s="10">
        <f t="shared" si="637"/>
        <v>132</v>
      </c>
      <c r="V1665" s="10">
        <v>252</v>
      </c>
      <c r="W1665" s="12">
        <f t="shared" si="625"/>
        <v>1.0240473379999999</v>
      </c>
      <c r="X1665" s="5">
        <f t="shared" si="626"/>
        <v>31.312641670000001</v>
      </c>
      <c r="Y1665" s="11">
        <f t="shared" si="627"/>
        <v>0</v>
      </c>
      <c r="Z1665" s="2" t="s">
        <v>75</v>
      </c>
      <c r="AA1665" s="72">
        <f t="shared" si="635"/>
        <v>44851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2"/>
      <c r="CH1665" s="1"/>
      <c r="CI1665" s="1"/>
      <c r="CJ1665" s="1"/>
      <c r="CK1665" s="1"/>
      <c r="CL1665" s="1"/>
      <c r="CM1665" s="1"/>
    </row>
    <row r="1666" spans="1:91" x14ac:dyDescent="0.2">
      <c r="A1666" s="105">
        <f t="shared" si="628"/>
        <v>44679</v>
      </c>
      <c r="B1666" s="5">
        <f t="shared" si="617"/>
        <v>1334.4181362100001</v>
      </c>
      <c r="C1666" s="5">
        <f t="shared" si="629"/>
        <v>1000</v>
      </c>
      <c r="D1666" s="64">
        <f t="shared" si="630"/>
        <v>6315.93</v>
      </c>
      <c r="E1666" s="11">
        <f>IF(K1666=1,VLOOKUP(A1666,[1]Plan1!$AY$80:$BA$314,3),E1665)</f>
        <v>6382.88</v>
      </c>
      <c r="F1666" s="72">
        <f t="shared" si="631"/>
        <v>44670</v>
      </c>
      <c r="G1666" s="9">
        <f t="shared" si="618"/>
        <v>1.0600180812643467E-2</v>
      </c>
      <c r="H1666" s="72">
        <f t="shared" si="632"/>
        <v>44697</v>
      </c>
      <c r="I1666" s="72">
        <f t="shared" si="619"/>
        <v>44697</v>
      </c>
      <c r="J1666" s="1">
        <f t="shared" si="633"/>
        <v>19</v>
      </c>
      <c r="K1666" s="1">
        <f t="shared" si="639"/>
        <v>7</v>
      </c>
      <c r="L1666" s="5">
        <f t="shared" si="620"/>
        <v>1.00389233</v>
      </c>
      <c r="M1666" s="12">
        <f t="shared" si="640"/>
        <v>1.0162005000000001</v>
      </c>
      <c r="N1666" s="12">
        <f t="shared" si="636"/>
        <v>1.2977964656921248</v>
      </c>
      <c r="O1666" s="5">
        <f t="shared" si="638"/>
        <v>1.3028479100000001</v>
      </c>
      <c r="P1666" s="5">
        <f t="shared" si="621"/>
        <v>1302.84791</v>
      </c>
      <c r="Q1666" s="10">
        <f t="shared" si="622"/>
        <v>0</v>
      </c>
      <c r="R1666" s="39">
        <f t="shared" si="623"/>
        <v>0</v>
      </c>
      <c r="S1666" s="5">
        <f t="shared" si="624"/>
        <v>0</v>
      </c>
      <c r="T1666" s="6">
        <f t="shared" si="634"/>
        <v>4.641E-2</v>
      </c>
      <c r="U1666" s="10">
        <f t="shared" si="637"/>
        <v>133</v>
      </c>
      <c r="V1666" s="10">
        <v>252</v>
      </c>
      <c r="W1666" s="12">
        <f t="shared" si="625"/>
        <v>1.024231705</v>
      </c>
      <c r="X1666" s="5">
        <f t="shared" si="626"/>
        <v>31.570226210000001</v>
      </c>
      <c r="Y1666" s="11">
        <f t="shared" si="627"/>
        <v>0</v>
      </c>
      <c r="Z1666" s="2" t="s">
        <v>75</v>
      </c>
      <c r="AA1666" s="72">
        <f t="shared" si="635"/>
        <v>44851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2"/>
      <c r="CH1666" s="1"/>
      <c r="CI1666" s="1"/>
      <c r="CJ1666" s="1"/>
      <c r="CK1666" s="1"/>
      <c r="CL1666" s="1"/>
      <c r="CM1666" s="1"/>
    </row>
    <row r="1667" spans="1:91" x14ac:dyDescent="0.2">
      <c r="A1667" s="105">
        <f t="shared" si="628"/>
        <v>44680</v>
      </c>
      <c r="B1667" s="5">
        <f t="shared" si="617"/>
        <v>1335.39927876</v>
      </c>
      <c r="C1667" s="5">
        <f t="shared" si="629"/>
        <v>1000</v>
      </c>
      <c r="D1667" s="64">
        <f t="shared" si="630"/>
        <v>6315.93</v>
      </c>
      <c r="E1667" s="11">
        <f>IF(K1667=1,VLOOKUP(A1667,[1]Plan1!$AY$80:$BA$314,3),E1666)</f>
        <v>6382.88</v>
      </c>
      <c r="F1667" s="72">
        <f t="shared" si="631"/>
        <v>44670</v>
      </c>
      <c r="G1667" s="9">
        <f t="shared" si="618"/>
        <v>1.0600180812643467E-2</v>
      </c>
      <c r="H1667" s="72">
        <f t="shared" si="632"/>
        <v>44697</v>
      </c>
      <c r="I1667" s="72">
        <f t="shared" si="619"/>
        <v>44697</v>
      </c>
      <c r="J1667" s="1">
        <f t="shared" si="633"/>
        <v>19</v>
      </c>
      <c r="K1667" s="1">
        <f t="shared" si="639"/>
        <v>8</v>
      </c>
      <c r="L1667" s="5">
        <f t="shared" si="620"/>
        <v>1.00444961</v>
      </c>
      <c r="M1667" s="12">
        <f t="shared" si="640"/>
        <v>1.0162005000000001</v>
      </c>
      <c r="N1667" s="12">
        <f t="shared" si="636"/>
        <v>1.2977964656921248</v>
      </c>
      <c r="O1667" s="5">
        <f t="shared" si="638"/>
        <v>1.30357115</v>
      </c>
      <c r="P1667" s="5">
        <f t="shared" si="621"/>
        <v>1303.57115</v>
      </c>
      <c r="Q1667" s="10">
        <f t="shared" si="622"/>
        <v>0</v>
      </c>
      <c r="R1667" s="39">
        <f t="shared" si="623"/>
        <v>0</v>
      </c>
      <c r="S1667" s="5">
        <f t="shared" si="624"/>
        <v>0</v>
      </c>
      <c r="T1667" s="6">
        <f t="shared" si="634"/>
        <v>4.641E-2</v>
      </c>
      <c r="U1667" s="10">
        <f t="shared" si="637"/>
        <v>134</v>
      </c>
      <c r="V1667" s="10">
        <v>252</v>
      </c>
      <c r="W1667" s="12">
        <f t="shared" si="625"/>
        <v>1.0244161039999999</v>
      </c>
      <c r="X1667" s="5">
        <f t="shared" si="626"/>
        <v>31.828128759999998</v>
      </c>
      <c r="Y1667" s="11">
        <f t="shared" si="627"/>
        <v>0</v>
      </c>
      <c r="Z1667" s="2" t="s">
        <v>75</v>
      </c>
      <c r="AA1667" s="72">
        <f t="shared" si="635"/>
        <v>44851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2"/>
      <c r="CH1667" s="1"/>
      <c r="CI1667" s="1"/>
      <c r="CJ1667" s="1"/>
      <c r="CK1667" s="1"/>
      <c r="CL1667" s="1"/>
      <c r="CM1667" s="1"/>
    </row>
    <row r="1668" spans="1:91" x14ac:dyDescent="0.2">
      <c r="A1668" s="105">
        <f t="shared" si="628"/>
        <v>44681</v>
      </c>
      <c r="B1668" s="5">
        <f t="shared" si="617"/>
        <v>1336.3811422399999</v>
      </c>
      <c r="C1668" s="5">
        <f t="shared" si="629"/>
        <v>1000</v>
      </c>
      <c r="D1668" s="64">
        <f t="shared" si="630"/>
        <v>6315.93</v>
      </c>
      <c r="E1668" s="11">
        <f>IF(K1668=1,VLOOKUP(A1668,[1]Plan1!$AY$80:$BA$314,3),E1667)</f>
        <v>6382.88</v>
      </c>
      <c r="F1668" s="72">
        <f t="shared" si="631"/>
        <v>44670</v>
      </c>
      <c r="G1668" s="9">
        <f t="shared" si="618"/>
        <v>1.0600180812643467E-2</v>
      </c>
      <c r="H1668" s="72">
        <f t="shared" si="632"/>
        <v>44697</v>
      </c>
      <c r="I1668" s="72">
        <f t="shared" si="619"/>
        <v>44697</v>
      </c>
      <c r="J1668" s="1">
        <f t="shared" si="633"/>
        <v>19</v>
      </c>
      <c r="K1668" s="1">
        <f t="shared" si="639"/>
        <v>9</v>
      </c>
      <c r="L1668" s="5">
        <f t="shared" si="620"/>
        <v>1.0050072000000001</v>
      </c>
      <c r="M1668" s="12">
        <f t="shared" si="640"/>
        <v>1.0162005000000001</v>
      </c>
      <c r="N1668" s="12">
        <f t="shared" si="636"/>
        <v>1.2977964656921248</v>
      </c>
      <c r="O1668" s="5">
        <f t="shared" si="638"/>
        <v>1.3042947899999999</v>
      </c>
      <c r="P1668" s="5">
        <f t="shared" si="621"/>
        <v>1304.2947899999999</v>
      </c>
      <c r="Q1668" s="10">
        <f t="shared" si="622"/>
        <v>0</v>
      </c>
      <c r="R1668" s="39">
        <f t="shared" si="623"/>
        <v>0</v>
      </c>
      <c r="S1668" s="5">
        <f t="shared" si="624"/>
        <v>0</v>
      </c>
      <c r="T1668" s="6">
        <f t="shared" si="634"/>
        <v>4.641E-2</v>
      </c>
      <c r="U1668" s="10">
        <f t="shared" si="637"/>
        <v>135</v>
      </c>
      <c r="V1668" s="10">
        <v>252</v>
      </c>
      <c r="W1668" s="12">
        <f t="shared" si="625"/>
        <v>1.024600537</v>
      </c>
      <c r="X1668" s="5">
        <f t="shared" si="626"/>
        <v>32.086352239999997</v>
      </c>
      <c r="Y1668" s="11">
        <f t="shared" si="627"/>
        <v>0</v>
      </c>
      <c r="Z1668" s="2" t="s">
        <v>75</v>
      </c>
      <c r="AA1668" s="72">
        <f t="shared" si="635"/>
        <v>44851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2"/>
      <c r="CH1668" s="1"/>
      <c r="CI1668" s="1"/>
      <c r="CJ1668" s="1"/>
      <c r="CK1668" s="1"/>
      <c r="CL1668" s="1"/>
      <c r="CM1668" s="1"/>
    </row>
    <row r="1669" spans="1:91" x14ac:dyDescent="0.2">
      <c r="A1669" s="105">
        <f t="shared" si="628"/>
        <v>44682</v>
      </c>
      <c r="B1669" s="5">
        <f t="shared" si="617"/>
        <v>1336.3811422399999</v>
      </c>
      <c r="C1669" s="5">
        <f t="shared" si="629"/>
        <v>1000</v>
      </c>
      <c r="D1669" s="64">
        <f t="shared" si="630"/>
        <v>6315.93</v>
      </c>
      <c r="E1669" s="11">
        <f>IF(K1669=1,VLOOKUP(A1669,[1]Plan1!$AY$80:$BA$314,3),E1668)</f>
        <v>6382.88</v>
      </c>
      <c r="F1669" s="72">
        <f t="shared" si="631"/>
        <v>44670</v>
      </c>
      <c r="G1669" s="9">
        <f t="shared" si="618"/>
        <v>1.0600180812643467E-2</v>
      </c>
      <c r="H1669" s="72">
        <f t="shared" si="632"/>
        <v>44697</v>
      </c>
      <c r="I1669" s="72">
        <f t="shared" si="619"/>
        <v>44697</v>
      </c>
      <c r="J1669" s="1">
        <f t="shared" si="633"/>
        <v>19</v>
      </c>
      <c r="K1669" s="1">
        <f t="shared" si="639"/>
        <v>9</v>
      </c>
      <c r="L1669" s="5">
        <f t="shared" si="620"/>
        <v>1.0050072000000001</v>
      </c>
      <c r="M1669" s="12">
        <f t="shared" si="640"/>
        <v>1.0162005000000001</v>
      </c>
      <c r="N1669" s="12">
        <f t="shared" si="636"/>
        <v>1.2977964656921248</v>
      </c>
      <c r="O1669" s="5">
        <f t="shared" si="638"/>
        <v>1.3042947899999999</v>
      </c>
      <c r="P1669" s="5">
        <f t="shared" si="621"/>
        <v>1304.2947899999999</v>
      </c>
      <c r="Q1669" s="10">
        <f t="shared" si="622"/>
        <v>0</v>
      </c>
      <c r="R1669" s="39">
        <f t="shared" si="623"/>
        <v>0</v>
      </c>
      <c r="S1669" s="5">
        <f t="shared" si="624"/>
        <v>0</v>
      </c>
      <c r="T1669" s="6">
        <f t="shared" si="634"/>
        <v>4.641E-2</v>
      </c>
      <c r="U1669" s="10">
        <f t="shared" si="637"/>
        <v>135</v>
      </c>
      <c r="V1669" s="10">
        <v>252</v>
      </c>
      <c r="W1669" s="12">
        <f t="shared" si="625"/>
        <v>1.024600537</v>
      </c>
      <c r="X1669" s="5">
        <f t="shared" si="626"/>
        <v>32.086352239999997</v>
      </c>
      <c r="Y1669" s="11">
        <f t="shared" si="627"/>
        <v>0</v>
      </c>
      <c r="Z1669" s="2" t="s">
        <v>75</v>
      </c>
      <c r="AA1669" s="72">
        <f t="shared" si="635"/>
        <v>44851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2"/>
      <c r="CH1669" s="1"/>
      <c r="CI1669" s="1"/>
      <c r="CJ1669" s="1"/>
      <c r="CK1669" s="1"/>
      <c r="CL1669" s="1"/>
      <c r="CM1669" s="1"/>
    </row>
    <row r="1670" spans="1:91" x14ac:dyDescent="0.2">
      <c r="A1670" s="105">
        <f t="shared" si="628"/>
        <v>44683</v>
      </c>
      <c r="B1670" s="5">
        <f t="shared" si="617"/>
        <v>1336.3811422399999</v>
      </c>
      <c r="C1670" s="5">
        <f t="shared" si="629"/>
        <v>1000</v>
      </c>
      <c r="D1670" s="64">
        <f t="shared" si="630"/>
        <v>6315.93</v>
      </c>
      <c r="E1670" s="11">
        <f>IF(K1670=1,VLOOKUP(A1670,[1]Plan1!$AY$80:$BA$314,3),E1669)</f>
        <v>6382.88</v>
      </c>
      <c r="F1670" s="72">
        <f t="shared" si="631"/>
        <v>44670</v>
      </c>
      <c r="G1670" s="9">
        <f t="shared" si="618"/>
        <v>1.0600180812643467E-2</v>
      </c>
      <c r="H1670" s="72">
        <f t="shared" si="632"/>
        <v>44697</v>
      </c>
      <c r="I1670" s="72">
        <f t="shared" si="619"/>
        <v>44697</v>
      </c>
      <c r="J1670" s="1">
        <f t="shared" si="633"/>
        <v>19</v>
      </c>
      <c r="K1670" s="1">
        <f t="shared" si="639"/>
        <v>9</v>
      </c>
      <c r="L1670" s="5">
        <f t="shared" si="620"/>
        <v>1.0050072000000001</v>
      </c>
      <c r="M1670" s="12">
        <f t="shared" si="640"/>
        <v>1.0162005000000001</v>
      </c>
      <c r="N1670" s="12">
        <f t="shared" si="636"/>
        <v>1.2977964656921248</v>
      </c>
      <c r="O1670" s="5">
        <f t="shared" si="638"/>
        <v>1.3042947899999999</v>
      </c>
      <c r="P1670" s="5">
        <f t="shared" si="621"/>
        <v>1304.2947899999999</v>
      </c>
      <c r="Q1670" s="10">
        <f t="shared" si="622"/>
        <v>0</v>
      </c>
      <c r="R1670" s="39">
        <f t="shared" si="623"/>
        <v>0</v>
      </c>
      <c r="S1670" s="5">
        <f t="shared" si="624"/>
        <v>0</v>
      </c>
      <c r="T1670" s="6">
        <f t="shared" si="634"/>
        <v>4.641E-2</v>
      </c>
      <c r="U1670" s="10">
        <f t="shared" si="637"/>
        <v>135</v>
      </c>
      <c r="V1670" s="10">
        <v>252</v>
      </c>
      <c r="W1670" s="12">
        <f t="shared" si="625"/>
        <v>1.024600537</v>
      </c>
      <c r="X1670" s="5">
        <f t="shared" si="626"/>
        <v>32.086352239999997</v>
      </c>
      <c r="Y1670" s="11">
        <f t="shared" si="627"/>
        <v>0</v>
      </c>
      <c r="Z1670" s="2" t="s">
        <v>75</v>
      </c>
      <c r="AA1670" s="72">
        <f t="shared" si="635"/>
        <v>44851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2"/>
      <c r="CH1670" s="1"/>
      <c r="CI1670" s="1"/>
      <c r="CJ1670" s="1"/>
      <c r="CK1670" s="1"/>
      <c r="CL1670" s="1"/>
      <c r="CM1670" s="1"/>
    </row>
    <row r="1671" spans="1:91" x14ac:dyDescent="0.2">
      <c r="A1671" s="105">
        <f t="shared" si="628"/>
        <v>44684</v>
      </c>
      <c r="B1671" s="5">
        <f t="shared" si="617"/>
        <v>1337.3637256100001</v>
      </c>
      <c r="C1671" s="5">
        <f t="shared" si="629"/>
        <v>1000</v>
      </c>
      <c r="D1671" s="64">
        <f t="shared" si="630"/>
        <v>6315.93</v>
      </c>
      <c r="E1671" s="11">
        <f>IF(K1671=1,VLOOKUP(A1671,[1]Plan1!$AY$80:$BA$314,3),E1670)</f>
        <v>6382.88</v>
      </c>
      <c r="F1671" s="72">
        <f t="shared" si="631"/>
        <v>44670</v>
      </c>
      <c r="G1671" s="9">
        <f t="shared" si="618"/>
        <v>1.0600180812643467E-2</v>
      </c>
      <c r="H1671" s="72">
        <f t="shared" si="632"/>
        <v>44697</v>
      </c>
      <c r="I1671" s="72">
        <f t="shared" si="619"/>
        <v>44697</v>
      </c>
      <c r="J1671" s="1">
        <f t="shared" si="633"/>
        <v>19</v>
      </c>
      <c r="K1671" s="1">
        <f t="shared" si="639"/>
        <v>10</v>
      </c>
      <c r="L1671" s="5">
        <f t="shared" si="620"/>
        <v>1.0055651000000001</v>
      </c>
      <c r="M1671" s="12">
        <f t="shared" si="640"/>
        <v>1.0162005000000001</v>
      </c>
      <c r="N1671" s="12">
        <f t="shared" si="636"/>
        <v>1.2977964656921248</v>
      </c>
      <c r="O1671" s="5">
        <f t="shared" si="638"/>
        <v>1.3050188300000001</v>
      </c>
      <c r="P1671" s="5">
        <f t="shared" si="621"/>
        <v>1305.01883</v>
      </c>
      <c r="Q1671" s="10">
        <f t="shared" si="622"/>
        <v>0</v>
      </c>
      <c r="R1671" s="39">
        <f t="shared" si="623"/>
        <v>0</v>
      </c>
      <c r="S1671" s="5">
        <f t="shared" si="624"/>
        <v>0</v>
      </c>
      <c r="T1671" s="6">
        <f t="shared" si="634"/>
        <v>4.641E-2</v>
      </c>
      <c r="U1671" s="10">
        <f t="shared" si="637"/>
        <v>136</v>
      </c>
      <c r="V1671" s="10">
        <v>252</v>
      </c>
      <c r="W1671" s="12">
        <f t="shared" si="625"/>
        <v>1.0247850030000001</v>
      </c>
      <c r="X1671" s="5">
        <f t="shared" si="626"/>
        <v>32.344895610000002</v>
      </c>
      <c r="Y1671" s="11">
        <f t="shared" si="627"/>
        <v>0</v>
      </c>
      <c r="Z1671" s="2" t="s">
        <v>75</v>
      </c>
      <c r="AA1671" s="72">
        <f t="shared" si="635"/>
        <v>44851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2"/>
      <c r="CH1671" s="1"/>
      <c r="CI1671" s="1"/>
      <c r="CJ1671" s="1"/>
      <c r="CK1671" s="1"/>
      <c r="CL1671" s="1"/>
      <c r="CM1671" s="1"/>
    </row>
    <row r="1672" spans="1:91" x14ac:dyDescent="0.2">
      <c r="A1672" s="105">
        <f t="shared" si="628"/>
        <v>44685</v>
      </c>
      <c r="B1672" s="5">
        <f t="shared" si="617"/>
        <v>1338.34703049</v>
      </c>
      <c r="C1672" s="5">
        <f t="shared" si="629"/>
        <v>1000</v>
      </c>
      <c r="D1672" s="64">
        <f t="shared" si="630"/>
        <v>6315.93</v>
      </c>
      <c r="E1672" s="11">
        <f>IF(K1672=1,VLOOKUP(A1672,[1]Plan1!$AY$80:$BA$314,3),E1671)</f>
        <v>6382.88</v>
      </c>
      <c r="F1672" s="72">
        <f t="shared" si="631"/>
        <v>44670</v>
      </c>
      <c r="G1672" s="9">
        <f t="shared" si="618"/>
        <v>1.0600180812643467E-2</v>
      </c>
      <c r="H1672" s="72">
        <f t="shared" si="632"/>
        <v>44697</v>
      </c>
      <c r="I1672" s="72">
        <f t="shared" si="619"/>
        <v>44697</v>
      </c>
      <c r="J1672" s="1">
        <f t="shared" si="633"/>
        <v>19</v>
      </c>
      <c r="K1672" s="1">
        <f t="shared" si="639"/>
        <v>11</v>
      </c>
      <c r="L1672" s="5">
        <f t="shared" si="620"/>
        <v>1.00612331</v>
      </c>
      <c r="M1672" s="12">
        <f t="shared" si="640"/>
        <v>1.0162005000000001</v>
      </c>
      <c r="N1672" s="12">
        <f t="shared" si="636"/>
        <v>1.2977964656921248</v>
      </c>
      <c r="O1672" s="5">
        <f t="shared" si="638"/>
        <v>1.30574327</v>
      </c>
      <c r="P1672" s="5">
        <f t="shared" si="621"/>
        <v>1305.7432699999999</v>
      </c>
      <c r="Q1672" s="10">
        <f t="shared" si="622"/>
        <v>0</v>
      </c>
      <c r="R1672" s="39">
        <f t="shared" si="623"/>
        <v>0</v>
      </c>
      <c r="S1672" s="5">
        <f t="shared" si="624"/>
        <v>0</v>
      </c>
      <c r="T1672" s="6">
        <f t="shared" si="634"/>
        <v>4.641E-2</v>
      </c>
      <c r="U1672" s="10">
        <f t="shared" si="637"/>
        <v>137</v>
      </c>
      <c r="V1672" s="10">
        <v>252</v>
      </c>
      <c r="W1672" s="12">
        <f t="shared" si="625"/>
        <v>1.0249695029999999</v>
      </c>
      <c r="X1672" s="5">
        <f t="shared" si="626"/>
        <v>32.603760489999999</v>
      </c>
      <c r="Y1672" s="11">
        <f t="shared" si="627"/>
        <v>0</v>
      </c>
      <c r="Z1672" s="2" t="s">
        <v>75</v>
      </c>
      <c r="AA1672" s="72">
        <f t="shared" si="635"/>
        <v>44851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2"/>
      <c r="CH1672" s="1"/>
      <c r="CI1672" s="1"/>
      <c r="CJ1672" s="1"/>
      <c r="CK1672" s="1"/>
      <c r="CL1672" s="1"/>
      <c r="CM1672" s="1"/>
    </row>
    <row r="1673" spans="1:91" x14ac:dyDescent="0.2">
      <c r="A1673" s="105">
        <f t="shared" si="628"/>
        <v>44686</v>
      </c>
      <c r="B1673" s="5">
        <f t="shared" si="617"/>
        <v>1339.3310750599999</v>
      </c>
      <c r="C1673" s="5">
        <f t="shared" si="629"/>
        <v>1000</v>
      </c>
      <c r="D1673" s="64">
        <f t="shared" si="630"/>
        <v>6315.93</v>
      </c>
      <c r="E1673" s="11">
        <f>IF(K1673=1,VLOOKUP(A1673,[1]Plan1!$AY$80:$BA$314,3),E1672)</f>
        <v>6382.88</v>
      </c>
      <c r="F1673" s="72">
        <f t="shared" si="631"/>
        <v>44670</v>
      </c>
      <c r="G1673" s="9">
        <f t="shared" si="618"/>
        <v>1.0600180812643467E-2</v>
      </c>
      <c r="H1673" s="72">
        <f t="shared" si="632"/>
        <v>44697</v>
      </c>
      <c r="I1673" s="72">
        <f t="shared" si="619"/>
        <v>44697</v>
      </c>
      <c r="J1673" s="1">
        <f t="shared" si="633"/>
        <v>19</v>
      </c>
      <c r="K1673" s="1">
        <f t="shared" si="639"/>
        <v>12</v>
      </c>
      <c r="L1673" s="5">
        <f t="shared" si="620"/>
        <v>1.0066818399999999</v>
      </c>
      <c r="M1673" s="12">
        <f t="shared" si="640"/>
        <v>1.0162005000000001</v>
      </c>
      <c r="N1673" s="12">
        <f t="shared" si="636"/>
        <v>1.2977964656921248</v>
      </c>
      <c r="O1673" s="5">
        <f t="shared" si="638"/>
        <v>1.3064681300000001</v>
      </c>
      <c r="P1673" s="5">
        <f t="shared" si="621"/>
        <v>1306.46813</v>
      </c>
      <c r="Q1673" s="10">
        <f t="shared" si="622"/>
        <v>0</v>
      </c>
      <c r="R1673" s="39">
        <f t="shared" si="623"/>
        <v>0</v>
      </c>
      <c r="S1673" s="5">
        <f t="shared" si="624"/>
        <v>0</v>
      </c>
      <c r="T1673" s="6">
        <f t="shared" si="634"/>
        <v>4.641E-2</v>
      </c>
      <c r="U1673" s="10">
        <f t="shared" si="637"/>
        <v>138</v>
      </c>
      <c r="V1673" s="10">
        <v>252</v>
      </c>
      <c r="W1673" s="12">
        <f t="shared" si="625"/>
        <v>1.0251540349999999</v>
      </c>
      <c r="X1673" s="5">
        <f t="shared" si="626"/>
        <v>32.862945060000001</v>
      </c>
      <c r="Y1673" s="11">
        <f t="shared" si="627"/>
        <v>0</v>
      </c>
      <c r="Z1673" s="2" t="s">
        <v>75</v>
      </c>
      <c r="AA1673" s="72">
        <f t="shared" si="635"/>
        <v>44851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2"/>
      <c r="CH1673" s="1"/>
      <c r="CI1673" s="1"/>
      <c r="CJ1673" s="1"/>
      <c r="CK1673" s="1"/>
      <c r="CL1673" s="1"/>
      <c r="CM1673" s="1"/>
    </row>
    <row r="1674" spans="1:91" x14ac:dyDescent="0.2">
      <c r="A1674" s="105">
        <f t="shared" si="628"/>
        <v>44687</v>
      </c>
      <c r="B1674" s="5">
        <f t="shared" ref="B1674:B1737" si="641">(P1674+X1674)</f>
        <v>1340.31583148</v>
      </c>
      <c r="C1674" s="5">
        <f t="shared" si="629"/>
        <v>1000</v>
      </c>
      <c r="D1674" s="64">
        <f t="shared" si="630"/>
        <v>6315.93</v>
      </c>
      <c r="E1674" s="11">
        <f>IF(K1674=1,VLOOKUP(A1674,[1]Plan1!$AY$80:$BA$314,3),E1673)</f>
        <v>6382.88</v>
      </c>
      <c r="F1674" s="72">
        <f t="shared" si="631"/>
        <v>44670</v>
      </c>
      <c r="G1674" s="9">
        <f t="shared" ref="G1674:G1737" si="642">(E1674/D1674)-1</f>
        <v>1.0600180812643467E-2</v>
      </c>
      <c r="H1674" s="72">
        <f t="shared" si="632"/>
        <v>44697</v>
      </c>
      <c r="I1674" s="72">
        <f t="shared" ref="I1674:I1737" si="643">IF(A1674&gt;I1673,H1674,I1673)</f>
        <v>44697</v>
      </c>
      <c r="J1674" s="1">
        <f t="shared" si="633"/>
        <v>19</v>
      </c>
      <c r="K1674" s="1">
        <f t="shared" si="639"/>
        <v>13</v>
      </c>
      <c r="L1674" s="5">
        <f t="shared" ref="L1674:L1737" si="644">TRUNC((E1674/D1674)^TRUNC((K1674/J1674),9),8)</f>
        <v>1.0072406700000001</v>
      </c>
      <c r="M1674" s="12">
        <f t="shared" si="640"/>
        <v>1.0162005000000001</v>
      </c>
      <c r="N1674" s="12">
        <f t="shared" si="636"/>
        <v>1.2977964656921248</v>
      </c>
      <c r="O1674" s="5">
        <f t="shared" si="638"/>
        <v>1.30719338</v>
      </c>
      <c r="P1674" s="5">
        <f t="shared" ref="P1674:P1737" si="645">TRUNC(C1674*O1674,8)</f>
        <v>1307.1933799999999</v>
      </c>
      <c r="Q1674" s="10">
        <f t="shared" ref="Q1674:Q1737" si="646">IF(VLOOKUP(A1674,AD$10:AK$114,8)=VLOOKUP(A1673,AD$10:AK$114,8),0,VLOOKUP(A1674,AD$10:AK$114,8))</f>
        <v>0</v>
      </c>
      <c r="R1674" s="39">
        <f t="shared" ref="R1674:R1737" si="647">IF(Q1674&gt;0,VLOOKUP($A1674,$AD$10:$AI$114,6),0)</f>
        <v>0</v>
      </c>
      <c r="S1674" s="5">
        <f t="shared" ref="S1674:S1737" si="648">IF(R1674&gt;0,TRUNC(R1674*P1674,8),0)</f>
        <v>0</v>
      </c>
      <c r="T1674" s="6">
        <f t="shared" si="634"/>
        <v>4.641E-2</v>
      </c>
      <c r="U1674" s="10">
        <f t="shared" si="637"/>
        <v>139</v>
      </c>
      <c r="V1674" s="10">
        <v>252</v>
      </c>
      <c r="W1674" s="12">
        <f t="shared" ref="W1674:W1737" si="649">ROUND((1+T1674)^TRUNC((U1674/V1674),9),9)</f>
        <v>1.0253386010000001</v>
      </c>
      <c r="X1674" s="5">
        <f t="shared" ref="X1674:X1737" si="650">TRUNC((P1674*(W1674-1)),8)</f>
        <v>33.122451480000002</v>
      </c>
      <c r="Y1674" s="11">
        <f t="shared" ref="Y1674:Y1737" si="651">IF(Q1674&gt;0,S1674+X1674,0)</f>
        <v>0</v>
      </c>
      <c r="Z1674" s="2" t="s">
        <v>75</v>
      </c>
      <c r="AA1674" s="72">
        <f t="shared" si="635"/>
        <v>44851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2"/>
      <c r="CH1674" s="1"/>
      <c r="CI1674" s="1"/>
      <c r="CJ1674" s="1"/>
      <c r="CK1674" s="1"/>
      <c r="CL1674" s="1"/>
      <c r="CM1674" s="1"/>
    </row>
    <row r="1675" spans="1:91" x14ac:dyDescent="0.2">
      <c r="A1675" s="105">
        <f t="shared" ref="A1675:A1738" si="652">(A1674+1)</f>
        <v>44688</v>
      </c>
      <c r="B1675" s="5">
        <f t="shared" si="641"/>
        <v>1341.3013089799999</v>
      </c>
      <c r="C1675" s="5">
        <f t="shared" ref="C1675:C1738" si="653">TRUNC(IF(Q1674&gt;0,VLOOKUP(A1674,$AD$12:$AE$114,2),C1674),8)</f>
        <v>1000</v>
      </c>
      <c r="D1675" s="64">
        <f t="shared" ref="D1675:D1738" si="654">IF(E1675=E1674,D1674,E1674)</f>
        <v>6315.93</v>
      </c>
      <c r="E1675" s="11">
        <f>IF(K1675=1,VLOOKUP(A1675,[1]Plan1!$AY$80:$BA$314,3),E1674)</f>
        <v>6382.88</v>
      </c>
      <c r="F1675" s="72">
        <f t="shared" ref="F1675:F1738" si="655">IF(D1675=D1674,F1674,A1675)</f>
        <v>44670</v>
      </c>
      <c r="G1675" s="9">
        <f t="shared" si="642"/>
        <v>1.0600180812643467E-2</v>
      </c>
      <c r="H1675" s="72">
        <f t="shared" ref="H1675:H1738" si="656">IF(DAY(A1675)=15,VLOOKUP(A1675,AH$118:AM$450,4),H1674)</f>
        <v>44697</v>
      </c>
      <c r="I1675" s="72">
        <f t="shared" si="643"/>
        <v>44697</v>
      </c>
      <c r="J1675" s="1">
        <f t="shared" ref="J1675:J1738" si="657">IF(I1675=I1674,J1674,NETWORKDAYS(I1674,I1675,$AD$118:$AD$502)-1)</f>
        <v>19</v>
      </c>
      <c r="K1675" s="1">
        <f t="shared" si="639"/>
        <v>14</v>
      </c>
      <c r="L1675" s="5">
        <f t="shared" si="644"/>
        <v>1.0077998100000001</v>
      </c>
      <c r="M1675" s="12">
        <f t="shared" si="640"/>
        <v>1.0162005000000001</v>
      </c>
      <c r="N1675" s="12">
        <f t="shared" si="636"/>
        <v>1.2977964656921248</v>
      </c>
      <c r="O1675" s="5">
        <f t="shared" si="638"/>
        <v>1.3079190300000001</v>
      </c>
      <c r="P1675" s="5">
        <f t="shared" si="645"/>
        <v>1307.91903</v>
      </c>
      <c r="Q1675" s="10">
        <f t="shared" si="646"/>
        <v>0</v>
      </c>
      <c r="R1675" s="39">
        <f t="shared" si="647"/>
        <v>0</v>
      </c>
      <c r="S1675" s="5">
        <f t="shared" si="648"/>
        <v>0</v>
      </c>
      <c r="T1675" s="6">
        <f t="shared" ref="T1675:T1738" si="658">(T1674)</f>
        <v>4.641E-2</v>
      </c>
      <c r="U1675" s="10">
        <f t="shared" si="637"/>
        <v>140</v>
      </c>
      <c r="V1675" s="10">
        <v>252</v>
      </c>
      <c r="W1675" s="12">
        <f t="shared" si="649"/>
        <v>1.0255232000000001</v>
      </c>
      <c r="X1675" s="5">
        <f t="shared" si="650"/>
        <v>33.382278980000002</v>
      </c>
      <c r="Y1675" s="11">
        <f t="shared" si="651"/>
        <v>0</v>
      </c>
      <c r="Z1675" s="2" t="s">
        <v>75</v>
      </c>
      <c r="AA1675" s="72">
        <f t="shared" ref="AA1675:AA1738" si="659">IF(Q1674&gt;0,VLOOKUP(A1674,$AD$10:$AL$114,9),AA1674)</f>
        <v>44851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2"/>
      <c r="CH1675" s="1"/>
      <c r="CI1675" s="1"/>
      <c r="CJ1675" s="1"/>
      <c r="CK1675" s="1"/>
      <c r="CL1675" s="1"/>
      <c r="CM1675" s="1"/>
    </row>
    <row r="1676" spans="1:91" x14ac:dyDescent="0.2">
      <c r="A1676" s="105">
        <f t="shared" si="652"/>
        <v>44689</v>
      </c>
      <c r="B1676" s="5">
        <f t="shared" si="641"/>
        <v>1341.3013089799999</v>
      </c>
      <c r="C1676" s="5">
        <f t="shared" si="653"/>
        <v>1000</v>
      </c>
      <c r="D1676" s="64">
        <f t="shared" si="654"/>
        <v>6315.93</v>
      </c>
      <c r="E1676" s="11">
        <f>IF(K1676=1,VLOOKUP(A1676,[1]Plan1!$AY$80:$BA$314,3),E1675)</f>
        <v>6382.88</v>
      </c>
      <c r="F1676" s="72">
        <f t="shared" si="655"/>
        <v>44670</v>
      </c>
      <c r="G1676" s="9">
        <f t="shared" si="642"/>
        <v>1.0600180812643467E-2</v>
      </c>
      <c r="H1676" s="72">
        <f t="shared" si="656"/>
        <v>44697</v>
      </c>
      <c r="I1676" s="72">
        <f t="shared" si="643"/>
        <v>44697</v>
      </c>
      <c r="J1676" s="1">
        <f t="shared" si="657"/>
        <v>19</v>
      </c>
      <c r="K1676" s="1">
        <f t="shared" si="639"/>
        <v>14</v>
      </c>
      <c r="L1676" s="5">
        <f t="shared" si="644"/>
        <v>1.0077998100000001</v>
      </c>
      <c r="M1676" s="12">
        <f t="shared" si="640"/>
        <v>1.0162005000000001</v>
      </c>
      <c r="N1676" s="12">
        <f t="shared" si="636"/>
        <v>1.2977964656921248</v>
      </c>
      <c r="O1676" s="5">
        <f t="shared" si="638"/>
        <v>1.3079190300000001</v>
      </c>
      <c r="P1676" s="5">
        <f t="shared" si="645"/>
        <v>1307.91903</v>
      </c>
      <c r="Q1676" s="10">
        <f t="shared" si="646"/>
        <v>0</v>
      </c>
      <c r="R1676" s="39">
        <f t="shared" si="647"/>
        <v>0</v>
      </c>
      <c r="S1676" s="5">
        <f t="shared" si="648"/>
        <v>0</v>
      </c>
      <c r="T1676" s="6">
        <f t="shared" si="658"/>
        <v>4.641E-2</v>
      </c>
      <c r="U1676" s="10">
        <f t="shared" si="637"/>
        <v>140</v>
      </c>
      <c r="V1676" s="10">
        <v>252</v>
      </c>
      <c r="W1676" s="12">
        <f t="shared" si="649"/>
        <v>1.0255232000000001</v>
      </c>
      <c r="X1676" s="5">
        <f t="shared" si="650"/>
        <v>33.382278980000002</v>
      </c>
      <c r="Y1676" s="11">
        <f t="shared" si="651"/>
        <v>0</v>
      </c>
      <c r="Z1676" s="2" t="s">
        <v>75</v>
      </c>
      <c r="AA1676" s="72">
        <f t="shared" si="659"/>
        <v>44851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2"/>
      <c r="CH1676" s="1"/>
      <c r="CI1676" s="1"/>
      <c r="CJ1676" s="1"/>
      <c r="CK1676" s="1"/>
      <c r="CL1676" s="1"/>
      <c r="CM1676" s="1"/>
    </row>
    <row r="1677" spans="1:91" x14ac:dyDescent="0.2">
      <c r="A1677" s="105">
        <f t="shared" si="652"/>
        <v>44690</v>
      </c>
      <c r="B1677" s="5">
        <f t="shared" si="641"/>
        <v>1341.3013089799999</v>
      </c>
      <c r="C1677" s="5">
        <f t="shared" si="653"/>
        <v>1000</v>
      </c>
      <c r="D1677" s="64">
        <f t="shared" si="654"/>
        <v>6315.93</v>
      </c>
      <c r="E1677" s="11">
        <f>IF(K1677=1,VLOOKUP(A1677,[1]Plan1!$AY$80:$BA$314,3),E1676)</f>
        <v>6382.88</v>
      </c>
      <c r="F1677" s="72">
        <f t="shared" si="655"/>
        <v>44670</v>
      </c>
      <c r="G1677" s="9">
        <f t="shared" si="642"/>
        <v>1.0600180812643467E-2</v>
      </c>
      <c r="H1677" s="72">
        <f t="shared" si="656"/>
        <v>44697</v>
      </c>
      <c r="I1677" s="72">
        <f t="shared" si="643"/>
        <v>44697</v>
      </c>
      <c r="J1677" s="1">
        <f t="shared" si="657"/>
        <v>19</v>
      </c>
      <c r="K1677" s="1">
        <f t="shared" si="639"/>
        <v>14</v>
      </c>
      <c r="L1677" s="5">
        <f t="shared" si="644"/>
        <v>1.0077998100000001</v>
      </c>
      <c r="M1677" s="12">
        <f t="shared" si="640"/>
        <v>1.0162005000000001</v>
      </c>
      <c r="N1677" s="12">
        <f t="shared" si="636"/>
        <v>1.2977964656921248</v>
      </c>
      <c r="O1677" s="5">
        <f t="shared" si="638"/>
        <v>1.3079190300000001</v>
      </c>
      <c r="P1677" s="5">
        <f t="shared" si="645"/>
        <v>1307.91903</v>
      </c>
      <c r="Q1677" s="10">
        <f t="shared" si="646"/>
        <v>0</v>
      </c>
      <c r="R1677" s="39">
        <f t="shared" si="647"/>
        <v>0</v>
      </c>
      <c r="S1677" s="5">
        <f t="shared" si="648"/>
        <v>0</v>
      </c>
      <c r="T1677" s="6">
        <f t="shared" si="658"/>
        <v>4.641E-2</v>
      </c>
      <c r="U1677" s="10">
        <f t="shared" si="637"/>
        <v>140</v>
      </c>
      <c r="V1677" s="10">
        <v>252</v>
      </c>
      <c r="W1677" s="12">
        <f t="shared" si="649"/>
        <v>1.0255232000000001</v>
      </c>
      <c r="X1677" s="5">
        <f t="shared" si="650"/>
        <v>33.382278980000002</v>
      </c>
      <c r="Y1677" s="11">
        <f t="shared" si="651"/>
        <v>0</v>
      </c>
      <c r="Z1677" s="2" t="s">
        <v>75</v>
      </c>
      <c r="AA1677" s="72">
        <f t="shared" si="659"/>
        <v>44851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2"/>
      <c r="CH1677" s="1"/>
      <c r="CI1677" s="1"/>
      <c r="CJ1677" s="1"/>
      <c r="CK1677" s="1"/>
      <c r="CL1677" s="1"/>
      <c r="CM1677" s="1"/>
    </row>
    <row r="1678" spans="1:91" x14ac:dyDescent="0.2">
      <c r="A1678" s="105">
        <f t="shared" si="652"/>
        <v>44691</v>
      </c>
      <c r="B1678" s="5">
        <f t="shared" si="641"/>
        <v>1342.28750786</v>
      </c>
      <c r="C1678" s="5">
        <f t="shared" si="653"/>
        <v>1000</v>
      </c>
      <c r="D1678" s="64">
        <f t="shared" si="654"/>
        <v>6315.93</v>
      </c>
      <c r="E1678" s="11">
        <f>IF(K1678=1,VLOOKUP(A1678,[1]Plan1!$AY$80:$BA$314,3),E1677)</f>
        <v>6382.88</v>
      </c>
      <c r="F1678" s="72">
        <f t="shared" si="655"/>
        <v>44670</v>
      </c>
      <c r="G1678" s="9">
        <f t="shared" si="642"/>
        <v>1.0600180812643467E-2</v>
      </c>
      <c r="H1678" s="72">
        <f t="shared" si="656"/>
        <v>44697</v>
      </c>
      <c r="I1678" s="72">
        <f t="shared" si="643"/>
        <v>44697</v>
      </c>
      <c r="J1678" s="1">
        <f t="shared" si="657"/>
        <v>19</v>
      </c>
      <c r="K1678" s="1">
        <f t="shared" si="639"/>
        <v>15</v>
      </c>
      <c r="L1678" s="5">
        <f t="shared" si="644"/>
        <v>1.00835926</v>
      </c>
      <c r="M1678" s="12">
        <f t="shared" si="640"/>
        <v>1.0162005000000001</v>
      </c>
      <c r="N1678" s="12">
        <f t="shared" si="636"/>
        <v>1.2977964656921248</v>
      </c>
      <c r="O1678" s="5">
        <f t="shared" si="638"/>
        <v>1.30864508</v>
      </c>
      <c r="P1678" s="5">
        <f t="shared" si="645"/>
        <v>1308.64508</v>
      </c>
      <c r="Q1678" s="10">
        <f t="shared" si="646"/>
        <v>0</v>
      </c>
      <c r="R1678" s="39">
        <f t="shared" si="647"/>
        <v>0</v>
      </c>
      <c r="S1678" s="5">
        <f t="shared" si="648"/>
        <v>0</v>
      </c>
      <c r="T1678" s="6">
        <f t="shared" si="658"/>
        <v>4.641E-2</v>
      </c>
      <c r="U1678" s="10">
        <f t="shared" si="637"/>
        <v>141</v>
      </c>
      <c r="V1678" s="10">
        <v>252</v>
      </c>
      <c r="W1678" s="12">
        <f t="shared" si="649"/>
        <v>1.0257078319999999</v>
      </c>
      <c r="X1678" s="5">
        <f t="shared" si="650"/>
        <v>33.642427859999998</v>
      </c>
      <c r="Y1678" s="11">
        <f t="shared" si="651"/>
        <v>0</v>
      </c>
      <c r="Z1678" s="2" t="s">
        <v>75</v>
      </c>
      <c r="AA1678" s="72">
        <f t="shared" si="659"/>
        <v>44851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2"/>
      <c r="CH1678" s="1"/>
      <c r="CI1678" s="1"/>
      <c r="CJ1678" s="1"/>
      <c r="CK1678" s="1"/>
      <c r="CL1678" s="1"/>
      <c r="CM1678" s="1"/>
    </row>
    <row r="1679" spans="1:91" x14ac:dyDescent="0.2">
      <c r="A1679" s="105">
        <f t="shared" si="652"/>
        <v>44692</v>
      </c>
      <c r="B1679" s="5">
        <f t="shared" si="641"/>
        <v>1343.2744284099999</v>
      </c>
      <c r="C1679" s="5">
        <f t="shared" si="653"/>
        <v>1000</v>
      </c>
      <c r="D1679" s="64">
        <f t="shared" si="654"/>
        <v>6315.93</v>
      </c>
      <c r="E1679" s="11">
        <f>IF(K1679=1,VLOOKUP(A1679,[1]Plan1!$AY$80:$BA$314,3),E1678)</f>
        <v>6382.88</v>
      </c>
      <c r="F1679" s="72">
        <f t="shared" si="655"/>
        <v>44670</v>
      </c>
      <c r="G1679" s="9">
        <f t="shared" si="642"/>
        <v>1.0600180812643467E-2</v>
      </c>
      <c r="H1679" s="72">
        <f t="shared" si="656"/>
        <v>44697</v>
      </c>
      <c r="I1679" s="72">
        <f t="shared" si="643"/>
        <v>44697</v>
      </c>
      <c r="J1679" s="1">
        <f t="shared" si="657"/>
        <v>19</v>
      </c>
      <c r="K1679" s="1">
        <f t="shared" si="639"/>
        <v>16</v>
      </c>
      <c r="L1679" s="5">
        <f t="shared" si="644"/>
        <v>1.00891902</v>
      </c>
      <c r="M1679" s="12">
        <f t="shared" si="640"/>
        <v>1.0162005000000001</v>
      </c>
      <c r="N1679" s="12">
        <f t="shared" si="636"/>
        <v>1.2977964656921248</v>
      </c>
      <c r="O1679" s="5">
        <f t="shared" si="638"/>
        <v>1.30937153</v>
      </c>
      <c r="P1679" s="5">
        <f t="shared" si="645"/>
        <v>1309.3715299999999</v>
      </c>
      <c r="Q1679" s="10">
        <f t="shared" si="646"/>
        <v>0</v>
      </c>
      <c r="R1679" s="39">
        <f t="shared" si="647"/>
        <v>0</v>
      </c>
      <c r="S1679" s="5">
        <f t="shared" si="648"/>
        <v>0</v>
      </c>
      <c r="T1679" s="6">
        <f t="shared" si="658"/>
        <v>4.641E-2</v>
      </c>
      <c r="U1679" s="10">
        <f t="shared" si="637"/>
        <v>142</v>
      </c>
      <c r="V1679" s="10">
        <v>252</v>
      </c>
      <c r="W1679" s="12">
        <f t="shared" si="649"/>
        <v>1.0258924970000001</v>
      </c>
      <c r="X1679" s="5">
        <f t="shared" si="650"/>
        <v>33.902898409999999</v>
      </c>
      <c r="Y1679" s="11">
        <f t="shared" si="651"/>
        <v>0</v>
      </c>
      <c r="Z1679" s="2" t="s">
        <v>75</v>
      </c>
      <c r="AA1679" s="72">
        <f t="shared" si="659"/>
        <v>44851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2"/>
      <c r="CH1679" s="1"/>
      <c r="CI1679" s="1"/>
      <c r="CJ1679" s="1"/>
      <c r="CK1679" s="1"/>
      <c r="CL1679" s="1"/>
      <c r="CM1679" s="1"/>
    </row>
    <row r="1680" spans="1:91" x14ac:dyDescent="0.2">
      <c r="A1680" s="105">
        <f t="shared" si="652"/>
        <v>44693</v>
      </c>
      <c r="B1680" s="5">
        <f t="shared" si="641"/>
        <v>1344.2620927500002</v>
      </c>
      <c r="C1680" s="5">
        <f t="shared" si="653"/>
        <v>1000</v>
      </c>
      <c r="D1680" s="64">
        <f t="shared" si="654"/>
        <v>6315.93</v>
      </c>
      <c r="E1680" s="11">
        <f>IF(K1680=1,VLOOKUP(A1680,[1]Plan1!$AY$80:$BA$314,3),E1679)</f>
        <v>6382.88</v>
      </c>
      <c r="F1680" s="72">
        <f t="shared" si="655"/>
        <v>44670</v>
      </c>
      <c r="G1680" s="9">
        <f t="shared" si="642"/>
        <v>1.0600180812643467E-2</v>
      </c>
      <c r="H1680" s="72">
        <f t="shared" si="656"/>
        <v>44697</v>
      </c>
      <c r="I1680" s="72">
        <f t="shared" si="643"/>
        <v>44697</v>
      </c>
      <c r="J1680" s="1">
        <f t="shared" si="657"/>
        <v>19</v>
      </c>
      <c r="K1680" s="1">
        <f t="shared" si="639"/>
        <v>17</v>
      </c>
      <c r="L1680" s="5">
        <f t="shared" si="644"/>
        <v>1.0094791000000001</v>
      </c>
      <c r="M1680" s="12">
        <f t="shared" si="640"/>
        <v>1.0162005000000001</v>
      </c>
      <c r="N1680" s="12">
        <f t="shared" si="636"/>
        <v>1.2977964656921248</v>
      </c>
      <c r="O1680" s="5">
        <f t="shared" si="638"/>
        <v>1.3100984</v>
      </c>
      <c r="P1680" s="5">
        <f t="shared" si="645"/>
        <v>1310.0984000000001</v>
      </c>
      <c r="Q1680" s="10">
        <f t="shared" si="646"/>
        <v>0</v>
      </c>
      <c r="R1680" s="39">
        <f t="shared" si="647"/>
        <v>0</v>
      </c>
      <c r="S1680" s="5">
        <f t="shared" si="648"/>
        <v>0</v>
      </c>
      <c r="T1680" s="6">
        <f t="shared" si="658"/>
        <v>4.641E-2</v>
      </c>
      <c r="U1680" s="10">
        <f t="shared" si="637"/>
        <v>143</v>
      </c>
      <c r="V1680" s="10">
        <v>252</v>
      </c>
      <c r="W1680" s="12">
        <f t="shared" si="649"/>
        <v>1.0260771959999999</v>
      </c>
      <c r="X1680" s="5">
        <f t="shared" si="650"/>
        <v>34.163692750000003</v>
      </c>
      <c r="Y1680" s="11">
        <f t="shared" si="651"/>
        <v>0</v>
      </c>
      <c r="Z1680" s="2" t="s">
        <v>75</v>
      </c>
      <c r="AA1680" s="72">
        <f t="shared" si="659"/>
        <v>44851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2"/>
      <c r="CH1680" s="1"/>
      <c r="CI1680" s="1"/>
      <c r="CJ1680" s="1"/>
      <c r="CK1680" s="1"/>
      <c r="CL1680" s="1"/>
      <c r="CM1680" s="1"/>
    </row>
    <row r="1681" spans="1:91" x14ac:dyDescent="0.2">
      <c r="A1681" s="105">
        <f t="shared" si="652"/>
        <v>44694</v>
      </c>
      <c r="B1681" s="5">
        <f t="shared" si="641"/>
        <v>1345.2504690999999</v>
      </c>
      <c r="C1681" s="5">
        <f t="shared" si="653"/>
        <v>1000</v>
      </c>
      <c r="D1681" s="64">
        <f t="shared" si="654"/>
        <v>6315.93</v>
      </c>
      <c r="E1681" s="11">
        <f>IF(K1681=1,VLOOKUP(A1681,[1]Plan1!$AY$80:$BA$314,3),E1680)</f>
        <v>6382.88</v>
      </c>
      <c r="F1681" s="72">
        <f t="shared" si="655"/>
        <v>44670</v>
      </c>
      <c r="G1681" s="9">
        <f t="shared" si="642"/>
        <v>1.0600180812643467E-2</v>
      </c>
      <c r="H1681" s="72">
        <f t="shared" si="656"/>
        <v>44697</v>
      </c>
      <c r="I1681" s="72">
        <f t="shared" si="643"/>
        <v>44697</v>
      </c>
      <c r="J1681" s="1">
        <f t="shared" si="657"/>
        <v>19</v>
      </c>
      <c r="K1681" s="1">
        <f t="shared" si="639"/>
        <v>18</v>
      </c>
      <c r="L1681" s="5">
        <f t="shared" si="644"/>
        <v>1.0100394800000001</v>
      </c>
      <c r="M1681" s="12">
        <f t="shared" si="640"/>
        <v>1.0162005000000001</v>
      </c>
      <c r="N1681" s="12">
        <f t="shared" si="636"/>
        <v>1.2977964656921248</v>
      </c>
      <c r="O1681" s="5">
        <f t="shared" si="638"/>
        <v>1.3108256599999999</v>
      </c>
      <c r="P1681" s="5">
        <f t="shared" si="645"/>
        <v>1310.82566</v>
      </c>
      <c r="Q1681" s="10">
        <f t="shared" si="646"/>
        <v>0</v>
      </c>
      <c r="R1681" s="39">
        <f t="shared" si="647"/>
        <v>0</v>
      </c>
      <c r="S1681" s="5">
        <f t="shared" si="648"/>
        <v>0</v>
      </c>
      <c r="T1681" s="6">
        <f t="shared" si="658"/>
        <v>4.641E-2</v>
      </c>
      <c r="U1681" s="10">
        <f t="shared" si="637"/>
        <v>144</v>
      </c>
      <c r="V1681" s="10">
        <v>252</v>
      </c>
      <c r="W1681" s="12">
        <f t="shared" si="649"/>
        <v>1.026261928</v>
      </c>
      <c r="X1681" s="5">
        <f t="shared" si="650"/>
        <v>34.424809099999997</v>
      </c>
      <c r="Y1681" s="11">
        <f t="shared" si="651"/>
        <v>0</v>
      </c>
      <c r="Z1681" s="2" t="s">
        <v>75</v>
      </c>
      <c r="AA1681" s="72">
        <f t="shared" si="659"/>
        <v>44851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2"/>
      <c r="CH1681" s="1"/>
      <c r="CI1681" s="1"/>
      <c r="CJ1681" s="1"/>
      <c r="CK1681" s="1"/>
      <c r="CL1681" s="1"/>
      <c r="CM1681" s="1"/>
    </row>
    <row r="1682" spans="1:91" x14ac:dyDescent="0.2">
      <c r="A1682" s="105">
        <f t="shared" si="652"/>
        <v>44695</v>
      </c>
      <c r="B1682" s="5">
        <f t="shared" si="641"/>
        <v>1346.23958853</v>
      </c>
      <c r="C1682" s="5">
        <f t="shared" si="653"/>
        <v>1000</v>
      </c>
      <c r="D1682" s="64">
        <f t="shared" si="654"/>
        <v>6315.93</v>
      </c>
      <c r="E1682" s="11">
        <f>IF(K1682=1,VLOOKUP(A1682,[1]Plan1!$AY$80:$BA$314,3),E1681)</f>
        <v>6382.88</v>
      </c>
      <c r="F1682" s="72">
        <f t="shared" si="655"/>
        <v>44670</v>
      </c>
      <c r="G1682" s="9">
        <f t="shared" si="642"/>
        <v>1.0600180812643467E-2</v>
      </c>
      <c r="H1682" s="72">
        <f t="shared" si="656"/>
        <v>44697</v>
      </c>
      <c r="I1682" s="72">
        <f t="shared" si="643"/>
        <v>44697</v>
      </c>
      <c r="J1682" s="1">
        <f t="shared" si="657"/>
        <v>19</v>
      </c>
      <c r="K1682" s="1">
        <f t="shared" si="639"/>
        <v>19</v>
      </c>
      <c r="L1682" s="5">
        <f t="shared" si="644"/>
        <v>1.01060018</v>
      </c>
      <c r="M1682" s="12">
        <f t="shared" si="640"/>
        <v>1.0162005000000001</v>
      </c>
      <c r="N1682" s="12">
        <f t="shared" si="636"/>
        <v>1.2977964656921248</v>
      </c>
      <c r="O1682" s="5">
        <f t="shared" si="638"/>
        <v>1.3115533399999999</v>
      </c>
      <c r="P1682" s="5">
        <f t="shared" si="645"/>
        <v>1311.5533399999999</v>
      </c>
      <c r="Q1682" s="10">
        <f t="shared" si="646"/>
        <v>0</v>
      </c>
      <c r="R1682" s="39">
        <f t="shared" si="647"/>
        <v>0</v>
      </c>
      <c r="S1682" s="5">
        <f t="shared" si="648"/>
        <v>0</v>
      </c>
      <c r="T1682" s="6">
        <f t="shared" si="658"/>
        <v>4.641E-2</v>
      </c>
      <c r="U1682" s="10">
        <f t="shared" si="637"/>
        <v>145</v>
      </c>
      <c r="V1682" s="10">
        <v>252</v>
      </c>
      <c r="W1682" s="12">
        <f t="shared" si="649"/>
        <v>1.026446693</v>
      </c>
      <c r="X1682" s="5">
        <f t="shared" si="650"/>
        <v>34.68624853</v>
      </c>
      <c r="Y1682" s="11">
        <f t="shared" si="651"/>
        <v>0</v>
      </c>
      <c r="Z1682" s="2" t="s">
        <v>75</v>
      </c>
      <c r="AA1682" s="72">
        <f t="shared" si="659"/>
        <v>44851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2"/>
      <c r="CH1682" s="1"/>
      <c r="CI1682" s="1"/>
      <c r="CJ1682" s="1"/>
      <c r="CK1682" s="1"/>
      <c r="CL1682" s="1"/>
      <c r="CM1682" s="1"/>
    </row>
    <row r="1683" spans="1:91" x14ac:dyDescent="0.2">
      <c r="A1683" s="105">
        <f t="shared" si="652"/>
        <v>44696</v>
      </c>
      <c r="B1683" s="5">
        <f t="shared" si="641"/>
        <v>1346.23958853</v>
      </c>
      <c r="C1683" s="5">
        <f t="shared" si="653"/>
        <v>1000</v>
      </c>
      <c r="D1683" s="64">
        <f t="shared" si="654"/>
        <v>6315.93</v>
      </c>
      <c r="E1683" s="11">
        <f>IF(K1683=1,VLOOKUP(A1683,[1]Plan1!$AY$80:$BA$314,3),E1682)</f>
        <v>6382.88</v>
      </c>
      <c r="F1683" s="72">
        <f t="shared" si="655"/>
        <v>44670</v>
      </c>
      <c r="G1683" s="9">
        <f t="shared" si="642"/>
        <v>1.0600180812643467E-2</v>
      </c>
      <c r="H1683" s="72">
        <f t="shared" si="656"/>
        <v>44727</v>
      </c>
      <c r="I1683" s="72">
        <f t="shared" si="643"/>
        <v>44697</v>
      </c>
      <c r="J1683" s="1">
        <f t="shared" si="657"/>
        <v>19</v>
      </c>
      <c r="K1683" s="1">
        <f t="shared" si="639"/>
        <v>19</v>
      </c>
      <c r="L1683" s="5">
        <f t="shared" si="644"/>
        <v>1.01060018</v>
      </c>
      <c r="M1683" s="12">
        <f t="shared" si="640"/>
        <v>1.0162005000000001</v>
      </c>
      <c r="N1683" s="12">
        <f t="shared" si="636"/>
        <v>1.2977964656921248</v>
      </c>
      <c r="O1683" s="5">
        <f t="shared" si="638"/>
        <v>1.3115533399999999</v>
      </c>
      <c r="P1683" s="5">
        <f t="shared" si="645"/>
        <v>1311.5533399999999</v>
      </c>
      <c r="Q1683" s="10">
        <f t="shared" si="646"/>
        <v>0</v>
      </c>
      <c r="R1683" s="39">
        <f t="shared" si="647"/>
        <v>0</v>
      </c>
      <c r="S1683" s="5">
        <f t="shared" si="648"/>
        <v>0</v>
      </c>
      <c r="T1683" s="6">
        <f t="shared" si="658"/>
        <v>4.641E-2</v>
      </c>
      <c r="U1683" s="10">
        <f t="shared" si="637"/>
        <v>145</v>
      </c>
      <c r="V1683" s="10">
        <v>252</v>
      </c>
      <c r="W1683" s="12">
        <f t="shared" si="649"/>
        <v>1.026446693</v>
      </c>
      <c r="X1683" s="5">
        <f t="shared" si="650"/>
        <v>34.68624853</v>
      </c>
      <c r="Y1683" s="11">
        <f t="shared" si="651"/>
        <v>0</v>
      </c>
      <c r="Z1683" s="2" t="s">
        <v>75</v>
      </c>
      <c r="AA1683" s="72">
        <f t="shared" si="659"/>
        <v>44851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2"/>
      <c r="CH1683" s="1"/>
      <c r="CI1683" s="1"/>
      <c r="CJ1683" s="1"/>
      <c r="CK1683" s="1"/>
      <c r="CL1683" s="1"/>
      <c r="CM1683" s="1"/>
    </row>
    <row r="1684" spans="1:91" x14ac:dyDescent="0.2">
      <c r="A1684" s="105">
        <f t="shared" si="652"/>
        <v>44697</v>
      </c>
      <c r="B1684" s="5">
        <f t="shared" si="641"/>
        <v>1346.23958853</v>
      </c>
      <c r="C1684" s="5">
        <f t="shared" si="653"/>
        <v>1000</v>
      </c>
      <c r="D1684" s="64">
        <f t="shared" si="654"/>
        <v>6315.93</v>
      </c>
      <c r="E1684" s="11">
        <f>IF(K1684=1,VLOOKUP(A1684,[1]Plan1!$AY$80:$BA$314,3),E1683)</f>
        <v>6382.88</v>
      </c>
      <c r="F1684" s="72">
        <f t="shared" si="655"/>
        <v>44670</v>
      </c>
      <c r="G1684" s="9">
        <f t="shared" si="642"/>
        <v>1.0600180812643467E-2</v>
      </c>
      <c r="H1684" s="72">
        <f t="shared" si="656"/>
        <v>44727</v>
      </c>
      <c r="I1684" s="72">
        <f t="shared" si="643"/>
        <v>44697</v>
      </c>
      <c r="J1684" s="1">
        <f t="shared" si="657"/>
        <v>19</v>
      </c>
      <c r="K1684" s="1">
        <f t="shared" si="639"/>
        <v>19</v>
      </c>
      <c r="L1684" s="5">
        <f t="shared" si="644"/>
        <v>1.01060018</v>
      </c>
      <c r="M1684" s="12">
        <f t="shared" si="640"/>
        <v>1.0162005000000001</v>
      </c>
      <c r="N1684" s="12">
        <f t="shared" si="636"/>
        <v>1.2977964656921248</v>
      </c>
      <c r="O1684" s="5">
        <f t="shared" si="638"/>
        <v>1.3115533399999999</v>
      </c>
      <c r="P1684" s="5">
        <f t="shared" si="645"/>
        <v>1311.5533399999999</v>
      </c>
      <c r="Q1684" s="10">
        <f t="shared" si="646"/>
        <v>0</v>
      </c>
      <c r="R1684" s="39">
        <f t="shared" si="647"/>
        <v>0</v>
      </c>
      <c r="S1684" s="5">
        <f t="shared" si="648"/>
        <v>0</v>
      </c>
      <c r="T1684" s="6">
        <f t="shared" si="658"/>
        <v>4.641E-2</v>
      </c>
      <c r="U1684" s="10">
        <f t="shared" si="637"/>
        <v>145</v>
      </c>
      <c r="V1684" s="10">
        <v>252</v>
      </c>
      <c r="W1684" s="12">
        <f t="shared" si="649"/>
        <v>1.026446693</v>
      </c>
      <c r="X1684" s="5">
        <f t="shared" si="650"/>
        <v>34.68624853</v>
      </c>
      <c r="Y1684" s="11">
        <f t="shared" si="651"/>
        <v>0</v>
      </c>
      <c r="Z1684" s="2" t="s">
        <v>75</v>
      </c>
      <c r="AA1684" s="72">
        <f t="shared" si="659"/>
        <v>44851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2"/>
      <c r="CH1684" s="1"/>
      <c r="CI1684" s="1"/>
      <c r="CJ1684" s="1"/>
      <c r="CK1684" s="1"/>
      <c r="CL1684" s="1"/>
      <c r="CM1684" s="1"/>
    </row>
    <row r="1685" spans="1:91" x14ac:dyDescent="0.2">
      <c r="A1685" s="105">
        <f t="shared" si="652"/>
        <v>44698</v>
      </c>
      <c r="B1685" s="5">
        <f t="shared" si="641"/>
        <v>1346.76897764</v>
      </c>
      <c r="C1685" s="5">
        <f t="shared" si="653"/>
        <v>1000</v>
      </c>
      <c r="D1685" s="64">
        <f t="shared" si="654"/>
        <v>6382.88</v>
      </c>
      <c r="E1685" s="11">
        <f>IF(K1685=1,VLOOKUP(A1685,[1]Plan1!$AY$80:$BA$314,3),E1684)</f>
        <v>6412.88</v>
      </c>
      <c r="F1685" s="72">
        <f t="shared" si="655"/>
        <v>44698</v>
      </c>
      <c r="G1685" s="9">
        <f t="shared" si="642"/>
        <v>4.7000726944577131E-3</v>
      </c>
      <c r="H1685" s="72">
        <f t="shared" si="656"/>
        <v>44727</v>
      </c>
      <c r="I1685" s="72">
        <f t="shared" si="643"/>
        <v>44727</v>
      </c>
      <c r="J1685" s="1">
        <f t="shared" si="657"/>
        <v>22</v>
      </c>
      <c r="K1685" s="1">
        <f t="shared" si="639"/>
        <v>1</v>
      </c>
      <c r="L1685" s="5">
        <f t="shared" si="644"/>
        <v>1.0002131599999999</v>
      </c>
      <c r="M1685" s="12">
        <f t="shared" si="640"/>
        <v>1.01060018</v>
      </c>
      <c r="N1685" s="12">
        <f t="shared" si="636"/>
        <v>1.311553341831825</v>
      </c>
      <c r="O1685" s="5">
        <f t="shared" si="638"/>
        <v>1.3118329099999999</v>
      </c>
      <c r="P1685" s="5">
        <f t="shared" si="645"/>
        <v>1311.8329100000001</v>
      </c>
      <c r="Q1685" s="10">
        <f t="shared" si="646"/>
        <v>0</v>
      </c>
      <c r="R1685" s="39">
        <f t="shared" si="647"/>
        <v>0</v>
      </c>
      <c r="S1685" s="5">
        <f t="shared" si="648"/>
        <v>0</v>
      </c>
      <c r="T1685" s="6">
        <f t="shared" si="658"/>
        <v>4.641E-2</v>
      </c>
      <c r="U1685" s="10">
        <f t="shared" si="637"/>
        <v>146</v>
      </c>
      <c r="V1685" s="10">
        <v>252</v>
      </c>
      <c r="W1685" s="12">
        <f t="shared" si="649"/>
        <v>1.0266314919999999</v>
      </c>
      <c r="X1685" s="5">
        <f t="shared" si="650"/>
        <v>34.936067639999997</v>
      </c>
      <c r="Y1685" s="11">
        <f t="shared" si="651"/>
        <v>0</v>
      </c>
      <c r="Z1685" s="2" t="s">
        <v>75</v>
      </c>
      <c r="AA1685" s="72">
        <f t="shared" si="659"/>
        <v>44851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2"/>
      <c r="CH1685" s="1"/>
      <c r="CI1685" s="1"/>
      <c r="CJ1685" s="1"/>
      <c r="CK1685" s="1"/>
      <c r="CL1685" s="1"/>
      <c r="CM1685" s="1"/>
    </row>
    <row r="1686" spans="1:91" x14ac:dyDescent="0.2">
      <c r="A1686" s="105">
        <f t="shared" si="652"/>
        <v>44699</v>
      </c>
      <c r="B1686" s="5">
        <f t="shared" si="641"/>
        <v>1347.29856341</v>
      </c>
      <c r="C1686" s="5">
        <f t="shared" si="653"/>
        <v>1000</v>
      </c>
      <c r="D1686" s="64">
        <f t="shared" si="654"/>
        <v>6382.88</v>
      </c>
      <c r="E1686" s="11">
        <f>IF(K1686=1,VLOOKUP(A1686,[1]Plan1!$AY$80:$BA$314,3),E1685)</f>
        <v>6412.88</v>
      </c>
      <c r="F1686" s="72">
        <f t="shared" si="655"/>
        <v>44698</v>
      </c>
      <c r="G1686" s="9">
        <f t="shared" si="642"/>
        <v>4.7000726944577131E-3</v>
      </c>
      <c r="H1686" s="72">
        <f t="shared" si="656"/>
        <v>44727</v>
      </c>
      <c r="I1686" s="72">
        <f t="shared" si="643"/>
        <v>44727</v>
      </c>
      <c r="J1686" s="1">
        <f t="shared" si="657"/>
        <v>22</v>
      </c>
      <c r="K1686" s="1">
        <f t="shared" si="639"/>
        <v>2</v>
      </c>
      <c r="L1686" s="5">
        <f t="shared" si="644"/>
        <v>1.0004263600000001</v>
      </c>
      <c r="M1686" s="12">
        <f t="shared" si="640"/>
        <v>1.01060018</v>
      </c>
      <c r="N1686" s="12">
        <f t="shared" si="636"/>
        <v>1.311553341831825</v>
      </c>
      <c r="O1686" s="5">
        <f t="shared" si="638"/>
        <v>1.3121125300000001</v>
      </c>
      <c r="P1686" s="5">
        <f t="shared" si="645"/>
        <v>1312.1125300000001</v>
      </c>
      <c r="Q1686" s="10">
        <f t="shared" si="646"/>
        <v>0</v>
      </c>
      <c r="R1686" s="39">
        <f t="shared" si="647"/>
        <v>0</v>
      </c>
      <c r="S1686" s="5">
        <f t="shared" si="648"/>
        <v>0</v>
      </c>
      <c r="T1686" s="6">
        <f t="shared" si="658"/>
        <v>4.641E-2</v>
      </c>
      <c r="U1686" s="10">
        <f t="shared" si="637"/>
        <v>147</v>
      </c>
      <c r="V1686" s="10">
        <v>252</v>
      </c>
      <c r="W1686" s="12">
        <f t="shared" si="649"/>
        <v>1.026816323</v>
      </c>
      <c r="X1686" s="5">
        <f t="shared" si="650"/>
        <v>35.18603341</v>
      </c>
      <c r="Y1686" s="11">
        <f t="shared" si="651"/>
        <v>0</v>
      </c>
      <c r="Z1686" s="2" t="s">
        <v>75</v>
      </c>
      <c r="AA1686" s="72">
        <f t="shared" si="659"/>
        <v>44851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2"/>
      <c r="CH1686" s="1"/>
      <c r="CI1686" s="1"/>
      <c r="CJ1686" s="1"/>
      <c r="CK1686" s="1"/>
      <c r="CL1686" s="1"/>
      <c r="CM1686" s="1"/>
    </row>
    <row r="1687" spans="1:91" x14ac:dyDescent="0.2">
      <c r="A1687" s="105">
        <f t="shared" si="652"/>
        <v>44700</v>
      </c>
      <c r="B1687" s="5">
        <f t="shared" si="641"/>
        <v>1347.82837933</v>
      </c>
      <c r="C1687" s="5">
        <f t="shared" si="653"/>
        <v>1000</v>
      </c>
      <c r="D1687" s="64">
        <f t="shared" si="654"/>
        <v>6382.88</v>
      </c>
      <c r="E1687" s="11">
        <f>IF(K1687=1,VLOOKUP(A1687,[1]Plan1!$AY$80:$BA$314,3),E1686)</f>
        <v>6412.88</v>
      </c>
      <c r="F1687" s="72">
        <f t="shared" si="655"/>
        <v>44698</v>
      </c>
      <c r="G1687" s="9">
        <f t="shared" si="642"/>
        <v>4.7000726944577131E-3</v>
      </c>
      <c r="H1687" s="72">
        <f t="shared" si="656"/>
        <v>44727</v>
      </c>
      <c r="I1687" s="72">
        <f t="shared" si="643"/>
        <v>44727</v>
      </c>
      <c r="J1687" s="1">
        <f t="shared" si="657"/>
        <v>22</v>
      </c>
      <c r="K1687" s="1">
        <f t="shared" si="639"/>
        <v>3</v>
      </c>
      <c r="L1687" s="5">
        <f t="shared" si="644"/>
        <v>1.0006396200000001</v>
      </c>
      <c r="M1687" s="12">
        <f t="shared" si="640"/>
        <v>1.01060018</v>
      </c>
      <c r="N1687" s="12">
        <f t="shared" si="636"/>
        <v>1.311553341831825</v>
      </c>
      <c r="O1687" s="5">
        <f t="shared" si="638"/>
        <v>1.3123922299999999</v>
      </c>
      <c r="P1687" s="5">
        <f t="shared" si="645"/>
        <v>1312.3922299999999</v>
      </c>
      <c r="Q1687" s="10">
        <f t="shared" si="646"/>
        <v>0</v>
      </c>
      <c r="R1687" s="39">
        <f t="shared" si="647"/>
        <v>0</v>
      </c>
      <c r="S1687" s="5">
        <f t="shared" si="648"/>
        <v>0</v>
      </c>
      <c r="T1687" s="6">
        <f t="shared" si="658"/>
        <v>4.641E-2</v>
      </c>
      <c r="U1687" s="10">
        <f t="shared" si="637"/>
        <v>148</v>
      </c>
      <c r="V1687" s="10">
        <v>252</v>
      </c>
      <c r="W1687" s="12">
        <f t="shared" si="649"/>
        <v>1.0270011880000001</v>
      </c>
      <c r="X1687" s="5">
        <f t="shared" si="650"/>
        <v>35.436149329999999</v>
      </c>
      <c r="Y1687" s="11">
        <f t="shared" si="651"/>
        <v>0</v>
      </c>
      <c r="Z1687" s="2" t="s">
        <v>75</v>
      </c>
      <c r="AA1687" s="72">
        <f t="shared" si="659"/>
        <v>44851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2"/>
      <c r="CH1687" s="1"/>
      <c r="CI1687" s="1"/>
      <c r="CJ1687" s="1"/>
      <c r="CK1687" s="1"/>
      <c r="CL1687" s="1"/>
      <c r="CM1687" s="1"/>
    </row>
    <row r="1688" spans="1:91" x14ac:dyDescent="0.2">
      <c r="A1688" s="105">
        <f t="shared" si="652"/>
        <v>44701</v>
      </c>
      <c r="B1688" s="5">
        <f t="shared" si="641"/>
        <v>1348.3584049200001</v>
      </c>
      <c r="C1688" s="5">
        <f t="shared" si="653"/>
        <v>1000</v>
      </c>
      <c r="D1688" s="64">
        <f t="shared" si="654"/>
        <v>6382.88</v>
      </c>
      <c r="E1688" s="11">
        <f>IF(K1688=1,VLOOKUP(A1688,[1]Plan1!$AY$80:$BA$314,3),E1687)</f>
        <v>6412.88</v>
      </c>
      <c r="F1688" s="72">
        <f t="shared" si="655"/>
        <v>44698</v>
      </c>
      <c r="G1688" s="9">
        <f t="shared" si="642"/>
        <v>4.7000726944577131E-3</v>
      </c>
      <c r="H1688" s="72">
        <f t="shared" si="656"/>
        <v>44727</v>
      </c>
      <c r="I1688" s="72">
        <f t="shared" si="643"/>
        <v>44727</v>
      </c>
      <c r="J1688" s="1">
        <f t="shared" si="657"/>
        <v>22</v>
      </c>
      <c r="K1688" s="1">
        <f t="shared" si="639"/>
        <v>4</v>
      </c>
      <c r="L1688" s="5">
        <f t="shared" si="644"/>
        <v>1.00085292</v>
      </c>
      <c r="M1688" s="12">
        <f t="shared" si="640"/>
        <v>1.01060018</v>
      </c>
      <c r="N1688" s="12">
        <f t="shared" si="636"/>
        <v>1.311553341831825</v>
      </c>
      <c r="O1688" s="5">
        <f t="shared" si="638"/>
        <v>1.3126719899999999</v>
      </c>
      <c r="P1688" s="5">
        <f t="shared" si="645"/>
        <v>1312.6719900000001</v>
      </c>
      <c r="Q1688" s="10">
        <f t="shared" si="646"/>
        <v>0</v>
      </c>
      <c r="R1688" s="39">
        <f t="shared" si="647"/>
        <v>0</v>
      </c>
      <c r="S1688" s="5">
        <f t="shared" si="648"/>
        <v>0</v>
      </c>
      <c r="T1688" s="6">
        <f t="shared" si="658"/>
        <v>4.641E-2</v>
      </c>
      <c r="U1688" s="10">
        <f t="shared" si="637"/>
        <v>149</v>
      </c>
      <c r="V1688" s="10">
        <v>252</v>
      </c>
      <c r="W1688" s="12">
        <f t="shared" si="649"/>
        <v>1.027186087</v>
      </c>
      <c r="X1688" s="5">
        <f t="shared" si="650"/>
        <v>35.686414919999997</v>
      </c>
      <c r="Y1688" s="11">
        <f t="shared" si="651"/>
        <v>0</v>
      </c>
      <c r="Z1688" s="2" t="s">
        <v>75</v>
      </c>
      <c r="AA1688" s="72">
        <f t="shared" si="659"/>
        <v>44851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2"/>
      <c r="CH1688" s="1"/>
      <c r="CI1688" s="1"/>
      <c r="CJ1688" s="1"/>
      <c r="CK1688" s="1"/>
      <c r="CL1688" s="1"/>
      <c r="CM1688" s="1"/>
    </row>
    <row r="1689" spans="1:91" x14ac:dyDescent="0.2">
      <c r="A1689" s="105">
        <f t="shared" si="652"/>
        <v>44702</v>
      </c>
      <c r="B1689" s="5">
        <f t="shared" si="641"/>
        <v>1348.88861707</v>
      </c>
      <c r="C1689" s="5">
        <f t="shared" si="653"/>
        <v>1000</v>
      </c>
      <c r="D1689" s="64">
        <f t="shared" si="654"/>
        <v>6382.88</v>
      </c>
      <c r="E1689" s="11">
        <f>IF(K1689=1,VLOOKUP(A1689,[1]Plan1!$AY$80:$BA$314,3),E1688)</f>
        <v>6412.88</v>
      </c>
      <c r="F1689" s="72">
        <f t="shared" si="655"/>
        <v>44698</v>
      </c>
      <c r="G1689" s="9">
        <f t="shared" si="642"/>
        <v>4.7000726944577131E-3</v>
      </c>
      <c r="H1689" s="72">
        <f t="shared" si="656"/>
        <v>44727</v>
      </c>
      <c r="I1689" s="72">
        <f t="shared" si="643"/>
        <v>44727</v>
      </c>
      <c r="J1689" s="1">
        <f t="shared" si="657"/>
        <v>22</v>
      </c>
      <c r="K1689" s="1">
        <f t="shared" si="639"/>
        <v>5</v>
      </c>
      <c r="L1689" s="5">
        <f t="shared" si="644"/>
        <v>1.00106626</v>
      </c>
      <c r="M1689" s="12">
        <f t="shared" si="640"/>
        <v>1.01060018</v>
      </c>
      <c r="N1689" s="12">
        <f t="shared" si="636"/>
        <v>1.311553341831825</v>
      </c>
      <c r="O1689" s="5">
        <f t="shared" si="638"/>
        <v>1.3129517900000001</v>
      </c>
      <c r="P1689" s="5">
        <f t="shared" si="645"/>
        <v>1312.9517900000001</v>
      </c>
      <c r="Q1689" s="10">
        <f t="shared" si="646"/>
        <v>0</v>
      </c>
      <c r="R1689" s="39">
        <f t="shared" si="647"/>
        <v>0</v>
      </c>
      <c r="S1689" s="5">
        <f t="shared" si="648"/>
        <v>0</v>
      </c>
      <c r="T1689" s="6">
        <f t="shared" si="658"/>
        <v>4.641E-2</v>
      </c>
      <c r="U1689" s="10">
        <f t="shared" si="637"/>
        <v>150</v>
      </c>
      <c r="V1689" s="10">
        <v>252</v>
      </c>
      <c r="W1689" s="12">
        <f t="shared" si="649"/>
        <v>1.027371018</v>
      </c>
      <c r="X1689" s="5">
        <f t="shared" si="650"/>
        <v>35.93682707</v>
      </c>
      <c r="Y1689" s="11">
        <f t="shared" si="651"/>
        <v>0</v>
      </c>
      <c r="Z1689" s="2" t="s">
        <v>75</v>
      </c>
      <c r="AA1689" s="72">
        <f t="shared" si="659"/>
        <v>44851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2"/>
      <c r="CH1689" s="1"/>
      <c r="CI1689" s="1"/>
      <c r="CJ1689" s="1"/>
      <c r="CK1689" s="1"/>
      <c r="CL1689" s="1"/>
      <c r="CM1689" s="1"/>
    </row>
    <row r="1690" spans="1:91" x14ac:dyDescent="0.2">
      <c r="A1690" s="105">
        <f t="shared" si="652"/>
        <v>44703</v>
      </c>
      <c r="B1690" s="5">
        <f t="shared" si="641"/>
        <v>1348.88861707</v>
      </c>
      <c r="C1690" s="5">
        <f t="shared" si="653"/>
        <v>1000</v>
      </c>
      <c r="D1690" s="64">
        <f t="shared" si="654"/>
        <v>6382.88</v>
      </c>
      <c r="E1690" s="11">
        <f>IF(K1690=1,VLOOKUP(A1690,[1]Plan1!$AY$80:$BA$314,3),E1689)</f>
        <v>6412.88</v>
      </c>
      <c r="F1690" s="72">
        <f t="shared" si="655"/>
        <v>44698</v>
      </c>
      <c r="G1690" s="9">
        <f t="shared" si="642"/>
        <v>4.7000726944577131E-3</v>
      </c>
      <c r="H1690" s="72">
        <f t="shared" si="656"/>
        <v>44727</v>
      </c>
      <c r="I1690" s="72">
        <f t="shared" si="643"/>
        <v>44727</v>
      </c>
      <c r="J1690" s="1">
        <f t="shared" si="657"/>
        <v>22</v>
      </c>
      <c r="K1690" s="1">
        <f t="shared" si="639"/>
        <v>5</v>
      </c>
      <c r="L1690" s="5">
        <f t="shared" si="644"/>
        <v>1.00106626</v>
      </c>
      <c r="M1690" s="12">
        <f t="shared" si="640"/>
        <v>1.01060018</v>
      </c>
      <c r="N1690" s="12">
        <f t="shared" si="636"/>
        <v>1.311553341831825</v>
      </c>
      <c r="O1690" s="5">
        <f t="shared" si="638"/>
        <v>1.3129517900000001</v>
      </c>
      <c r="P1690" s="5">
        <f t="shared" si="645"/>
        <v>1312.9517900000001</v>
      </c>
      <c r="Q1690" s="10">
        <f t="shared" si="646"/>
        <v>0</v>
      </c>
      <c r="R1690" s="39">
        <f t="shared" si="647"/>
        <v>0</v>
      </c>
      <c r="S1690" s="5">
        <f t="shared" si="648"/>
        <v>0</v>
      </c>
      <c r="T1690" s="6">
        <f t="shared" si="658"/>
        <v>4.641E-2</v>
      </c>
      <c r="U1690" s="10">
        <f t="shared" si="637"/>
        <v>150</v>
      </c>
      <c r="V1690" s="10">
        <v>252</v>
      </c>
      <c r="W1690" s="12">
        <f t="shared" si="649"/>
        <v>1.027371018</v>
      </c>
      <c r="X1690" s="5">
        <f t="shared" si="650"/>
        <v>35.93682707</v>
      </c>
      <c r="Y1690" s="11">
        <f t="shared" si="651"/>
        <v>0</v>
      </c>
      <c r="Z1690" s="2" t="s">
        <v>75</v>
      </c>
      <c r="AA1690" s="72">
        <f t="shared" si="659"/>
        <v>44851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2"/>
      <c r="CH1690" s="1"/>
      <c r="CI1690" s="1"/>
      <c r="CJ1690" s="1"/>
      <c r="CK1690" s="1"/>
      <c r="CL1690" s="1"/>
      <c r="CM1690" s="1"/>
    </row>
    <row r="1691" spans="1:91" x14ac:dyDescent="0.2">
      <c r="A1691" s="105">
        <f t="shared" si="652"/>
        <v>44704</v>
      </c>
      <c r="B1691" s="5">
        <f t="shared" si="641"/>
        <v>1348.88861707</v>
      </c>
      <c r="C1691" s="5">
        <f t="shared" si="653"/>
        <v>1000</v>
      </c>
      <c r="D1691" s="64">
        <f t="shared" si="654"/>
        <v>6382.88</v>
      </c>
      <c r="E1691" s="11">
        <f>IF(K1691=1,VLOOKUP(A1691,[1]Plan1!$AY$80:$BA$314,3),E1690)</f>
        <v>6412.88</v>
      </c>
      <c r="F1691" s="72">
        <f t="shared" si="655"/>
        <v>44698</v>
      </c>
      <c r="G1691" s="9">
        <f t="shared" si="642"/>
        <v>4.7000726944577131E-3</v>
      </c>
      <c r="H1691" s="72">
        <f t="shared" si="656"/>
        <v>44727</v>
      </c>
      <c r="I1691" s="72">
        <f t="shared" si="643"/>
        <v>44727</v>
      </c>
      <c r="J1691" s="1">
        <f t="shared" si="657"/>
        <v>22</v>
      </c>
      <c r="K1691" s="1">
        <f t="shared" si="639"/>
        <v>5</v>
      </c>
      <c r="L1691" s="5">
        <f t="shared" si="644"/>
        <v>1.00106626</v>
      </c>
      <c r="M1691" s="12">
        <f t="shared" si="640"/>
        <v>1.01060018</v>
      </c>
      <c r="N1691" s="12">
        <f t="shared" si="636"/>
        <v>1.311553341831825</v>
      </c>
      <c r="O1691" s="5">
        <f t="shared" si="638"/>
        <v>1.3129517900000001</v>
      </c>
      <c r="P1691" s="5">
        <f t="shared" si="645"/>
        <v>1312.9517900000001</v>
      </c>
      <c r="Q1691" s="10">
        <f t="shared" si="646"/>
        <v>0</v>
      </c>
      <c r="R1691" s="39">
        <f t="shared" si="647"/>
        <v>0</v>
      </c>
      <c r="S1691" s="5">
        <f t="shared" si="648"/>
        <v>0</v>
      </c>
      <c r="T1691" s="6">
        <f t="shared" si="658"/>
        <v>4.641E-2</v>
      </c>
      <c r="U1691" s="10">
        <f t="shared" si="637"/>
        <v>150</v>
      </c>
      <c r="V1691" s="10">
        <v>252</v>
      </c>
      <c r="W1691" s="12">
        <f t="shared" si="649"/>
        <v>1.027371018</v>
      </c>
      <c r="X1691" s="5">
        <f t="shared" si="650"/>
        <v>35.93682707</v>
      </c>
      <c r="Y1691" s="11">
        <f t="shared" si="651"/>
        <v>0</v>
      </c>
      <c r="Z1691" s="2" t="s">
        <v>75</v>
      </c>
      <c r="AA1691" s="72">
        <f t="shared" si="659"/>
        <v>44851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2"/>
      <c r="CH1691" s="1"/>
      <c r="CI1691" s="1"/>
      <c r="CJ1691" s="1"/>
      <c r="CK1691" s="1"/>
      <c r="CL1691" s="1"/>
      <c r="CM1691" s="1"/>
    </row>
    <row r="1692" spans="1:91" x14ac:dyDescent="0.2">
      <c r="A1692" s="105">
        <f t="shared" si="652"/>
        <v>44705</v>
      </c>
      <c r="B1692" s="5">
        <f t="shared" si="641"/>
        <v>1349.4190595699999</v>
      </c>
      <c r="C1692" s="5">
        <f t="shared" si="653"/>
        <v>1000</v>
      </c>
      <c r="D1692" s="64">
        <f t="shared" si="654"/>
        <v>6382.88</v>
      </c>
      <c r="E1692" s="11">
        <f>IF(K1692=1,VLOOKUP(A1692,[1]Plan1!$AY$80:$BA$314,3),E1691)</f>
        <v>6412.88</v>
      </c>
      <c r="F1692" s="72">
        <f t="shared" si="655"/>
        <v>44698</v>
      </c>
      <c r="G1692" s="9">
        <f t="shared" si="642"/>
        <v>4.7000726944577131E-3</v>
      </c>
      <c r="H1692" s="72">
        <f t="shared" si="656"/>
        <v>44727</v>
      </c>
      <c r="I1692" s="72">
        <f t="shared" si="643"/>
        <v>44727</v>
      </c>
      <c r="J1692" s="1">
        <f t="shared" si="657"/>
        <v>22</v>
      </c>
      <c r="K1692" s="1">
        <f t="shared" si="639"/>
        <v>6</v>
      </c>
      <c r="L1692" s="5">
        <f t="shared" si="644"/>
        <v>1.0012796500000001</v>
      </c>
      <c r="M1692" s="12">
        <f t="shared" si="640"/>
        <v>1.01060018</v>
      </c>
      <c r="N1692" s="12">
        <f t="shared" si="636"/>
        <v>1.311553341831825</v>
      </c>
      <c r="O1692" s="5">
        <f t="shared" si="638"/>
        <v>1.31323167</v>
      </c>
      <c r="P1692" s="5">
        <f t="shared" si="645"/>
        <v>1313.2316699999999</v>
      </c>
      <c r="Q1692" s="10">
        <f t="shared" si="646"/>
        <v>0</v>
      </c>
      <c r="R1692" s="39">
        <f t="shared" si="647"/>
        <v>0</v>
      </c>
      <c r="S1692" s="5">
        <f t="shared" si="648"/>
        <v>0</v>
      </c>
      <c r="T1692" s="6">
        <f t="shared" si="658"/>
        <v>4.641E-2</v>
      </c>
      <c r="U1692" s="10">
        <f t="shared" si="637"/>
        <v>151</v>
      </c>
      <c r="V1692" s="10">
        <v>252</v>
      </c>
      <c r="W1692" s="12">
        <f t="shared" si="649"/>
        <v>1.0275559830000001</v>
      </c>
      <c r="X1692" s="5">
        <f t="shared" si="650"/>
        <v>36.187389570000001</v>
      </c>
      <c r="Y1692" s="11">
        <f t="shared" si="651"/>
        <v>0</v>
      </c>
      <c r="Z1692" s="2" t="s">
        <v>75</v>
      </c>
      <c r="AA1692" s="72">
        <f t="shared" si="659"/>
        <v>44851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2"/>
      <c r="CH1692" s="1"/>
      <c r="CI1692" s="1"/>
      <c r="CJ1692" s="1"/>
      <c r="CK1692" s="1"/>
      <c r="CL1692" s="1"/>
      <c r="CM1692" s="1"/>
    </row>
    <row r="1693" spans="1:91" x14ac:dyDescent="0.2">
      <c r="A1693" s="105">
        <f t="shared" si="652"/>
        <v>44706</v>
      </c>
      <c r="B1693" s="5">
        <f t="shared" si="641"/>
        <v>1349.94969006</v>
      </c>
      <c r="C1693" s="5">
        <f t="shared" si="653"/>
        <v>1000</v>
      </c>
      <c r="D1693" s="64">
        <f t="shared" si="654"/>
        <v>6382.88</v>
      </c>
      <c r="E1693" s="11">
        <f>IF(K1693=1,VLOOKUP(A1693,[1]Plan1!$AY$80:$BA$314,3),E1692)</f>
        <v>6412.88</v>
      </c>
      <c r="F1693" s="72">
        <f t="shared" si="655"/>
        <v>44698</v>
      </c>
      <c r="G1693" s="9">
        <f t="shared" si="642"/>
        <v>4.7000726944577131E-3</v>
      </c>
      <c r="H1693" s="72">
        <f t="shared" si="656"/>
        <v>44727</v>
      </c>
      <c r="I1693" s="72">
        <f t="shared" si="643"/>
        <v>44727</v>
      </c>
      <c r="J1693" s="1">
        <f t="shared" si="657"/>
        <v>22</v>
      </c>
      <c r="K1693" s="1">
        <f t="shared" si="639"/>
        <v>7</v>
      </c>
      <c r="L1693" s="5">
        <f t="shared" si="644"/>
        <v>1.0014930799999999</v>
      </c>
      <c r="M1693" s="12">
        <f t="shared" si="640"/>
        <v>1.01060018</v>
      </c>
      <c r="N1693" s="12">
        <f t="shared" si="636"/>
        <v>1.311553341831825</v>
      </c>
      <c r="O1693" s="5">
        <f t="shared" si="638"/>
        <v>1.3135115900000001</v>
      </c>
      <c r="P1693" s="5">
        <f t="shared" si="645"/>
        <v>1313.5115900000001</v>
      </c>
      <c r="Q1693" s="10">
        <f t="shared" si="646"/>
        <v>0</v>
      </c>
      <c r="R1693" s="39">
        <f t="shared" si="647"/>
        <v>0</v>
      </c>
      <c r="S1693" s="5">
        <f t="shared" si="648"/>
        <v>0</v>
      </c>
      <c r="T1693" s="6">
        <f t="shared" si="658"/>
        <v>4.641E-2</v>
      </c>
      <c r="U1693" s="10">
        <f t="shared" si="637"/>
        <v>152</v>
      </c>
      <c r="V1693" s="10">
        <v>252</v>
      </c>
      <c r="W1693" s="12">
        <f t="shared" si="649"/>
        <v>1.027740981</v>
      </c>
      <c r="X1693" s="5">
        <f t="shared" si="650"/>
        <v>36.438100059999996</v>
      </c>
      <c r="Y1693" s="11">
        <f t="shared" si="651"/>
        <v>0</v>
      </c>
      <c r="Z1693" s="2" t="s">
        <v>75</v>
      </c>
      <c r="AA1693" s="72">
        <f t="shared" si="659"/>
        <v>44851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2"/>
      <c r="CH1693" s="1"/>
      <c r="CI1693" s="1"/>
      <c r="CJ1693" s="1"/>
      <c r="CK1693" s="1"/>
      <c r="CL1693" s="1"/>
      <c r="CM1693" s="1"/>
    </row>
    <row r="1694" spans="1:91" x14ac:dyDescent="0.2">
      <c r="A1694" s="105">
        <f t="shared" si="652"/>
        <v>44707</v>
      </c>
      <c r="B1694" s="5">
        <f t="shared" si="641"/>
        <v>1350.4805407400002</v>
      </c>
      <c r="C1694" s="5">
        <f t="shared" si="653"/>
        <v>1000</v>
      </c>
      <c r="D1694" s="64">
        <f t="shared" si="654"/>
        <v>6382.88</v>
      </c>
      <c r="E1694" s="11">
        <f>IF(K1694=1,VLOOKUP(A1694,[1]Plan1!$AY$80:$BA$314,3),E1693)</f>
        <v>6412.88</v>
      </c>
      <c r="F1694" s="72">
        <f t="shared" si="655"/>
        <v>44698</v>
      </c>
      <c r="G1694" s="9">
        <f t="shared" si="642"/>
        <v>4.7000726944577131E-3</v>
      </c>
      <c r="H1694" s="72">
        <f t="shared" si="656"/>
        <v>44727</v>
      </c>
      <c r="I1694" s="72">
        <f t="shared" si="643"/>
        <v>44727</v>
      </c>
      <c r="J1694" s="1">
        <f t="shared" si="657"/>
        <v>22</v>
      </c>
      <c r="K1694" s="1">
        <f t="shared" si="639"/>
        <v>8</v>
      </c>
      <c r="L1694" s="5">
        <f t="shared" si="644"/>
        <v>1.0017065599999999</v>
      </c>
      <c r="M1694" s="12">
        <f t="shared" si="640"/>
        <v>1.01060018</v>
      </c>
      <c r="N1694" s="12">
        <f t="shared" si="636"/>
        <v>1.311553341831825</v>
      </c>
      <c r="O1694" s="5">
        <f t="shared" si="638"/>
        <v>1.31379158</v>
      </c>
      <c r="P1694" s="5">
        <f t="shared" si="645"/>
        <v>1313.7915800000001</v>
      </c>
      <c r="Q1694" s="10">
        <f t="shared" si="646"/>
        <v>0</v>
      </c>
      <c r="R1694" s="39">
        <f t="shared" si="647"/>
        <v>0</v>
      </c>
      <c r="S1694" s="5">
        <f t="shared" si="648"/>
        <v>0</v>
      </c>
      <c r="T1694" s="6">
        <f t="shared" si="658"/>
        <v>4.641E-2</v>
      </c>
      <c r="U1694" s="10">
        <f t="shared" si="637"/>
        <v>153</v>
      </c>
      <c r="V1694" s="10">
        <v>252</v>
      </c>
      <c r="W1694" s="12">
        <f t="shared" si="649"/>
        <v>1.0279260130000001</v>
      </c>
      <c r="X1694" s="5">
        <f t="shared" si="650"/>
        <v>36.688960739999999</v>
      </c>
      <c r="Y1694" s="11">
        <f t="shared" si="651"/>
        <v>0</v>
      </c>
      <c r="Z1694" s="2" t="s">
        <v>75</v>
      </c>
      <c r="AA1694" s="72">
        <f t="shared" si="659"/>
        <v>44851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2"/>
      <c r="CH1694" s="1"/>
      <c r="CI1694" s="1"/>
      <c r="CJ1694" s="1"/>
      <c r="CK1694" s="1"/>
      <c r="CL1694" s="1"/>
      <c r="CM1694" s="1"/>
    </row>
    <row r="1695" spans="1:91" x14ac:dyDescent="0.2">
      <c r="A1695" s="105">
        <f t="shared" si="652"/>
        <v>44708</v>
      </c>
      <c r="B1695" s="5">
        <f t="shared" si="641"/>
        <v>1351.0116103599998</v>
      </c>
      <c r="C1695" s="5">
        <f t="shared" si="653"/>
        <v>1000</v>
      </c>
      <c r="D1695" s="64">
        <f t="shared" si="654"/>
        <v>6382.88</v>
      </c>
      <c r="E1695" s="11">
        <f>IF(K1695=1,VLOOKUP(A1695,[1]Plan1!$AY$80:$BA$314,3),E1694)</f>
        <v>6412.88</v>
      </c>
      <c r="F1695" s="72">
        <f t="shared" si="655"/>
        <v>44698</v>
      </c>
      <c r="G1695" s="9">
        <f t="shared" si="642"/>
        <v>4.7000726944577131E-3</v>
      </c>
      <c r="H1695" s="72">
        <f t="shared" si="656"/>
        <v>44727</v>
      </c>
      <c r="I1695" s="72">
        <f t="shared" si="643"/>
        <v>44727</v>
      </c>
      <c r="J1695" s="1">
        <f t="shared" si="657"/>
        <v>22</v>
      </c>
      <c r="K1695" s="1">
        <f t="shared" si="639"/>
        <v>9</v>
      </c>
      <c r="L1695" s="5">
        <f t="shared" si="644"/>
        <v>1.00192009</v>
      </c>
      <c r="M1695" s="12">
        <f t="shared" si="640"/>
        <v>1.01060018</v>
      </c>
      <c r="N1695" s="12">
        <f t="shared" ref="N1695:N1758" si="660">IF(I1695&gt;I1694,N1694*M1695,N1694)</f>
        <v>1.311553341831825</v>
      </c>
      <c r="O1695" s="5">
        <f t="shared" si="638"/>
        <v>1.3140716400000001</v>
      </c>
      <c r="P1695" s="5">
        <f t="shared" si="645"/>
        <v>1314.0716399999999</v>
      </c>
      <c r="Q1695" s="10">
        <f t="shared" si="646"/>
        <v>0</v>
      </c>
      <c r="R1695" s="39">
        <f t="shared" si="647"/>
        <v>0</v>
      </c>
      <c r="S1695" s="5">
        <f t="shared" si="648"/>
        <v>0</v>
      </c>
      <c r="T1695" s="6">
        <f t="shared" si="658"/>
        <v>4.641E-2</v>
      </c>
      <c r="U1695" s="10">
        <f t="shared" si="637"/>
        <v>154</v>
      </c>
      <c r="V1695" s="10">
        <v>252</v>
      </c>
      <c r="W1695" s="12">
        <f t="shared" si="649"/>
        <v>1.028111078</v>
      </c>
      <c r="X1695" s="5">
        <f t="shared" si="650"/>
        <v>36.939970359999997</v>
      </c>
      <c r="Y1695" s="11">
        <f t="shared" si="651"/>
        <v>0</v>
      </c>
      <c r="Z1695" s="2" t="s">
        <v>75</v>
      </c>
      <c r="AA1695" s="72">
        <f t="shared" si="659"/>
        <v>44851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2"/>
      <c r="CH1695" s="1"/>
      <c r="CI1695" s="1"/>
      <c r="CJ1695" s="1"/>
      <c r="CK1695" s="1"/>
      <c r="CL1695" s="1"/>
      <c r="CM1695" s="1"/>
    </row>
    <row r="1696" spans="1:91" x14ac:dyDescent="0.2">
      <c r="A1696" s="105">
        <f t="shared" si="652"/>
        <v>44709</v>
      </c>
      <c r="B1696" s="5">
        <f t="shared" si="641"/>
        <v>1351.5428784400001</v>
      </c>
      <c r="C1696" s="5">
        <f t="shared" si="653"/>
        <v>1000</v>
      </c>
      <c r="D1696" s="64">
        <f t="shared" si="654"/>
        <v>6382.88</v>
      </c>
      <c r="E1696" s="11">
        <f>IF(K1696=1,VLOOKUP(A1696,[1]Plan1!$AY$80:$BA$314,3),E1695)</f>
        <v>6412.88</v>
      </c>
      <c r="F1696" s="72">
        <f t="shared" si="655"/>
        <v>44698</v>
      </c>
      <c r="G1696" s="9">
        <f t="shared" si="642"/>
        <v>4.7000726944577131E-3</v>
      </c>
      <c r="H1696" s="72">
        <f t="shared" si="656"/>
        <v>44727</v>
      </c>
      <c r="I1696" s="72">
        <f t="shared" si="643"/>
        <v>44727</v>
      </c>
      <c r="J1696" s="1">
        <f t="shared" si="657"/>
        <v>22</v>
      </c>
      <c r="K1696" s="1">
        <f t="shared" si="639"/>
        <v>10</v>
      </c>
      <c r="L1696" s="5">
        <f t="shared" si="644"/>
        <v>1.0021336599999999</v>
      </c>
      <c r="M1696" s="12">
        <f t="shared" si="640"/>
        <v>1.01060018</v>
      </c>
      <c r="N1696" s="12">
        <f t="shared" si="660"/>
        <v>1.311553341831825</v>
      </c>
      <c r="O1696" s="5">
        <f t="shared" si="638"/>
        <v>1.3143517499999999</v>
      </c>
      <c r="P1696" s="5">
        <f t="shared" si="645"/>
        <v>1314.35175</v>
      </c>
      <c r="Q1696" s="10">
        <f t="shared" si="646"/>
        <v>0</v>
      </c>
      <c r="R1696" s="39">
        <f t="shared" si="647"/>
        <v>0</v>
      </c>
      <c r="S1696" s="5">
        <f t="shared" si="648"/>
        <v>0</v>
      </c>
      <c r="T1696" s="6">
        <f t="shared" si="658"/>
        <v>4.641E-2</v>
      </c>
      <c r="U1696" s="10">
        <f t="shared" si="637"/>
        <v>155</v>
      </c>
      <c r="V1696" s="10">
        <v>252</v>
      </c>
      <c r="W1696" s="12">
        <f t="shared" si="649"/>
        <v>1.028296176</v>
      </c>
      <c r="X1696" s="5">
        <f t="shared" si="650"/>
        <v>37.19112844</v>
      </c>
      <c r="Y1696" s="11">
        <f t="shared" si="651"/>
        <v>0</v>
      </c>
      <c r="Z1696" s="2" t="s">
        <v>75</v>
      </c>
      <c r="AA1696" s="72">
        <f t="shared" si="659"/>
        <v>44851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2"/>
      <c r="CH1696" s="1"/>
      <c r="CI1696" s="1"/>
      <c r="CJ1696" s="1"/>
      <c r="CK1696" s="1"/>
      <c r="CL1696" s="1"/>
      <c r="CM1696" s="1"/>
    </row>
    <row r="1697" spans="1:91" x14ac:dyDescent="0.2">
      <c r="A1697" s="105">
        <f t="shared" si="652"/>
        <v>44710</v>
      </c>
      <c r="B1697" s="5">
        <f t="shared" si="641"/>
        <v>1351.5428784400001</v>
      </c>
      <c r="C1697" s="5">
        <f t="shared" si="653"/>
        <v>1000</v>
      </c>
      <c r="D1697" s="64">
        <f t="shared" si="654"/>
        <v>6382.88</v>
      </c>
      <c r="E1697" s="11">
        <f>IF(K1697=1,VLOOKUP(A1697,[1]Plan1!$AY$80:$BA$314,3),E1696)</f>
        <v>6412.88</v>
      </c>
      <c r="F1697" s="72">
        <f t="shared" si="655"/>
        <v>44698</v>
      </c>
      <c r="G1697" s="9">
        <f t="shared" si="642"/>
        <v>4.7000726944577131E-3</v>
      </c>
      <c r="H1697" s="72">
        <f t="shared" si="656"/>
        <v>44727</v>
      </c>
      <c r="I1697" s="72">
        <f t="shared" si="643"/>
        <v>44727</v>
      </c>
      <c r="J1697" s="1">
        <f t="shared" si="657"/>
        <v>22</v>
      </c>
      <c r="K1697" s="1">
        <f t="shared" si="639"/>
        <v>10</v>
      </c>
      <c r="L1697" s="5">
        <f t="shared" si="644"/>
        <v>1.0021336599999999</v>
      </c>
      <c r="M1697" s="12">
        <f t="shared" si="640"/>
        <v>1.01060018</v>
      </c>
      <c r="N1697" s="12">
        <f t="shared" si="660"/>
        <v>1.311553341831825</v>
      </c>
      <c r="O1697" s="5">
        <f t="shared" si="638"/>
        <v>1.3143517499999999</v>
      </c>
      <c r="P1697" s="5">
        <f t="shared" si="645"/>
        <v>1314.35175</v>
      </c>
      <c r="Q1697" s="10">
        <f t="shared" si="646"/>
        <v>0</v>
      </c>
      <c r="R1697" s="39">
        <f t="shared" si="647"/>
        <v>0</v>
      </c>
      <c r="S1697" s="5">
        <f t="shared" si="648"/>
        <v>0</v>
      </c>
      <c r="T1697" s="6">
        <f t="shared" si="658"/>
        <v>4.641E-2</v>
      </c>
      <c r="U1697" s="10">
        <f t="shared" si="637"/>
        <v>155</v>
      </c>
      <c r="V1697" s="10">
        <v>252</v>
      </c>
      <c r="W1697" s="12">
        <f t="shared" si="649"/>
        <v>1.028296176</v>
      </c>
      <c r="X1697" s="5">
        <f t="shared" si="650"/>
        <v>37.19112844</v>
      </c>
      <c r="Y1697" s="11">
        <f t="shared" si="651"/>
        <v>0</v>
      </c>
      <c r="Z1697" s="2" t="s">
        <v>75</v>
      </c>
      <c r="AA1697" s="72">
        <f t="shared" si="659"/>
        <v>44851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2"/>
      <c r="CH1697" s="1"/>
      <c r="CI1697" s="1"/>
      <c r="CJ1697" s="1"/>
      <c r="CK1697" s="1"/>
      <c r="CL1697" s="1"/>
      <c r="CM1697" s="1"/>
    </row>
    <row r="1698" spans="1:91" x14ac:dyDescent="0.2">
      <c r="A1698" s="105">
        <f t="shared" si="652"/>
        <v>44711</v>
      </c>
      <c r="B1698" s="5">
        <f t="shared" si="641"/>
        <v>1351.5428784400001</v>
      </c>
      <c r="C1698" s="5">
        <f t="shared" si="653"/>
        <v>1000</v>
      </c>
      <c r="D1698" s="64">
        <f t="shared" si="654"/>
        <v>6382.88</v>
      </c>
      <c r="E1698" s="11">
        <f>IF(K1698=1,VLOOKUP(A1698,[1]Plan1!$AY$80:$BA$314,3),E1697)</f>
        <v>6412.88</v>
      </c>
      <c r="F1698" s="72">
        <f t="shared" si="655"/>
        <v>44698</v>
      </c>
      <c r="G1698" s="9">
        <f t="shared" si="642"/>
        <v>4.7000726944577131E-3</v>
      </c>
      <c r="H1698" s="72">
        <f t="shared" si="656"/>
        <v>44727</v>
      </c>
      <c r="I1698" s="72">
        <f t="shared" si="643"/>
        <v>44727</v>
      </c>
      <c r="J1698" s="1">
        <f t="shared" si="657"/>
        <v>22</v>
      </c>
      <c r="K1698" s="1">
        <f t="shared" si="639"/>
        <v>10</v>
      </c>
      <c r="L1698" s="5">
        <f t="shared" si="644"/>
        <v>1.0021336599999999</v>
      </c>
      <c r="M1698" s="12">
        <f t="shared" si="640"/>
        <v>1.01060018</v>
      </c>
      <c r="N1698" s="12">
        <f t="shared" si="660"/>
        <v>1.311553341831825</v>
      </c>
      <c r="O1698" s="5">
        <f t="shared" si="638"/>
        <v>1.3143517499999999</v>
      </c>
      <c r="P1698" s="5">
        <f t="shared" si="645"/>
        <v>1314.35175</v>
      </c>
      <c r="Q1698" s="10">
        <f t="shared" si="646"/>
        <v>0</v>
      </c>
      <c r="R1698" s="39">
        <f t="shared" si="647"/>
        <v>0</v>
      </c>
      <c r="S1698" s="5">
        <f t="shared" si="648"/>
        <v>0</v>
      </c>
      <c r="T1698" s="6">
        <f t="shared" si="658"/>
        <v>4.641E-2</v>
      </c>
      <c r="U1698" s="10">
        <f t="shared" si="637"/>
        <v>155</v>
      </c>
      <c r="V1698" s="10">
        <v>252</v>
      </c>
      <c r="W1698" s="12">
        <f t="shared" si="649"/>
        <v>1.028296176</v>
      </c>
      <c r="X1698" s="5">
        <f t="shared" si="650"/>
        <v>37.19112844</v>
      </c>
      <c r="Y1698" s="11">
        <f t="shared" si="651"/>
        <v>0</v>
      </c>
      <c r="Z1698" s="2" t="s">
        <v>75</v>
      </c>
      <c r="AA1698" s="72">
        <f t="shared" si="659"/>
        <v>44851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2"/>
      <c r="CH1698" s="1"/>
      <c r="CI1698" s="1"/>
      <c r="CJ1698" s="1"/>
      <c r="CK1698" s="1"/>
      <c r="CL1698" s="1"/>
      <c r="CM1698" s="1"/>
    </row>
    <row r="1699" spans="1:91" x14ac:dyDescent="0.2">
      <c r="A1699" s="105">
        <f t="shared" si="652"/>
        <v>44712</v>
      </c>
      <c r="B1699" s="5">
        <f t="shared" si="641"/>
        <v>1352.0743553</v>
      </c>
      <c r="C1699" s="5">
        <f t="shared" si="653"/>
        <v>1000</v>
      </c>
      <c r="D1699" s="64">
        <f t="shared" si="654"/>
        <v>6382.88</v>
      </c>
      <c r="E1699" s="11">
        <f>IF(K1699=1,VLOOKUP(A1699,[1]Plan1!$AY$80:$BA$314,3),E1698)</f>
        <v>6412.88</v>
      </c>
      <c r="F1699" s="72">
        <f t="shared" si="655"/>
        <v>44698</v>
      </c>
      <c r="G1699" s="9">
        <f t="shared" si="642"/>
        <v>4.7000726944577131E-3</v>
      </c>
      <c r="H1699" s="72">
        <f t="shared" si="656"/>
        <v>44727</v>
      </c>
      <c r="I1699" s="72">
        <f t="shared" si="643"/>
        <v>44727</v>
      </c>
      <c r="J1699" s="1">
        <f t="shared" si="657"/>
        <v>22</v>
      </c>
      <c r="K1699" s="1">
        <f t="shared" si="639"/>
        <v>11</v>
      </c>
      <c r="L1699" s="5">
        <f t="shared" si="644"/>
        <v>1.00234728</v>
      </c>
      <c r="M1699" s="12">
        <f t="shared" si="640"/>
        <v>1.01060018</v>
      </c>
      <c r="N1699" s="12">
        <f t="shared" si="660"/>
        <v>1.311553341831825</v>
      </c>
      <c r="O1699" s="5">
        <f t="shared" si="638"/>
        <v>1.3146319200000001</v>
      </c>
      <c r="P1699" s="5">
        <f t="shared" si="645"/>
        <v>1314.63192</v>
      </c>
      <c r="Q1699" s="10">
        <f t="shared" si="646"/>
        <v>0</v>
      </c>
      <c r="R1699" s="39">
        <f t="shared" si="647"/>
        <v>0</v>
      </c>
      <c r="S1699" s="5">
        <f t="shared" si="648"/>
        <v>0</v>
      </c>
      <c r="T1699" s="6">
        <f t="shared" si="658"/>
        <v>4.641E-2</v>
      </c>
      <c r="U1699" s="10">
        <f t="shared" si="637"/>
        <v>156</v>
      </c>
      <c r="V1699" s="10">
        <v>252</v>
      </c>
      <c r="W1699" s="12">
        <f t="shared" si="649"/>
        <v>1.0284813070000001</v>
      </c>
      <c r="X1699" s="5">
        <f t="shared" si="650"/>
        <v>37.4424353</v>
      </c>
      <c r="Y1699" s="11">
        <f t="shared" si="651"/>
        <v>0</v>
      </c>
      <c r="Z1699" s="2" t="s">
        <v>75</v>
      </c>
      <c r="AA1699" s="72">
        <f t="shared" si="659"/>
        <v>44851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2"/>
      <c r="CH1699" s="1"/>
      <c r="CI1699" s="1"/>
      <c r="CJ1699" s="1"/>
      <c r="CK1699" s="1"/>
      <c r="CL1699" s="1"/>
      <c r="CM1699" s="1"/>
    </row>
    <row r="1700" spans="1:91" x14ac:dyDescent="0.2">
      <c r="A1700" s="105">
        <f t="shared" si="652"/>
        <v>44713</v>
      </c>
      <c r="B1700" s="5">
        <f t="shared" si="641"/>
        <v>1352.60604233</v>
      </c>
      <c r="C1700" s="5">
        <f t="shared" si="653"/>
        <v>1000</v>
      </c>
      <c r="D1700" s="64">
        <f t="shared" si="654"/>
        <v>6382.88</v>
      </c>
      <c r="E1700" s="11">
        <f>IF(K1700=1,VLOOKUP(A1700,[1]Plan1!$AY$80:$BA$314,3),E1699)</f>
        <v>6412.88</v>
      </c>
      <c r="F1700" s="72">
        <f t="shared" si="655"/>
        <v>44698</v>
      </c>
      <c r="G1700" s="9">
        <f t="shared" si="642"/>
        <v>4.7000726944577131E-3</v>
      </c>
      <c r="H1700" s="72">
        <f t="shared" si="656"/>
        <v>44727</v>
      </c>
      <c r="I1700" s="72">
        <f t="shared" si="643"/>
        <v>44727</v>
      </c>
      <c r="J1700" s="1">
        <f t="shared" si="657"/>
        <v>22</v>
      </c>
      <c r="K1700" s="1">
        <f t="shared" si="639"/>
        <v>12</v>
      </c>
      <c r="L1700" s="5">
        <f t="shared" si="644"/>
        <v>1.00256094</v>
      </c>
      <c r="M1700" s="12">
        <f t="shared" si="640"/>
        <v>1.01060018</v>
      </c>
      <c r="N1700" s="12">
        <f t="shared" si="660"/>
        <v>1.311553341831825</v>
      </c>
      <c r="O1700" s="5">
        <f t="shared" si="638"/>
        <v>1.3149121500000001</v>
      </c>
      <c r="P1700" s="5">
        <f t="shared" si="645"/>
        <v>1314.9121500000001</v>
      </c>
      <c r="Q1700" s="10">
        <f t="shared" si="646"/>
        <v>0</v>
      </c>
      <c r="R1700" s="39">
        <f t="shared" si="647"/>
        <v>0</v>
      </c>
      <c r="S1700" s="5">
        <f t="shared" si="648"/>
        <v>0</v>
      </c>
      <c r="T1700" s="6">
        <f t="shared" si="658"/>
        <v>4.641E-2</v>
      </c>
      <c r="U1700" s="10">
        <f t="shared" si="637"/>
        <v>157</v>
      </c>
      <c r="V1700" s="10">
        <v>252</v>
      </c>
      <c r="W1700" s="12">
        <f t="shared" si="649"/>
        <v>1.0286664720000001</v>
      </c>
      <c r="X1700" s="5">
        <f t="shared" si="650"/>
        <v>37.693892329999997</v>
      </c>
      <c r="Y1700" s="11">
        <f t="shared" si="651"/>
        <v>0</v>
      </c>
      <c r="Z1700" s="2" t="s">
        <v>75</v>
      </c>
      <c r="AA1700" s="72">
        <f t="shared" si="659"/>
        <v>44851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2"/>
      <c r="CH1700" s="1"/>
      <c r="CI1700" s="1"/>
      <c r="CJ1700" s="1"/>
      <c r="CK1700" s="1"/>
      <c r="CL1700" s="1"/>
      <c r="CM1700" s="1"/>
    </row>
    <row r="1701" spans="1:91" x14ac:dyDescent="0.2">
      <c r="A1701" s="105">
        <f t="shared" si="652"/>
        <v>44714</v>
      </c>
      <c r="B1701" s="5">
        <f t="shared" si="641"/>
        <v>1353.1379382600001</v>
      </c>
      <c r="C1701" s="5">
        <f t="shared" si="653"/>
        <v>1000</v>
      </c>
      <c r="D1701" s="64">
        <f t="shared" si="654"/>
        <v>6382.88</v>
      </c>
      <c r="E1701" s="11">
        <f>IF(K1701=1,VLOOKUP(A1701,[1]Plan1!$AY$80:$BA$314,3),E1700)</f>
        <v>6412.88</v>
      </c>
      <c r="F1701" s="72">
        <f t="shared" si="655"/>
        <v>44698</v>
      </c>
      <c r="G1701" s="9">
        <f t="shared" si="642"/>
        <v>4.7000726944577131E-3</v>
      </c>
      <c r="H1701" s="72">
        <f t="shared" si="656"/>
        <v>44727</v>
      </c>
      <c r="I1701" s="72">
        <f t="shared" si="643"/>
        <v>44727</v>
      </c>
      <c r="J1701" s="1">
        <f t="shared" si="657"/>
        <v>22</v>
      </c>
      <c r="K1701" s="1">
        <f t="shared" si="639"/>
        <v>13</v>
      </c>
      <c r="L1701" s="5">
        <f t="shared" si="644"/>
        <v>1.0027746500000001</v>
      </c>
      <c r="M1701" s="12">
        <f t="shared" si="640"/>
        <v>1.01060018</v>
      </c>
      <c r="N1701" s="12">
        <f t="shared" si="660"/>
        <v>1.311553341831825</v>
      </c>
      <c r="O1701" s="5">
        <f t="shared" si="638"/>
        <v>1.3151924399999999</v>
      </c>
      <c r="P1701" s="5">
        <f t="shared" si="645"/>
        <v>1315.19244</v>
      </c>
      <c r="Q1701" s="10">
        <f t="shared" si="646"/>
        <v>0</v>
      </c>
      <c r="R1701" s="39">
        <f t="shared" si="647"/>
        <v>0</v>
      </c>
      <c r="S1701" s="5">
        <f t="shared" si="648"/>
        <v>0</v>
      </c>
      <c r="T1701" s="6">
        <f t="shared" si="658"/>
        <v>4.641E-2</v>
      </c>
      <c r="U1701" s="10">
        <f t="shared" ref="U1701:U1764" si="661">IF(Q1700&gt;0,1,IF(K1701=K1700,U1700,U1700+1))</f>
        <v>158</v>
      </c>
      <c r="V1701" s="10">
        <v>252</v>
      </c>
      <c r="W1701" s="12">
        <f t="shared" si="649"/>
        <v>1.0288516700000001</v>
      </c>
      <c r="X1701" s="5">
        <f t="shared" si="650"/>
        <v>37.945498260000001</v>
      </c>
      <c r="Y1701" s="11">
        <f t="shared" si="651"/>
        <v>0</v>
      </c>
      <c r="Z1701" s="2" t="s">
        <v>75</v>
      </c>
      <c r="AA1701" s="72">
        <f t="shared" si="659"/>
        <v>44851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2"/>
      <c r="CH1701" s="1"/>
      <c r="CI1701" s="1"/>
      <c r="CJ1701" s="1"/>
      <c r="CK1701" s="1"/>
      <c r="CL1701" s="1"/>
      <c r="CM1701" s="1"/>
    </row>
    <row r="1702" spans="1:91" x14ac:dyDescent="0.2">
      <c r="A1702" s="105">
        <f t="shared" si="652"/>
        <v>44715</v>
      </c>
      <c r="B1702" s="5">
        <f t="shared" si="641"/>
        <v>1353.67003288</v>
      </c>
      <c r="C1702" s="5">
        <f t="shared" si="653"/>
        <v>1000</v>
      </c>
      <c r="D1702" s="64">
        <f t="shared" si="654"/>
        <v>6382.88</v>
      </c>
      <c r="E1702" s="11">
        <f>IF(K1702=1,VLOOKUP(A1702,[1]Plan1!$AY$80:$BA$314,3),E1701)</f>
        <v>6412.88</v>
      </c>
      <c r="F1702" s="72">
        <f t="shared" si="655"/>
        <v>44698</v>
      </c>
      <c r="G1702" s="9">
        <f t="shared" si="642"/>
        <v>4.7000726944577131E-3</v>
      </c>
      <c r="H1702" s="72">
        <f t="shared" si="656"/>
        <v>44727</v>
      </c>
      <c r="I1702" s="72">
        <f t="shared" si="643"/>
        <v>44727</v>
      </c>
      <c r="J1702" s="1">
        <f t="shared" si="657"/>
        <v>22</v>
      </c>
      <c r="K1702" s="1">
        <f t="shared" si="639"/>
        <v>14</v>
      </c>
      <c r="L1702" s="5">
        <f t="shared" si="644"/>
        <v>1.0029884</v>
      </c>
      <c r="M1702" s="12">
        <f t="shared" si="640"/>
        <v>1.01060018</v>
      </c>
      <c r="N1702" s="12">
        <f t="shared" si="660"/>
        <v>1.311553341831825</v>
      </c>
      <c r="O1702" s="5">
        <f t="shared" si="638"/>
        <v>1.3154727799999999</v>
      </c>
      <c r="P1702" s="5">
        <f t="shared" si="645"/>
        <v>1315.4727800000001</v>
      </c>
      <c r="Q1702" s="10">
        <f t="shared" si="646"/>
        <v>0</v>
      </c>
      <c r="R1702" s="39">
        <f t="shared" si="647"/>
        <v>0</v>
      </c>
      <c r="S1702" s="5">
        <f t="shared" si="648"/>
        <v>0</v>
      </c>
      <c r="T1702" s="6">
        <f t="shared" si="658"/>
        <v>4.641E-2</v>
      </c>
      <c r="U1702" s="10">
        <f t="shared" si="661"/>
        <v>159</v>
      </c>
      <c r="V1702" s="10">
        <v>252</v>
      </c>
      <c r="W1702" s="12">
        <f t="shared" si="649"/>
        <v>1.029036901</v>
      </c>
      <c r="X1702" s="5">
        <f t="shared" si="650"/>
        <v>38.197252880000001</v>
      </c>
      <c r="Y1702" s="11">
        <f t="shared" si="651"/>
        <v>0</v>
      </c>
      <c r="Z1702" s="2" t="s">
        <v>75</v>
      </c>
      <c r="AA1702" s="72">
        <f t="shared" si="659"/>
        <v>44851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2"/>
      <c r="CH1702" s="1"/>
      <c r="CI1702" s="1"/>
      <c r="CJ1702" s="1"/>
      <c r="CK1702" s="1"/>
      <c r="CL1702" s="1"/>
      <c r="CM1702" s="1"/>
    </row>
    <row r="1703" spans="1:91" x14ac:dyDescent="0.2">
      <c r="A1703" s="105">
        <f t="shared" si="652"/>
        <v>44716</v>
      </c>
      <c r="B1703" s="5">
        <f t="shared" si="641"/>
        <v>1354.2023481299998</v>
      </c>
      <c r="C1703" s="5">
        <f t="shared" si="653"/>
        <v>1000</v>
      </c>
      <c r="D1703" s="64">
        <f t="shared" si="654"/>
        <v>6382.88</v>
      </c>
      <c r="E1703" s="11">
        <f>IF(K1703=1,VLOOKUP(A1703,[1]Plan1!$AY$80:$BA$314,3),E1702)</f>
        <v>6412.88</v>
      </c>
      <c r="F1703" s="72">
        <f t="shared" si="655"/>
        <v>44698</v>
      </c>
      <c r="G1703" s="9">
        <f t="shared" si="642"/>
        <v>4.7000726944577131E-3</v>
      </c>
      <c r="H1703" s="72">
        <f t="shared" si="656"/>
        <v>44727</v>
      </c>
      <c r="I1703" s="72">
        <f t="shared" si="643"/>
        <v>44727</v>
      </c>
      <c r="J1703" s="1">
        <f t="shared" si="657"/>
        <v>22</v>
      </c>
      <c r="K1703" s="1">
        <f t="shared" si="639"/>
        <v>15</v>
      </c>
      <c r="L1703" s="5">
        <f t="shared" si="644"/>
        <v>1.0032022</v>
      </c>
      <c r="M1703" s="12">
        <f t="shared" si="640"/>
        <v>1.01060018</v>
      </c>
      <c r="N1703" s="12">
        <f t="shared" si="660"/>
        <v>1.311553341831825</v>
      </c>
      <c r="O1703" s="5">
        <f t="shared" si="638"/>
        <v>1.3157531899999999</v>
      </c>
      <c r="P1703" s="5">
        <f t="shared" si="645"/>
        <v>1315.7531899999999</v>
      </c>
      <c r="Q1703" s="10">
        <f t="shared" si="646"/>
        <v>0</v>
      </c>
      <c r="R1703" s="39">
        <f t="shared" si="647"/>
        <v>0</v>
      </c>
      <c r="S1703" s="5">
        <f t="shared" si="648"/>
        <v>0</v>
      </c>
      <c r="T1703" s="6">
        <f t="shared" si="658"/>
        <v>4.641E-2</v>
      </c>
      <c r="U1703" s="10">
        <f t="shared" si="661"/>
        <v>160</v>
      </c>
      <c r="V1703" s="10">
        <v>252</v>
      </c>
      <c r="W1703" s="12">
        <f t="shared" si="649"/>
        <v>1.029222166</v>
      </c>
      <c r="X1703" s="5">
        <f t="shared" si="650"/>
        <v>38.449158130000001</v>
      </c>
      <c r="Y1703" s="11">
        <f t="shared" si="651"/>
        <v>0</v>
      </c>
      <c r="Z1703" s="2" t="s">
        <v>75</v>
      </c>
      <c r="AA1703" s="72">
        <f t="shared" si="659"/>
        <v>44851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2"/>
      <c r="CH1703" s="1"/>
      <c r="CI1703" s="1"/>
      <c r="CJ1703" s="1"/>
      <c r="CK1703" s="1"/>
      <c r="CL1703" s="1"/>
      <c r="CM1703" s="1"/>
    </row>
    <row r="1704" spans="1:91" x14ac:dyDescent="0.2">
      <c r="A1704" s="105">
        <f t="shared" si="652"/>
        <v>44717</v>
      </c>
      <c r="B1704" s="5">
        <f t="shared" si="641"/>
        <v>1354.2023481299998</v>
      </c>
      <c r="C1704" s="5">
        <f t="shared" si="653"/>
        <v>1000</v>
      </c>
      <c r="D1704" s="64">
        <f t="shared" si="654"/>
        <v>6382.88</v>
      </c>
      <c r="E1704" s="11">
        <f>IF(K1704=1,VLOOKUP(A1704,[1]Plan1!$AY$80:$BA$314,3),E1703)</f>
        <v>6412.88</v>
      </c>
      <c r="F1704" s="72">
        <f t="shared" si="655"/>
        <v>44698</v>
      </c>
      <c r="G1704" s="9">
        <f t="shared" si="642"/>
        <v>4.7000726944577131E-3</v>
      </c>
      <c r="H1704" s="72">
        <f t="shared" si="656"/>
        <v>44727</v>
      </c>
      <c r="I1704" s="72">
        <f t="shared" si="643"/>
        <v>44727</v>
      </c>
      <c r="J1704" s="1">
        <f t="shared" si="657"/>
        <v>22</v>
      </c>
      <c r="K1704" s="1">
        <f t="shared" si="639"/>
        <v>15</v>
      </c>
      <c r="L1704" s="5">
        <f t="shared" si="644"/>
        <v>1.0032022</v>
      </c>
      <c r="M1704" s="12">
        <f t="shared" si="640"/>
        <v>1.01060018</v>
      </c>
      <c r="N1704" s="12">
        <f t="shared" si="660"/>
        <v>1.311553341831825</v>
      </c>
      <c r="O1704" s="5">
        <f t="shared" si="638"/>
        <v>1.3157531899999999</v>
      </c>
      <c r="P1704" s="5">
        <f t="shared" si="645"/>
        <v>1315.7531899999999</v>
      </c>
      <c r="Q1704" s="10">
        <f t="shared" si="646"/>
        <v>0</v>
      </c>
      <c r="R1704" s="39">
        <f t="shared" si="647"/>
        <v>0</v>
      </c>
      <c r="S1704" s="5">
        <f t="shared" si="648"/>
        <v>0</v>
      </c>
      <c r="T1704" s="6">
        <f t="shared" si="658"/>
        <v>4.641E-2</v>
      </c>
      <c r="U1704" s="10">
        <f t="shared" si="661"/>
        <v>160</v>
      </c>
      <c r="V1704" s="10">
        <v>252</v>
      </c>
      <c r="W1704" s="12">
        <f t="shared" si="649"/>
        <v>1.029222166</v>
      </c>
      <c r="X1704" s="5">
        <f t="shared" si="650"/>
        <v>38.449158130000001</v>
      </c>
      <c r="Y1704" s="11">
        <f t="shared" si="651"/>
        <v>0</v>
      </c>
      <c r="Z1704" s="2" t="s">
        <v>75</v>
      </c>
      <c r="AA1704" s="72">
        <f t="shared" si="659"/>
        <v>44851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2"/>
      <c r="CH1704" s="1"/>
      <c r="CI1704" s="1"/>
      <c r="CJ1704" s="1"/>
      <c r="CK1704" s="1"/>
      <c r="CL1704" s="1"/>
      <c r="CM1704" s="1"/>
    </row>
    <row r="1705" spans="1:91" x14ac:dyDescent="0.2">
      <c r="A1705" s="105">
        <f t="shared" si="652"/>
        <v>44718</v>
      </c>
      <c r="B1705" s="5">
        <f t="shared" si="641"/>
        <v>1354.2023481299998</v>
      </c>
      <c r="C1705" s="5">
        <f t="shared" si="653"/>
        <v>1000</v>
      </c>
      <c r="D1705" s="64">
        <f t="shared" si="654"/>
        <v>6382.88</v>
      </c>
      <c r="E1705" s="11">
        <f>IF(K1705=1,VLOOKUP(A1705,[1]Plan1!$AY$80:$BA$314,3),E1704)</f>
        <v>6412.88</v>
      </c>
      <c r="F1705" s="72">
        <f t="shared" si="655"/>
        <v>44698</v>
      </c>
      <c r="G1705" s="9">
        <f t="shared" si="642"/>
        <v>4.7000726944577131E-3</v>
      </c>
      <c r="H1705" s="72">
        <f t="shared" si="656"/>
        <v>44727</v>
      </c>
      <c r="I1705" s="72">
        <f t="shared" si="643"/>
        <v>44727</v>
      </c>
      <c r="J1705" s="1">
        <f t="shared" si="657"/>
        <v>22</v>
      </c>
      <c r="K1705" s="1">
        <f t="shared" si="639"/>
        <v>15</v>
      </c>
      <c r="L1705" s="5">
        <f t="shared" si="644"/>
        <v>1.0032022</v>
      </c>
      <c r="M1705" s="12">
        <f t="shared" si="640"/>
        <v>1.01060018</v>
      </c>
      <c r="N1705" s="12">
        <f t="shared" si="660"/>
        <v>1.311553341831825</v>
      </c>
      <c r="O1705" s="5">
        <f t="shared" ref="O1705:O1768" si="662">TRUNC(TRUNC((L1705*N1705),15),8)</f>
        <v>1.3157531899999999</v>
      </c>
      <c r="P1705" s="5">
        <f t="shared" si="645"/>
        <v>1315.7531899999999</v>
      </c>
      <c r="Q1705" s="10">
        <f t="shared" si="646"/>
        <v>0</v>
      </c>
      <c r="R1705" s="39">
        <f t="shared" si="647"/>
        <v>0</v>
      </c>
      <c r="S1705" s="5">
        <f t="shared" si="648"/>
        <v>0</v>
      </c>
      <c r="T1705" s="6">
        <f t="shared" si="658"/>
        <v>4.641E-2</v>
      </c>
      <c r="U1705" s="10">
        <f t="shared" si="661"/>
        <v>160</v>
      </c>
      <c r="V1705" s="10">
        <v>252</v>
      </c>
      <c r="W1705" s="12">
        <f t="shared" si="649"/>
        <v>1.029222166</v>
      </c>
      <c r="X1705" s="5">
        <f t="shared" si="650"/>
        <v>38.449158130000001</v>
      </c>
      <c r="Y1705" s="11">
        <f t="shared" si="651"/>
        <v>0</v>
      </c>
      <c r="Z1705" s="2" t="s">
        <v>75</v>
      </c>
      <c r="AA1705" s="72">
        <f t="shared" si="659"/>
        <v>44851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2"/>
      <c r="CH1705" s="1"/>
      <c r="CI1705" s="1"/>
      <c r="CJ1705" s="1"/>
      <c r="CK1705" s="1"/>
      <c r="CL1705" s="1"/>
      <c r="CM1705" s="1"/>
    </row>
    <row r="1706" spans="1:91" x14ac:dyDescent="0.2">
      <c r="A1706" s="105">
        <f t="shared" si="652"/>
        <v>44719</v>
      </c>
      <c r="B1706" s="5">
        <f t="shared" si="641"/>
        <v>1354.73487247</v>
      </c>
      <c r="C1706" s="5">
        <f t="shared" si="653"/>
        <v>1000</v>
      </c>
      <c r="D1706" s="64">
        <f t="shared" si="654"/>
        <v>6382.88</v>
      </c>
      <c r="E1706" s="11">
        <f>IF(K1706=1,VLOOKUP(A1706,[1]Plan1!$AY$80:$BA$314,3),E1705)</f>
        <v>6412.88</v>
      </c>
      <c r="F1706" s="72">
        <f t="shared" si="655"/>
        <v>44698</v>
      </c>
      <c r="G1706" s="9">
        <f t="shared" si="642"/>
        <v>4.7000726944577131E-3</v>
      </c>
      <c r="H1706" s="72">
        <f t="shared" si="656"/>
        <v>44727</v>
      </c>
      <c r="I1706" s="72">
        <f t="shared" si="643"/>
        <v>44727</v>
      </c>
      <c r="J1706" s="1">
        <f t="shared" si="657"/>
        <v>22</v>
      </c>
      <c r="K1706" s="1">
        <f t="shared" ref="K1706:K1769" si="663">(J1706-(NETWORKDAYS(A1706,I1706,AD$118:AD$502)-1))</f>
        <v>16</v>
      </c>
      <c r="L1706" s="5">
        <f t="shared" si="644"/>
        <v>1.0034160400000001</v>
      </c>
      <c r="M1706" s="12">
        <f t="shared" ref="M1706:M1769" si="664">IF(I1706&gt;I1705,L1705,M1705)</f>
        <v>1.01060018</v>
      </c>
      <c r="N1706" s="12">
        <f t="shared" si="660"/>
        <v>1.311553341831825</v>
      </c>
      <c r="O1706" s="5">
        <f t="shared" si="662"/>
        <v>1.31603366</v>
      </c>
      <c r="P1706" s="5">
        <f t="shared" si="645"/>
        <v>1316.0336600000001</v>
      </c>
      <c r="Q1706" s="10">
        <f t="shared" si="646"/>
        <v>0</v>
      </c>
      <c r="R1706" s="39">
        <f t="shared" si="647"/>
        <v>0</v>
      </c>
      <c r="S1706" s="5">
        <f t="shared" si="648"/>
        <v>0</v>
      </c>
      <c r="T1706" s="6">
        <f t="shared" si="658"/>
        <v>4.641E-2</v>
      </c>
      <c r="U1706" s="10">
        <f t="shared" si="661"/>
        <v>161</v>
      </c>
      <c r="V1706" s="10">
        <v>252</v>
      </c>
      <c r="W1706" s="12">
        <f t="shared" si="649"/>
        <v>1.0294074639999999</v>
      </c>
      <c r="X1706" s="5">
        <f t="shared" si="650"/>
        <v>38.701212470000002</v>
      </c>
      <c r="Y1706" s="11">
        <f t="shared" si="651"/>
        <v>0</v>
      </c>
      <c r="Z1706" s="2" t="s">
        <v>75</v>
      </c>
      <c r="AA1706" s="72">
        <f t="shared" si="659"/>
        <v>44851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2"/>
      <c r="CH1706" s="1"/>
      <c r="CI1706" s="1"/>
      <c r="CJ1706" s="1"/>
      <c r="CK1706" s="1"/>
      <c r="CL1706" s="1"/>
      <c r="CM1706" s="1"/>
    </row>
    <row r="1707" spans="1:91" x14ac:dyDescent="0.2">
      <c r="A1707" s="105">
        <f t="shared" si="652"/>
        <v>44720</v>
      </c>
      <c r="B1707" s="5">
        <f t="shared" si="641"/>
        <v>1355.267597</v>
      </c>
      <c r="C1707" s="5">
        <f t="shared" si="653"/>
        <v>1000</v>
      </c>
      <c r="D1707" s="64">
        <f t="shared" si="654"/>
        <v>6382.88</v>
      </c>
      <c r="E1707" s="11">
        <f>IF(K1707=1,VLOOKUP(A1707,[1]Plan1!$AY$80:$BA$314,3),E1706)</f>
        <v>6412.88</v>
      </c>
      <c r="F1707" s="72">
        <f t="shared" si="655"/>
        <v>44698</v>
      </c>
      <c r="G1707" s="9">
        <f t="shared" si="642"/>
        <v>4.7000726944577131E-3</v>
      </c>
      <c r="H1707" s="72">
        <f t="shared" si="656"/>
        <v>44727</v>
      </c>
      <c r="I1707" s="72">
        <f t="shared" si="643"/>
        <v>44727</v>
      </c>
      <c r="J1707" s="1">
        <f t="shared" si="657"/>
        <v>22</v>
      </c>
      <c r="K1707" s="1">
        <f t="shared" si="663"/>
        <v>17</v>
      </c>
      <c r="L1707" s="5">
        <f t="shared" si="644"/>
        <v>1.00362993</v>
      </c>
      <c r="M1707" s="12">
        <f t="shared" si="664"/>
        <v>1.01060018</v>
      </c>
      <c r="N1707" s="12">
        <f t="shared" si="660"/>
        <v>1.311553341831825</v>
      </c>
      <c r="O1707" s="5">
        <f t="shared" si="662"/>
        <v>1.31631418</v>
      </c>
      <c r="P1707" s="5">
        <f t="shared" si="645"/>
        <v>1316.3141800000001</v>
      </c>
      <c r="Q1707" s="10">
        <f t="shared" si="646"/>
        <v>0</v>
      </c>
      <c r="R1707" s="39">
        <f t="shared" si="647"/>
        <v>0</v>
      </c>
      <c r="S1707" s="5">
        <f t="shared" si="648"/>
        <v>0</v>
      </c>
      <c r="T1707" s="6">
        <f t="shared" si="658"/>
        <v>4.641E-2</v>
      </c>
      <c r="U1707" s="10">
        <f t="shared" si="661"/>
        <v>162</v>
      </c>
      <c r="V1707" s="10">
        <v>252</v>
      </c>
      <c r="W1707" s="12">
        <f t="shared" si="649"/>
        <v>1.029592796</v>
      </c>
      <c r="X1707" s="5">
        <f t="shared" si="650"/>
        <v>38.953417000000002</v>
      </c>
      <c r="Y1707" s="11">
        <f t="shared" si="651"/>
        <v>0</v>
      </c>
      <c r="Z1707" s="2" t="s">
        <v>75</v>
      </c>
      <c r="AA1707" s="72">
        <f t="shared" si="659"/>
        <v>44851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2"/>
      <c r="CH1707" s="1"/>
      <c r="CI1707" s="1"/>
      <c r="CJ1707" s="1"/>
      <c r="CK1707" s="1"/>
      <c r="CL1707" s="1"/>
      <c r="CM1707" s="1"/>
    </row>
    <row r="1708" spans="1:91" x14ac:dyDescent="0.2">
      <c r="A1708" s="105">
        <f t="shared" si="652"/>
        <v>44721</v>
      </c>
      <c r="B1708" s="5">
        <f t="shared" si="641"/>
        <v>1355.80055133</v>
      </c>
      <c r="C1708" s="5">
        <f t="shared" si="653"/>
        <v>1000</v>
      </c>
      <c r="D1708" s="64">
        <f t="shared" si="654"/>
        <v>6382.88</v>
      </c>
      <c r="E1708" s="11">
        <f>IF(K1708=1,VLOOKUP(A1708,[1]Plan1!$AY$80:$BA$314,3),E1707)</f>
        <v>6412.88</v>
      </c>
      <c r="F1708" s="72">
        <f t="shared" si="655"/>
        <v>44698</v>
      </c>
      <c r="G1708" s="9">
        <f t="shared" si="642"/>
        <v>4.7000726944577131E-3</v>
      </c>
      <c r="H1708" s="72">
        <f t="shared" si="656"/>
        <v>44727</v>
      </c>
      <c r="I1708" s="72">
        <f t="shared" si="643"/>
        <v>44727</v>
      </c>
      <c r="J1708" s="1">
        <f t="shared" si="657"/>
        <v>22</v>
      </c>
      <c r="K1708" s="1">
        <f t="shared" si="663"/>
        <v>18</v>
      </c>
      <c r="L1708" s="5">
        <f t="shared" si="644"/>
        <v>1.0038438700000001</v>
      </c>
      <c r="M1708" s="12">
        <f t="shared" si="664"/>
        <v>1.01060018</v>
      </c>
      <c r="N1708" s="12">
        <f t="shared" si="660"/>
        <v>1.311553341831825</v>
      </c>
      <c r="O1708" s="5">
        <f t="shared" si="662"/>
        <v>1.31659478</v>
      </c>
      <c r="P1708" s="5">
        <f t="shared" si="645"/>
        <v>1316.5947799999999</v>
      </c>
      <c r="Q1708" s="10">
        <f t="shared" si="646"/>
        <v>0</v>
      </c>
      <c r="R1708" s="39">
        <f t="shared" si="647"/>
        <v>0</v>
      </c>
      <c r="S1708" s="5">
        <f t="shared" si="648"/>
        <v>0</v>
      </c>
      <c r="T1708" s="6">
        <f t="shared" si="658"/>
        <v>4.641E-2</v>
      </c>
      <c r="U1708" s="10">
        <f t="shared" si="661"/>
        <v>163</v>
      </c>
      <c r="V1708" s="10">
        <v>252</v>
      </c>
      <c r="W1708" s="12">
        <f t="shared" si="649"/>
        <v>1.0297781610000001</v>
      </c>
      <c r="X1708" s="5">
        <f t="shared" si="650"/>
        <v>39.205771329999997</v>
      </c>
      <c r="Y1708" s="11">
        <f t="shared" si="651"/>
        <v>0</v>
      </c>
      <c r="Z1708" s="2" t="s">
        <v>75</v>
      </c>
      <c r="AA1708" s="72">
        <f t="shared" si="659"/>
        <v>44851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2"/>
      <c r="CH1708" s="1"/>
      <c r="CI1708" s="1"/>
      <c r="CJ1708" s="1"/>
      <c r="CK1708" s="1"/>
      <c r="CL1708" s="1"/>
      <c r="CM1708" s="1"/>
    </row>
    <row r="1709" spans="1:91" x14ac:dyDescent="0.2">
      <c r="A1709" s="105">
        <f t="shared" si="652"/>
        <v>44722</v>
      </c>
      <c r="B1709" s="5">
        <f t="shared" si="641"/>
        <v>1356.33369434</v>
      </c>
      <c r="C1709" s="5">
        <f t="shared" si="653"/>
        <v>1000</v>
      </c>
      <c r="D1709" s="64">
        <f t="shared" si="654"/>
        <v>6382.88</v>
      </c>
      <c r="E1709" s="11">
        <f>IF(K1709=1,VLOOKUP(A1709,[1]Plan1!$AY$80:$BA$314,3),E1708)</f>
        <v>6412.88</v>
      </c>
      <c r="F1709" s="72">
        <f t="shared" si="655"/>
        <v>44698</v>
      </c>
      <c r="G1709" s="9">
        <f t="shared" si="642"/>
        <v>4.7000726944577131E-3</v>
      </c>
      <c r="H1709" s="72">
        <f t="shared" si="656"/>
        <v>44727</v>
      </c>
      <c r="I1709" s="72">
        <f t="shared" si="643"/>
        <v>44727</v>
      </c>
      <c r="J1709" s="1">
        <f t="shared" si="657"/>
        <v>22</v>
      </c>
      <c r="K1709" s="1">
        <f t="shared" si="663"/>
        <v>19</v>
      </c>
      <c r="L1709" s="5">
        <f t="shared" si="644"/>
        <v>1.0040578499999999</v>
      </c>
      <c r="M1709" s="12">
        <f t="shared" si="664"/>
        <v>1.01060018</v>
      </c>
      <c r="N1709" s="12">
        <f t="shared" si="660"/>
        <v>1.311553341831825</v>
      </c>
      <c r="O1709" s="5">
        <f t="shared" si="662"/>
        <v>1.3168754199999999</v>
      </c>
      <c r="P1709" s="5">
        <f t="shared" si="645"/>
        <v>1316.8754200000001</v>
      </c>
      <c r="Q1709" s="10">
        <f t="shared" si="646"/>
        <v>0</v>
      </c>
      <c r="R1709" s="39">
        <f t="shared" si="647"/>
        <v>0</v>
      </c>
      <c r="S1709" s="5">
        <f t="shared" si="648"/>
        <v>0</v>
      </c>
      <c r="T1709" s="6">
        <f t="shared" si="658"/>
        <v>4.641E-2</v>
      </c>
      <c r="U1709" s="10">
        <f t="shared" si="661"/>
        <v>164</v>
      </c>
      <c r="V1709" s="10">
        <v>252</v>
      </c>
      <c r="W1709" s="12">
        <f t="shared" si="649"/>
        <v>1.029963559</v>
      </c>
      <c r="X1709" s="5">
        <f t="shared" si="650"/>
        <v>39.458274340000003</v>
      </c>
      <c r="Y1709" s="11">
        <f t="shared" si="651"/>
        <v>0</v>
      </c>
      <c r="Z1709" s="2" t="s">
        <v>75</v>
      </c>
      <c r="AA1709" s="72">
        <f t="shared" si="659"/>
        <v>44851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2"/>
      <c r="CH1709" s="1"/>
      <c r="CI1709" s="1"/>
      <c r="CJ1709" s="1"/>
      <c r="CK1709" s="1"/>
      <c r="CL1709" s="1"/>
      <c r="CM1709" s="1"/>
    </row>
    <row r="1710" spans="1:91" x14ac:dyDescent="0.2">
      <c r="A1710" s="105">
        <f t="shared" si="652"/>
        <v>44723</v>
      </c>
      <c r="B1710" s="5">
        <f t="shared" si="641"/>
        <v>1356.8670686100002</v>
      </c>
      <c r="C1710" s="5">
        <f t="shared" si="653"/>
        <v>1000</v>
      </c>
      <c r="D1710" s="64">
        <f t="shared" si="654"/>
        <v>6382.88</v>
      </c>
      <c r="E1710" s="11">
        <f>IF(K1710=1,VLOOKUP(A1710,[1]Plan1!$AY$80:$BA$314,3),E1709)</f>
        <v>6412.88</v>
      </c>
      <c r="F1710" s="72">
        <f t="shared" si="655"/>
        <v>44698</v>
      </c>
      <c r="G1710" s="9">
        <f t="shared" si="642"/>
        <v>4.7000726944577131E-3</v>
      </c>
      <c r="H1710" s="72">
        <f t="shared" si="656"/>
        <v>44727</v>
      </c>
      <c r="I1710" s="72">
        <f t="shared" si="643"/>
        <v>44727</v>
      </c>
      <c r="J1710" s="1">
        <f t="shared" si="657"/>
        <v>22</v>
      </c>
      <c r="K1710" s="1">
        <f t="shared" si="663"/>
        <v>20</v>
      </c>
      <c r="L1710" s="5">
        <f t="shared" si="644"/>
        <v>1.0042718799999999</v>
      </c>
      <c r="M1710" s="12">
        <f t="shared" si="664"/>
        <v>1.01060018</v>
      </c>
      <c r="N1710" s="12">
        <f t="shared" si="660"/>
        <v>1.311553341831825</v>
      </c>
      <c r="O1710" s="5">
        <f t="shared" si="662"/>
        <v>1.31715614</v>
      </c>
      <c r="P1710" s="5">
        <f t="shared" si="645"/>
        <v>1317.1561400000001</v>
      </c>
      <c r="Q1710" s="10">
        <f t="shared" si="646"/>
        <v>0</v>
      </c>
      <c r="R1710" s="39">
        <f t="shared" si="647"/>
        <v>0</v>
      </c>
      <c r="S1710" s="5">
        <f t="shared" si="648"/>
        <v>0</v>
      </c>
      <c r="T1710" s="6">
        <f t="shared" si="658"/>
        <v>4.641E-2</v>
      </c>
      <c r="U1710" s="10">
        <f t="shared" si="661"/>
        <v>165</v>
      </c>
      <c r="V1710" s="10">
        <v>252</v>
      </c>
      <c r="W1710" s="12">
        <f t="shared" si="649"/>
        <v>1.0301489909999999</v>
      </c>
      <c r="X1710" s="5">
        <f t="shared" si="650"/>
        <v>39.710928610000003</v>
      </c>
      <c r="Y1710" s="11">
        <f t="shared" si="651"/>
        <v>0</v>
      </c>
      <c r="Z1710" s="2" t="s">
        <v>75</v>
      </c>
      <c r="AA1710" s="72">
        <f t="shared" si="659"/>
        <v>44851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2"/>
      <c r="CH1710" s="1"/>
      <c r="CI1710" s="1"/>
      <c r="CJ1710" s="1"/>
      <c r="CK1710" s="1"/>
      <c r="CL1710" s="1"/>
      <c r="CM1710" s="1"/>
    </row>
    <row r="1711" spans="1:91" x14ac:dyDescent="0.2">
      <c r="A1711" s="105">
        <f t="shared" si="652"/>
        <v>44724</v>
      </c>
      <c r="B1711" s="5">
        <f t="shared" si="641"/>
        <v>1356.8670686100002</v>
      </c>
      <c r="C1711" s="5">
        <f t="shared" si="653"/>
        <v>1000</v>
      </c>
      <c r="D1711" s="64">
        <f t="shared" si="654"/>
        <v>6382.88</v>
      </c>
      <c r="E1711" s="11">
        <f>IF(K1711=1,VLOOKUP(A1711,[1]Plan1!$AY$80:$BA$314,3),E1710)</f>
        <v>6412.88</v>
      </c>
      <c r="F1711" s="72">
        <f t="shared" si="655"/>
        <v>44698</v>
      </c>
      <c r="G1711" s="9">
        <f t="shared" si="642"/>
        <v>4.7000726944577131E-3</v>
      </c>
      <c r="H1711" s="72">
        <f t="shared" si="656"/>
        <v>44727</v>
      </c>
      <c r="I1711" s="72">
        <f t="shared" si="643"/>
        <v>44727</v>
      </c>
      <c r="J1711" s="1">
        <f t="shared" si="657"/>
        <v>22</v>
      </c>
      <c r="K1711" s="1">
        <f t="shared" si="663"/>
        <v>20</v>
      </c>
      <c r="L1711" s="5">
        <f t="shared" si="644"/>
        <v>1.0042718799999999</v>
      </c>
      <c r="M1711" s="12">
        <f t="shared" si="664"/>
        <v>1.01060018</v>
      </c>
      <c r="N1711" s="12">
        <f t="shared" si="660"/>
        <v>1.311553341831825</v>
      </c>
      <c r="O1711" s="5">
        <f t="shared" si="662"/>
        <v>1.31715614</v>
      </c>
      <c r="P1711" s="5">
        <f t="shared" si="645"/>
        <v>1317.1561400000001</v>
      </c>
      <c r="Q1711" s="10">
        <f t="shared" si="646"/>
        <v>0</v>
      </c>
      <c r="R1711" s="39">
        <f t="shared" si="647"/>
        <v>0</v>
      </c>
      <c r="S1711" s="5">
        <f t="shared" si="648"/>
        <v>0</v>
      </c>
      <c r="T1711" s="6">
        <f t="shared" si="658"/>
        <v>4.641E-2</v>
      </c>
      <c r="U1711" s="10">
        <f t="shared" si="661"/>
        <v>165</v>
      </c>
      <c r="V1711" s="10">
        <v>252</v>
      </c>
      <c r="W1711" s="12">
        <f t="shared" si="649"/>
        <v>1.0301489909999999</v>
      </c>
      <c r="X1711" s="5">
        <f t="shared" si="650"/>
        <v>39.710928610000003</v>
      </c>
      <c r="Y1711" s="11">
        <f t="shared" si="651"/>
        <v>0</v>
      </c>
      <c r="Z1711" s="2" t="s">
        <v>75</v>
      </c>
      <c r="AA1711" s="72">
        <f t="shared" si="659"/>
        <v>44851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2"/>
      <c r="CH1711" s="1"/>
      <c r="CI1711" s="1"/>
      <c r="CJ1711" s="1"/>
      <c r="CK1711" s="1"/>
      <c r="CL1711" s="1"/>
      <c r="CM1711" s="1"/>
    </row>
    <row r="1712" spans="1:91" x14ac:dyDescent="0.2">
      <c r="A1712" s="105">
        <f t="shared" si="652"/>
        <v>44725</v>
      </c>
      <c r="B1712" s="5">
        <f t="shared" si="641"/>
        <v>1356.8670686100002</v>
      </c>
      <c r="C1712" s="5">
        <f t="shared" si="653"/>
        <v>1000</v>
      </c>
      <c r="D1712" s="64">
        <f t="shared" si="654"/>
        <v>6382.88</v>
      </c>
      <c r="E1712" s="11">
        <f>IF(K1712=1,VLOOKUP(A1712,[1]Plan1!$AY$80:$BA$314,3),E1711)</f>
        <v>6412.88</v>
      </c>
      <c r="F1712" s="72">
        <f t="shared" si="655"/>
        <v>44698</v>
      </c>
      <c r="G1712" s="9">
        <f t="shared" si="642"/>
        <v>4.7000726944577131E-3</v>
      </c>
      <c r="H1712" s="72">
        <f t="shared" si="656"/>
        <v>44727</v>
      </c>
      <c r="I1712" s="72">
        <f t="shared" si="643"/>
        <v>44727</v>
      </c>
      <c r="J1712" s="1">
        <f t="shared" si="657"/>
        <v>22</v>
      </c>
      <c r="K1712" s="1">
        <f t="shared" si="663"/>
        <v>20</v>
      </c>
      <c r="L1712" s="5">
        <f t="shared" si="644"/>
        <v>1.0042718799999999</v>
      </c>
      <c r="M1712" s="12">
        <f t="shared" si="664"/>
        <v>1.01060018</v>
      </c>
      <c r="N1712" s="12">
        <f t="shared" si="660"/>
        <v>1.311553341831825</v>
      </c>
      <c r="O1712" s="5">
        <f t="shared" si="662"/>
        <v>1.31715614</v>
      </c>
      <c r="P1712" s="5">
        <f t="shared" si="645"/>
        <v>1317.1561400000001</v>
      </c>
      <c r="Q1712" s="10">
        <f t="shared" si="646"/>
        <v>0</v>
      </c>
      <c r="R1712" s="39">
        <f t="shared" si="647"/>
        <v>0</v>
      </c>
      <c r="S1712" s="5">
        <f t="shared" si="648"/>
        <v>0</v>
      </c>
      <c r="T1712" s="6">
        <f t="shared" si="658"/>
        <v>4.641E-2</v>
      </c>
      <c r="U1712" s="10">
        <f t="shared" si="661"/>
        <v>165</v>
      </c>
      <c r="V1712" s="10">
        <v>252</v>
      </c>
      <c r="W1712" s="12">
        <f t="shared" si="649"/>
        <v>1.0301489909999999</v>
      </c>
      <c r="X1712" s="5">
        <f t="shared" si="650"/>
        <v>39.710928610000003</v>
      </c>
      <c r="Y1712" s="11">
        <f t="shared" si="651"/>
        <v>0</v>
      </c>
      <c r="Z1712" s="2" t="s">
        <v>75</v>
      </c>
      <c r="AA1712" s="72">
        <f t="shared" si="659"/>
        <v>44851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2"/>
      <c r="CH1712" s="1"/>
      <c r="CI1712" s="1"/>
      <c r="CJ1712" s="1"/>
      <c r="CK1712" s="1"/>
      <c r="CL1712" s="1"/>
      <c r="CM1712" s="1"/>
    </row>
    <row r="1713" spans="1:91" x14ac:dyDescent="0.2">
      <c r="A1713" s="105">
        <f t="shared" si="652"/>
        <v>44726</v>
      </c>
      <c r="B1713" s="5">
        <f t="shared" si="641"/>
        <v>1357.4006316699999</v>
      </c>
      <c r="C1713" s="5">
        <f t="shared" si="653"/>
        <v>1000</v>
      </c>
      <c r="D1713" s="64">
        <f t="shared" si="654"/>
        <v>6382.88</v>
      </c>
      <c r="E1713" s="11">
        <f>IF(K1713=1,VLOOKUP(A1713,[1]Plan1!$AY$80:$BA$314,3),E1712)</f>
        <v>6412.88</v>
      </c>
      <c r="F1713" s="72">
        <f t="shared" si="655"/>
        <v>44698</v>
      </c>
      <c r="G1713" s="9">
        <f t="shared" si="642"/>
        <v>4.7000726944577131E-3</v>
      </c>
      <c r="H1713" s="72">
        <f t="shared" si="656"/>
        <v>44727</v>
      </c>
      <c r="I1713" s="72">
        <f t="shared" si="643"/>
        <v>44727</v>
      </c>
      <c r="J1713" s="1">
        <f t="shared" si="657"/>
        <v>22</v>
      </c>
      <c r="K1713" s="1">
        <f t="shared" si="663"/>
        <v>21</v>
      </c>
      <c r="L1713" s="5">
        <f t="shared" si="644"/>
        <v>1.0044859500000001</v>
      </c>
      <c r="M1713" s="12">
        <f t="shared" si="664"/>
        <v>1.01060018</v>
      </c>
      <c r="N1713" s="12">
        <f t="shared" si="660"/>
        <v>1.311553341831825</v>
      </c>
      <c r="O1713" s="5">
        <f t="shared" si="662"/>
        <v>1.3174368999999999</v>
      </c>
      <c r="P1713" s="5">
        <f t="shared" si="645"/>
        <v>1317.4368999999999</v>
      </c>
      <c r="Q1713" s="10">
        <f t="shared" si="646"/>
        <v>0</v>
      </c>
      <c r="R1713" s="39">
        <f t="shared" si="647"/>
        <v>0</v>
      </c>
      <c r="S1713" s="5">
        <f t="shared" si="648"/>
        <v>0</v>
      </c>
      <c r="T1713" s="6">
        <f t="shared" si="658"/>
        <v>4.641E-2</v>
      </c>
      <c r="U1713" s="10">
        <f t="shared" si="661"/>
        <v>166</v>
      </c>
      <c r="V1713" s="10">
        <v>252</v>
      </c>
      <c r="W1713" s="12">
        <f t="shared" si="649"/>
        <v>1.0303344560000001</v>
      </c>
      <c r="X1713" s="5">
        <f t="shared" si="650"/>
        <v>39.963731670000001</v>
      </c>
      <c r="Y1713" s="11">
        <f t="shared" si="651"/>
        <v>0</v>
      </c>
      <c r="Z1713" s="2" t="s">
        <v>75</v>
      </c>
      <c r="AA1713" s="72">
        <f t="shared" si="659"/>
        <v>44851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2"/>
      <c r="CH1713" s="1"/>
      <c r="CI1713" s="1"/>
      <c r="CJ1713" s="1"/>
      <c r="CK1713" s="1"/>
      <c r="CL1713" s="1"/>
      <c r="CM1713" s="1"/>
    </row>
    <row r="1714" spans="1:91" x14ac:dyDescent="0.2">
      <c r="A1714" s="105">
        <f t="shared" si="652"/>
        <v>44727</v>
      </c>
      <c r="B1714" s="5">
        <f t="shared" si="641"/>
        <v>1357.9344145</v>
      </c>
      <c r="C1714" s="5">
        <f t="shared" si="653"/>
        <v>1000</v>
      </c>
      <c r="D1714" s="64">
        <f t="shared" si="654"/>
        <v>6382.88</v>
      </c>
      <c r="E1714" s="11">
        <f>IF(K1714=1,VLOOKUP(A1714,[1]Plan1!$AY$80:$BA$314,3),E1713)</f>
        <v>6412.88</v>
      </c>
      <c r="F1714" s="72">
        <f t="shared" si="655"/>
        <v>44698</v>
      </c>
      <c r="G1714" s="9">
        <f t="shared" si="642"/>
        <v>4.7000726944577131E-3</v>
      </c>
      <c r="H1714" s="72">
        <f t="shared" si="656"/>
        <v>44757</v>
      </c>
      <c r="I1714" s="72">
        <f t="shared" si="643"/>
        <v>44727</v>
      </c>
      <c r="J1714" s="1">
        <f t="shared" si="657"/>
        <v>22</v>
      </c>
      <c r="K1714" s="1">
        <f t="shared" si="663"/>
        <v>22</v>
      </c>
      <c r="L1714" s="5">
        <f t="shared" si="644"/>
        <v>1.0047000699999999</v>
      </c>
      <c r="M1714" s="12">
        <f t="shared" si="664"/>
        <v>1.01060018</v>
      </c>
      <c r="N1714" s="12">
        <f t="shared" si="660"/>
        <v>1.311553341831825</v>
      </c>
      <c r="O1714" s="5">
        <f t="shared" si="662"/>
        <v>1.31771773</v>
      </c>
      <c r="P1714" s="5">
        <f t="shared" si="645"/>
        <v>1317.7177300000001</v>
      </c>
      <c r="Q1714" s="10">
        <f t="shared" si="646"/>
        <v>0</v>
      </c>
      <c r="R1714" s="39">
        <f t="shared" si="647"/>
        <v>0</v>
      </c>
      <c r="S1714" s="5">
        <f t="shared" si="648"/>
        <v>0</v>
      </c>
      <c r="T1714" s="6">
        <f t="shared" si="658"/>
        <v>4.641E-2</v>
      </c>
      <c r="U1714" s="10">
        <f t="shared" si="661"/>
        <v>167</v>
      </c>
      <c r="V1714" s="10">
        <v>252</v>
      </c>
      <c r="W1714" s="12">
        <f t="shared" si="649"/>
        <v>1.0305199540000001</v>
      </c>
      <c r="X1714" s="5">
        <f t="shared" si="650"/>
        <v>40.2166845</v>
      </c>
      <c r="Y1714" s="11">
        <f t="shared" si="651"/>
        <v>0</v>
      </c>
      <c r="Z1714" s="2" t="s">
        <v>75</v>
      </c>
      <c r="AA1714" s="72">
        <f t="shared" si="659"/>
        <v>44851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2"/>
      <c r="CH1714" s="1"/>
      <c r="CI1714" s="1"/>
      <c r="CJ1714" s="1"/>
      <c r="CK1714" s="1"/>
      <c r="CL1714" s="1"/>
      <c r="CM1714" s="1"/>
    </row>
    <row r="1715" spans="1:91" x14ac:dyDescent="0.2">
      <c r="A1715" s="105">
        <f t="shared" si="652"/>
        <v>44728</v>
      </c>
      <c r="B1715" s="5">
        <f t="shared" si="641"/>
        <v>1358.61087228</v>
      </c>
      <c r="C1715" s="5">
        <f t="shared" si="653"/>
        <v>1000</v>
      </c>
      <c r="D1715" s="64">
        <f t="shared" si="654"/>
        <v>6412.88</v>
      </c>
      <c r="E1715" s="11">
        <f>IF(K1715=1,VLOOKUP(A1715,[1]Plan1!$AY$80:$BA$314,3),E1714)</f>
        <v>6455.85</v>
      </c>
      <c r="F1715" s="72">
        <f t="shared" si="655"/>
        <v>44728</v>
      </c>
      <c r="G1715" s="9">
        <f t="shared" si="642"/>
        <v>6.7005775876050055E-3</v>
      </c>
      <c r="H1715" s="72">
        <f t="shared" si="656"/>
        <v>44757</v>
      </c>
      <c r="I1715" s="72">
        <f t="shared" si="643"/>
        <v>44757</v>
      </c>
      <c r="J1715" s="1">
        <f t="shared" si="657"/>
        <v>21</v>
      </c>
      <c r="K1715" s="1">
        <f t="shared" si="663"/>
        <v>1</v>
      </c>
      <c r="L1715" s="5">
        <f t="shared" si="644"/>
        <v>1.0003180599999999</v>
      </c>
      <c r="M1715" s="12">
        <f t="shared" si="664"/>
        <v>1.0047000699999999</v>
      </c>
      <c r="N1715" s="12">
        <f t="shared" si="660"/>
        <v>1.3177177343471684</v>
      </c>
      <c r="O1715" s="5">
        <f t="shared" si="662"/>
        <v>1.31813684</v>
      </c>
      <c r="P1715" s="5">
        <f t="shared" si="645"/>
        <v>1318.1368399999999</v>
      </c>
      <c r="Q1715" s="10">
        <f t="shared" si="646"/>
        <v>0</v>
      </c>
      <c r="R1715" s="39">
        <f t="shared" si="647"/>
        <v>0</v>
      </c>
      <c r="S1715" s="5">
        <f t="shared" si="648"/>
        <v>0</v>
      </c>
      <c r="T1715" s="6">
        <f t="shared" si="658"/>
        <v>4.641E-2</v>
      </c>
      <c r="U1715" s="10">
        <f t="shared" si="661"/>
        <v>168</v>
      </c>
      <c r="V1715" s="10">
        <v>252</v>
      </c>
      <c r="W1715" s="12">
        <f t="shared" si="649"/>
        <v>1.030705486</v>
      </c>
      <c r="X1715" s="5">
        <f t="shared" si="650"/>
        <v>40.474032280000003</v>
      </c>
      <c r="Y1715" s="11">
        <f t="shared" si="651"/>
        <v>0</v>
      </c>
      <c r="Z1715" s="2" t="s">
        <v>75</v>
      </c>
      <c r="AA1715" s="72">
        <f t="shared" si="659"/>
        <v>44851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2"/>
      <c r="CH1715" s="1"/>
      <c r="CI1715" s="1"/>
      <c r="CJ1715" s="1"/>
      <c r="CK1715" s="1"/>
      <c r="CL1715" s="1"/>
      <c r="CM1715" s="1"/>
    </row>
    <row r="1716" spans="1:91" x14ac:dyDescent="0.2">
      <c r="A1716" s="105">
        <f t="shared" si="652"/>
        <v>44729</v>
      </c>
      <c r="B1716" s="5">
        <f t="shared" si="641"/>
        <v>1358.61087228</v>
      </c>
      <c r="C1716" s="5">
        <f t="shared" si="653"/>
        <v>1000</v>
      </c>
      <c r="D1716" s="64">
        <f t="shared" si="654"/>
        <v>6412.88</v>
      </c>
      <c r="E1716" s="11">
        <f>IF(K1716=1,VLOOKUP(A1716,[1]Plan1!$AY$80:$BA$314,3),E1715)</f>
        <v>6455.85</v>
      </c>
      <c r="F1716" s="72">
        <f t="shared" si="655"/>
        <v>44728</v>
      </c>
      <c r="G1716" s="9">
        <f t="shared" si="642"/>
        <v>6.7005775876050055E-3</v>
      </c>
      <c r="H1716" s="72">
        <f t="shared" si="656"/>
        <v>44757</v>
      </c>
      <c r="I1716" s="72">
        <f t="shared" si="643"/>
        <v>44757</v>
      </c>
      <c r="J1716" s="1">
        <f t="shared" si="657"/>
        <v>21</v>
      </c>
      <c r="K1716" s="1">
        <f t="shared" si="663"/>
        <v>1</v>
      </c>
      <c r="L1716" s="5">
        <f t="shared" si="644"/>
        <v>1.0003180599999999</v>
      </c>
      <c r="M1716" s="12">
        <f t="shared" si="664"/>
        <v>1.0047000699999999</v>
      </c>
      <c r="N1716" s="12">
        <f t="shared" si="660"/>
        <v>1.3177177343471684</v>
      </c>
      <c r="O1716" s="5">
        <f t="shared" si="662"/>
        <v>1.31813684</v>
      </c>
      <c r="P1716" s="5">
        <f t="shared" si="645"/>
        <v>1318.1368399999999</v>
      </c>
      <c r="Q1716" s="10">
        <f t="shared" si="646"/>
        <v>0</v>
      </c>
      <c r="R1716" s="39">
        <f t="shared" si="647"/>
        <v>0</v>
      </c>
      <c r="S1716" s="5">
        <f t="shared" si="648"/>
        <v>0</v>
      </c>
      <c r="T1716" s="6">
        <f t="shared" si="658"/>
        <v>4.641E-2</v>
      </c>
      <c r="U1716" s="10">
        <f t="shared" si="661"/>
        <v>168</v>
      </c>
      <c r="V1716" s="10">
        <v>252</v>
      </c>
      <c r="W1716" s="12">
        <f t="shared" si="649"/>
        <v>1.030705486</v>
      </c>
      <c r="X1716" s="5">
        <f t="shared" si="650"/>
        <v>40.474032280000003</v>
      </c>
      <c r="Y1716" s="11">
        <f t="shared" si="651"/>
        <v>0</v>
      </c>
      <c r="Z1716" s="2" t="s">
        <v>75</v>
      </c>
      <c r="AA1716" s="72">
        <f t="shared" si="659"/>
        <v>44851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2"/>
      <c r="CH1716" s="1"/>
      <c r="CI1716" s="1"/>
      <c r="CJ1716" s="1"/>
      <c r="CK1716" s="1"/>
      <c r="CL1716" s="1"/>
      <c r="CM1716" s="1"/>
    </row>
    <row r="1717" spans="1:91" x14ac:dyDescent="0.2">
      <c r="A1717" s="105">
        <f t="shared" si="652"/>
        <v>44730</v>
      </c>
      <c r="B1717" s="5">
        <f t="shared" si="641"/>
        <v>1359.2876734200001</v>
      </c>
      <c r="C1717" s="5">
        <f t="shared" si="653"/>
        <v>1000</v>
      </c>
      <c r="D1717" s="64">
        <f t="shared" si="654"/>
        <v>6412.88</v>
      </c>
      <c r="E1717" s="11">
        <f>IF(K1717=1,VLOOKUP(A1717,[1]Plan1!$AY$80:$BA$314,3),E1716)</f>
        <v>6455.85</v>
      </c>
      <c r="F1717" s="72">
        <f t="shared" si="655"/>
        <v>44728</v>
      </c>
      <c r="G1717" s="9">
        <f t="shared" si="642"/>
        <v>6.7005775876050055E-3</v>
      </c>
      <c r="H1717" s="72">
        <f t="shared" si="656"/>
        <v>44757</v>
      </c>
      <c r="I1717" s="72">
        <f t="shared" si="643"/>
        <v>44757</v>
      </c>
      <c r="J1717" s="1">
        <f t="shared" si="657"/>
        <v>21</v>
      </c>
      <c r="K1717" s="1">
        <f t="shared" si="663"/>
        <v>2</v>
      </c>
      <c r="L1717" s="5">
        <f t="shared" si="644"/>
        <v>1.0006362200000001</v>
      </c>
      <c r="M1717" s="12">
        <f t="shared" si="664"/>
        <v>1.0047000699999999</v>
      </c>
      <c r="N1717" s="12">
        <f t="shared" si="660"/>
        <v>1.3177177343471684</v>
      </c>
      <c r="O1717" s="5">
        <f t="shared" si="662"/>
        <v>1.31855609</v>
      </c>
      <c r="P1717" s="5">
        <f t="shared" si="645"/>
        <v>1318.55609</v>
      </c>
      <c r="Q1717" s="10">
        <f t="shared" si="646"/>
        <v>0</v>
      </c>
      <c r="R1717" s="39">
        <f t="shared" si="647"/>
        <v>0</v>
      </c>
      <c r="S1717" s="5">
        <f t="shared" si="648"/>
        <v>0</v>
      </c>
      <c r="T1717" s="6">
        <f t="shared" si="658"/>
        <v>4.641E-2</v>
      </c>
      <c r="U1717" s="10">
        <f t="shared" si="661"/>
        <v>169</v>
      </c>
      <c r="V1717" s="10">
        <v>252</v>
      </c>
      <c r="W1717" s="12">
        <f t="shared" si="649"/>
        <v>1.030891051</v>
      </c>
      <c r="X1717" s="5">
        <f t="shared" si="650"/>
        <v>40.73158342</v>
      </c>
      <c r="Y1717" s="11">
        <f t="shared" si="651"/>
        <v>0</v>
      </c>
      <c r="Z1717" s="2" t="s">
        <v>75</v>
      </c>
      <c r="AA1717" s="72">
        <f t="shared" si="659"/>
        <v>44851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2"/>
      <c r="CH1717" s="1"/>
      <c r="CI1717" s="1"/>
      <c r="CJ1717" s="1"/>
      <c r="CK1717" s="1"/>
      <c r="CL1717" s="1"/>
      <c r="CM1717" s="1"/>
    </row>
    <row r="1718" spans="1:91" x14ac:dyDescent="0.2">
      <c r="A1718" s="105">
        <f t="shared" si="652"/>
        <v>44731</v>
      </c>
      <c r="B1718" s="5">
        <f t="shared" si="641"/>
        <v>1359.2876734200001</v>
      </c>
      <c r="C1718" s="5">
        <f t="shared" si="653"/>
        <v>1000</v>
      </c>
      <c r="D1718" s="64">
        <f t="shared" si="654"/>
        <v>6412.88</v>
      </c>
      <c r="E1718" s="11">
        <f>IF(K1718=1,VLOOKUP(A1718,[1]Plan1!$AY$80:$BA$314,3),E1717)</f>
        <v>6455.85</v>
      </c>
      <c r="F1718" s="72">
        <f t="shared" si="655"/>
        <v>44728</v>
      </c>
      <c r="G1718" s="9">
        <f t="shared" si="642"/>
        <v>6.7005775876050055E-3</v>
      </c>
      <c r="H1718" s="72">
        <f t="shared" si="656"/>
        <v>44757</v>
      </c>
      <c r="I1718" s="72">
        <f t="shared" si="643"/>
        <v>44757</v>
      </c>
      <c r="J1718" s="1">
        <f t="shared" si="657"/>
        <v>21</v>
      </c>
      <c r="K1718" s="1">
        <f t="shared" si="663"/>
        <v>2</v>
      </c>
      <c r="L1718" s="5">
        <f t="shared" si="644"/>
        <v>1.0006362200000001</v>
      </c>
      <c r="M1718" s="12">
        <f t="shared" si="664"/>
        <v>1.0047000699999999</v>
      </c>
      <c r="N1718" s="12">
        <f t="shared" si="660"/>
        <v>1.3177177343471684</v>
      </c>
      <c r="O1718" s="5">
        <f t="shared" si="662"/>
        <v>1.31855609</v>
      </c>
      <c r="P1718" s="5">
        <f t="shared" si="645"/>
        <v>1318.55609</v>
      </c>
      <c r="Q1718" s="10">
        <f t="shared" si="646"/>
        <v>0</v>
      </c>
      <c r="R1718" s="39">
        <f t="shared" si="647"/>
        <v>0</v>
      </c>
      <c r="S1718" s="5">
        <f t="shared" si="648"/>
        <v>0</v>
      </c>
      <c r="T1718" s="6">
        <f t="shared" si="658"/>
        <v>4.641E-2</v>
      </c>
      <c r="U1718" s="10">
        <f t="shared" si="661"/>
        <v>169</v>
      </c>
      <c r="V1718" s="10">
        <v>252</v>
      </c>
      <c r="W1718" s="12">
        <f t="shared" si="649"/>
        <v>1.030891051</v>
      </c>
      <c r="X1718" s="5">
        <f t="shared" si="650"/>
        <v>40.73158342</v>
      </c>
      <c r="Y1718" s="11">
        <f t="shared" si="651"/>
        <v>0</v>
      </c>
      <c r="Z1718" s="2" t="s">
        <v>75</v>
      </c>
      <c r="AA1718" s="72">
        <f t="shared" si="659"/>
        <v>44851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2"/>
      <c r="CH1718" s="1"/>
      <c r="CI1718" s="1"/>
      <c r="CJ1718" s="1"/>
      <c r="CK1718" s="1"/>
      <c r="CL1718" s="1"/>
      <c r="CM1718" s="1"/>
    </row>
    <row r="1719" spans="1:91" x14ac:dyDescent="0.2">
      <c r="A1719" s="105">
        <f t="shared" si="652"/>
        <v>44732</v>
      </c>
      <c r="B1719" s="5">
        <f t="shared" si="641"/>
        <v>1359.2876734200001</v>
      </c>
      <c r="C1719" s="5">
        <f t="shared" si="653"/>
        <v>1000</v>
      </c>
      <c r="D1719" s="64">
        <f t="shared" si="654"/>
        <v>6412.88</v>
      </c>
      <c r="E1719" s="11">
        <f>IF(K1719=1,VLOOKUP(A1719,[1]Plan1!$AY$80:$BA$314,3),E1718)</f>
        <v>6455.85</v>
      </c>
      <c r="F1719" s="72">
        <f t="shared" si="655"/>
        <v>44728</v>
      </c>
      <c r="G1719" s="9">
        <f t="shared" si="642"/>
        <v>6.7005775876050055E-3</v>
      </c>
      <c r="H1719" s="72">
        <f t="shared" si="656"/>
        <v>44757</v>
      </c>
      <c r="I1719" s="72">
        <f t="shared" si="643"/>
        <v>44757</v>
      </c>
      <c r="J1719" s="1">
        <f t="shared" si="657"/>
        <v>21</v>
      </c>
      <c r="K1719" s="1">
        <f t="shared" si="663"/>
        <v>2</v>
      </c>
      <c r="L1719" s="5">
        <f t="shared" si="644"/>
        <v>1.0006362200000001</v>
      </c>
      <c r="M1719" s="12">
        <f t="shared" si="664"/>
        <v>1.0047000699999999</v>
      </c>
      <c r="N1719" s="12">
        <f t="shared" si="660"/>
        <v>1.3177177343471684</v>
      </c>
      <c r="O1719" s="5">
        <f t="shared" si="662"/>
        <v>1.31855609</v>
      </c>
      <c r="P1719" s="5">
        <f t="shared" si="645"/>
        <v>1318.55609</v>
      </c>
      <c r="Q1719" s="10">
        <f t="shared" si="646"/>
        <v>0</v>
      </c>
      <c r="R1719" s="39">
        <f t="shared" si="647"/>
        <v>0</v>
      </c>
      <c r="S1719" s="5">
        <f t="shared" si="648"/>
        <v>0</v>
      </c>
      <c r="T1719" s="6">
        <f t="shared" si="658"/>
        <v>4.641E-2</v>
      </c>
      <c r="U1719" s="10">
        <f t="shared" si="661"/>
        <v>169</v>
      </c>
      <c r="V1719" s="10">
        <v>252</v>
      </c>
      <c r="W1719" s="12">
        <f t="shared" si="649"/>
        <v>1.030891051</v>
      </c>
      <c r="X1719" s="5">
        <f t="shared" si="650"/>
        <v>40.73158342</v>
      </c>
      <c r="Y1719" s="11">
        <f t="shared" si="651"/>
        <v>0</v>
      </c>
      <c r="Z1719" s="2" t="s">
        <v>75</v>
      </c>
      <c r="AA1719" s="72">
        <f t="shared" si="659"/>
        <v>44851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2"/>
      <c r="CH1719" s="1"/>
      <c r="CI1719" s="1"/>
      <c r="CJ1719" s="1"/>
      <c r="CK1719" s="1"/>
      <c r="CL1719" s="1"/>
      <c r="CM1719" s="1"/>
    </row>
    <row r="1720" spans="1:91" x14ac:dyDescent="0.2">
      <c r="A1720" s="105">
        <f t="shared" si="652"/>
        <v>44733</v>
      </c>
      <c r="B1720" s="5">
        <f t="shared" si="641"/>
        <v>1359.9647987200001</v>
      </c>
      <c r="C1720" s="5">
        <f t="shared" si="653"/>
        <v>1000</v>
      </c>
      <c r="D1720" s="64">
        <f t="shared" si="654"/>
        <v>6412.88</v>
      </c>
      <c r="E1720" s="11">
        <f>IF(K1720=1,VLOOKUP(A1720,[1]Plan1!$AY$80:$BA$314,3),E1719)</f>
        <v>6455.85</v>
      </c>
      <c r="F1720" s="72">
        <f t="shared" si="655"/>
        <v>44728</v>
      </c>
      <c r="G1720" s="9">
        <f t="shared" si="642"/>
        <v>6.7005775876050055E-3</v>
      </c>
      <c r="H1720" s="72">
        <f t="shared" si="656"/>
        <v>44757</v>
      </c>
      <c r="I1720" s="72">
        <f t="shared" si="643"/>
        <v>44757</v>
      </c>
      <c r="J1720" s="1">
        <f t="shared" si="657"/>
        <v>21</v>
      </c>
      <c r="K1720" s="1">
        <f t="shared" si="663"/>
        <v>3</v>
      </c>
      <c r="L1720" s="5">
        <f t="shared" si="644"/>
        <v>1.0009544800000001</v>
      </c>
      <c r="M1720" s="12">
        <f t="shared" si="664"/>
        <v>1.0047000699999999</v>
      </c>
      <c r="N1720" s="12">
        <f t="shared" si="660"/>
        <v>1.3177177343471684</v>
      </c>
      <c r="O1720" s="5">
        <f t="shared" si="662"/>
        <v>1.3189754600000001</v>
      </c>
      <c r="P1720" s="5">
        <f t="shared" si="645"/>
        <v>1318.9754600000001</v>
      </c>
      <c r="Q1720" s="10">
        <f t="shared" si="646"/>
        <v>0</v>
      </c>
      <c r="R1720" s="39">
        <f t="shared" si="647"/>
        <v>0</v>
      </c>
      <c r="S1720" s="5">
        <f t="shared" si="648"/>
        <v>0</v>
      </c>
      <c r="T1720" s="6">
        <f t="shared" si="658"/>
        <v>4.641E-2</v>
      </c>
      <c r="U1720" s="10">
        <f t="shared" si="661"/>
        <v>170</v>
      </c>
      <c r="V1720" s="10">
        <v>252</v>
      </c>
      <c r="W1720" s="12">
        <f t="shared" si="649"/>
        <v>1.0310766499999999</v>
      </c>
      <c r="X1720" s="5">
        <f t="shared" si="650"/>
        <v>40.989338719999999</v>
      </c>
      <c r="Y1720" s="11">
        <f t="shared" si="651"/>
        <v>0</v>
      </c>
      <c r="Z1720" s="2" t="s">
        <v>75</v>
      </c>
      <c r="AA1720" s="72">
        <f t="shared" si="659"/>
        <v>44851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2"/>
      <c r="CH1720" s="1"/>
      <c r="CI1720" s="1"/>
      <c r="CJ1720" s="1"/>
      <c r="CK1720" s="1"/>
      <c r="CL1720" s="1"/>
      <c r="CM1720" s="1"/>
    </row>
    <row r="1721" spans="1:91" x14ac:dyDescent="0.2">
      <c r="A1721" s="105">
        <f t="shared" si="652"/>
        <v>44734</v>
      </c>
      <c r="B1721" s="5">
        <f t="shared" si="641"/>
        <v>1360.64228824</v>
      </c>
      <c r="C1721" s="5">
        <f t="shared" si="653"/>
        <v>1000</v>
      </c>
      <c r="D1721" s="64">
        <f t="shared" si="654"/>
        <v>6412.88</v>
      </c>
      <c r="E1721" s="11">
        <f>IF(K1721=1,VLOOKUP(A1721,[1]Plan1!$AY$80:$BA$314,3),E1720)</f>
        <v>6455.85</v>
      </c>
      <c r="F1721" s="72">
        <f t="shared" si="655"/>
        <v>44728</v>
      </c>
      <c r="G1721" s="9">
        <f t="shared" si="642"/>
        <v>6.7005775876050055E-3</v>
      </c>
      <c r="H1721" s="72">
        <f t="shared" si="656"/>
        <v>44757</v>
      </c>
      <c r="I1721" s="72">
        <f t="shared" si="643"/>
        <v>44757</v>
      </c>
      <c r="J1721" s="1">
        <f t="shared" si="657"/>
        <v>21</v>
      </c>
      <c r="K1721" s="1">
        <f t="shared" si="663"/>
        <v>4</v>
      </c>
      <c r="L1721" s="5">
        <f t="shared" si="644"/>
        <v>1.0012728500000001</v>
      </c>
      <c r="M1721" s="12">
        <f t="shared" si="664"/>
        <v>1.0047000699999999</v>
      </c>
      <c r="N1721" s="12">
        <f t="shared" si="660"/>
        <v>1.3177177343471684</v>
      </c>
      <c r="O1721" s="5">
        <f t="shared" si="662"/>
        <v>1.3193949899999999</v>
      </c>
      <c r="P1721" s="5">
        <f t="shared" si="645"/>
        <v>1319.39499</v>
      </c>
      <c r="Q1721" s="10">
        <f t="shared" si="646"/>
        <v>0</v>
      </c>
      <c r="R1721" s="39">
        <f t="shared" si="647"/>
        <v>0</v>
      </c>
      <c r="S1721" s="5">
        <f t="shared" si="648"/>
        <v>0</v>
      </c>
      <c r="T1721" s="6">
        <f t="shared" si="658"/>
        <v>4.641E-2</v>
      </c>
      <c r="U1721" s="10">
        <f t="shared" si="661"/>
        <v>171</v>
      </c>
      <c r="V1721" s="10">
        <v>252</v>
      </c>
      <c r="W1721" s="12">
        <f t="shared" si="649"/>
        <v>1.0312622819999999</v>
      </c>
      <c r="X1721" s="5">
        <f t="shared" si="650"/>
        <v>41.247298239999999</v>
      </c>
      <c r="Y1721" s="11">
        <f t="shared" si="651"/>
        <v>0</v>
      </c>
      <c r="Z1721" s="2" t="s">
        <v>75</v>
      </c>
      <c r="AA1721" s="72">
        <f t="shared" si="659"/>
        <v>44851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2"/>
      <c r="CH1721" s="1"/>
      <c r="CI1721" s="1"/>
      <c r="CJ1721" s="1"/>
      <c r="CK1721" s="1"/>
      <c r="CL1721" s="1"/>
      <c r="CM1721" s="1"/>
    </row>
    <row r="1722" spans="1:91" x14ac:dyDescent="0.2">
      <c r="A1722" s="105">
        <f t="shared" si="652"/>
        <v>44735</v>
      </c>
      <c r="B1722" s="5">
        <f t="shared" si="641"/>
        <v>1361.32009053</v>
      </c>
      <c r="C1722" s="5">
        <f t="shared" si="653"/>
        <v>1000</v>
      </c>
      <c r="D1722" s="64">
        <f t="shared" si="654"/>
        <v>6412.88</v>
      </c>
      <c r="E1722" s="11">
        <f>IF(K1722=1,VLOOKUP(A1722,[1]Plan1!$AY$80:$BA$314,3),E1721)</f>
        <v>6455.85</v>
      </c>
      <c r="F1722" s="72">
        <f t="shared" si="655"/>
        <v>44728</v>
      </c>
      <c r="G1722" s="9">
        <f t="shared" si="642"/>
        <v>6.7005775876050055E-3</v>
      </c>
      <c r="H1722" s="72">
        <f t="shared" si="656"/>
        <v>44757</v>
      </c>
      <c r="I1722" s="72">
        <f t="shared" si="643"/>
        <v>44757</v>
      </c>
      <c r="J1722" s="1">
        <f t="shared" si="657"/>
        <v>21</v>
      </c>
      <c r="K1722" s="1">
        <f t="shared" si="663"/>
        <v>5</v>
      </c>
      <c r="L1722" s="5">
        <f t="shared" si="644"/>
        <v>1.00159131</v>
      </c>
      <c r="M1722" s="12">
        <f t="shared" si="664"/>
        <v>1.0047000699999999</v>
      </c>
      <c r="N1722" s="12">
        <f t="shared" si="660"/>
        <v>1.3177177343471684</v>
      </c>
      <c r="O1722" s="5">
        <f t="shared" si="662"/>
        <v>1.31981463</v>
      </c>
      <c r="P1722" s="5">
        <f t="shared" si="645"/>
        <v>1319.8146300000001</v>
      </c>
      <c r="Q1722" s="10">
        <f t="shared" si="646"/>
        <v>0</v>
      </c>
      <c r="R1722" s="39">
        <f t="shared" si="647"/>
        <v>0</v>
      </c>
      <c r="S1722" s="5">
        <f t="shared" si="648"/>
        <v>0</v>
      </c>
      <c r="T1722" s="6">
        <f t="shared" si="658"/>
        <v>4.641E-2</v>
      </c>
      <c r="U1722" s="10">
        <f t="shared" si="661"/>
        <v>172</v>
      </c>
      <c r="V1722" s="10">
        <v>252</v>
      </c>
      <c r="W1722" s="12">
        <f t="shared" si="649"/>
        <v>1.031447947</v>
      </c>
      <c r="X1722" s="5">
        <f t="shared" si="650"/>
        <v>41.505460530000001</v>
      </c>
      <c r="Y1722" s="11">
        <f t="shared" si="651"/>
        <v>0</v>
      </c>
      <c r="Z1722" s="2" t="s">
        <v>75</v>
      </c>
      <c r="AA1722" s="72">
        <f t="shared" si="659"/>
        <v>44851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2"/>
      <c r="CH1722" s="1"/>
      <c r="CI1722" s="1"/>
      <c r="CJ1722" s="1"/>
      <c r="CK1722" s="1"/>
      <c r="CL1722" s="1"/>
      <c r="CM1722" s="1"/>
    </row>
    <row r="1723" spans="1:91" x14ac:dyDescent="0.2">
      <c r="A1723" s="105">
        <f t="shared" si="652"/>
        <v>44736</v>
      </c>
      <c r="B1723" s="5">
        <f t="shared" si="641"/>
        <v>1361.9982379600001</v>
      </c>
      <c r="C1723" s="5">
        <f t="shared" si="653"/>
        <v>1000</v>
      </c>
      <c r="D1723" s="64">
        <f t="shared" si="654"/>
        <v>6412.88</v>
      </c>
      <c r="E1723" s="11">
        <f>IF(K1723=1,VLOOKUP(A1723,[1]Plan1!$AY$80:$BA$314,3),E1722)</f>
        <v>6455.85</v>
      </c>
      <c r="F1723" s="72">
        <f t="shared" si="655"/>
        <v>44728</v>
      </c>
      <c r="G1723" s="9">
        <f t="shared" si="642"/>
        <v>6.7005775876050055E-3</v>
      </c>
      <c r="H1723" s="72">
        <f t="shared" si="656"/>
        <v>44757</v>
      </c>
      <c r="I1723" s="72">
        <f t="shared" si="643"/>
        <v>44757</v>
      </c>
      <c r="J1723" s="1">
        <f t="shared" si="657"/>
        <v>21</v>
      </c>
      <c r="K1723" s="1">
        <f t="shared" si="663"/>
        <v>6</v>
      </c>
      <c r="L1723" s="5">
        <f t="shared" si="644"/>
        <v>1.0019098799999999</v>
      </c>
      <c r="M1723" s="12">
        <f t="shared" si="664"/>
        <v>1.0047000699999999</v>
      </c>
      <c r="N1723" s="12">
        <f t="shared" si="660"/>
        <v>1.3177177343471684</v>
      </c>
      <c r="O1723" s="5">
        <f t="shared" si="662"/>
        <v>1.3202344100000001</v>
      </c>
      <c r="P1723" s="5">
        <f t="shared" si="645"/>
        <v>1320.23441</v>
      </c>
      <c r="Q1723" s="10">
        <f t="shared" si="646"/>
        <v>0</v>
      </c>
      <c r="R1723" s="39">
        <f t="shared" si="647"/>
        <v>0</v>
      </c>
      <c r="S1723" s="5">
        <f t="shared" si="648"/>
        <v>0</v>
      </c>
      <c r="T1723" s="6">
        <f t="shared" si="658"/>
        <v>4.641E-2</v>
      </c>
      <c r="U1723" s="10">
        <f t="shared" si="661"/>
        <v>173</v>
      </c>
      <c r="V1723" s="10">
        <v>252</v>
      </c>
      <c r="W1723" s="12">
        <f t="shared" si="649"/>
        <v>1.031633646</v>
      </c>
      <c r="X1723" s="5">
        <f t="shared" si="650"/>
        <v>41.76382796</v>
      </c>
      <c r="Y1723" s="11">
        <f t="shared" si="651"/>
        <v>0</v>
      </c>
      <c r="Z1723" s="2" t="s">
        <v>75</v>
      </c>
      <c r="AA1723" s="72">
        <f t="shared" si="659"/>
        <v>44851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2"/>
      <c r="CH1723" s="1"/>
      <c r="CI1723" s="1"/>
      <c r="CJ1723" s="1"/>
      <c r="CK1723" s="1"/>
      <c r="CL1723" s="1"/>
      <c r="CM1723" s="1"/>
    </row>
    <row r="1724" spans="1:91" x14ac:dyDescent="0.2">
      <c r="A1724" s="105">
        <f t="shared" si="652"/>
        <v>44737</v>
      </c>
      <c r="B1724" s="5">
        <f t="shared" si="641"/>
        <v>1362.6767293300002</v>
      </c>
      <c r="C1724" s="5">
        <f t="shared" si="653"/>
        <v>1000</v>
      </c>
      <c r="D1724" s="64">
        <f t="shared" si="654"/>
        <v>6412.88</v>
      </c>
      <c r="E1724" s="11">
        <f>IF(K1724=1,VLOOKUP(A1724,[1]Plan1!$AY$80:$BA$314,3),E1723)</f>
        <v>6455.85</v>
      </c>
      <c r="F1724" s="72">
        <f t="shared" si="655"/>
        <v>44728</v>
      </c>
      <c r="G1724" s="9">
        <f t="shared" si="642"/>
        <v>6.7005775876050055E-3</v>
      </c>
      <c r="H1724" s="72">
        <f t="shared" si="656"/>
        <v>44757</v>
      </c>
      <c r="I1724" s="72">
        <f t="shared" si="643"/>
        <v>44757</v>
      </c>
      <c r="J1724" s="1">
        <f t="shared" si="657"/>
        <v>21</v>
      </c>
      <c r="K1724" s="1">
        <f t="shared" si="663"/>
        <v>7</v>
      </c>
      <c r="L1724" s="5">
        <f t="shared" si="644"/>
        <v>1.0022285500000001</v>
      </c>
      <c r="M1724" s="12">
        <f t="shared" si="664"/>
        <v>1.0047000699999999</v>
      </c>
      <c r="N1724" s="12">
        <f t="shared" si="660"/>
        <v>1.3177177343471684</v>
      </c>
      <c r="O1724" s="5">
        <f t="shared" si="662"/>
        <v>1.32065433</v>
      </c>
      <c r="P1724" s="5">
        <f t="shared" si="645"/>
        <v>1320.6543300000001</v>
      </c>
      <c r="Q1724" s="10">
        <f t="shared" si="646"/>
        <v>0</v>
      </c>
      <c r="R1724" s="39">
        <f t="shared" si="647"/>
        <v>0</v>
      </c>
      <c r="S1724" s="5">
        <f t="shared" si="648"/>
        <v>0</v>
      </c>
      <c r="T1724" s="6">
        <f t="shared" si="658"/>
        <v>4.641E-2</v>
      </c>
      <c r="U1724" s="10">
        <f t="shared" si="661"/>
        <v>174</v>
      </c>
      <c r="V1724" s="10">
        <v>252</v>
      </c>
      <c r="W1724" s="12">
        <f t="shared" si="649"/>
        <v>1.031819378</v>
      </c>
      <c r="X1724" s="5">
        <f t="shared" si="650"/>
        <v>42.022399329999999</v>
      </c>
      <c r="Y1724" s="11">
        <f t="shared" si="651"/>
        <v>0</v>
      </c>
      <c r="Z1724" s="2" t="s">
        <v>75</v>
      </c>
      <c r="AA1724" s="72">
        <f t="shared" si="659"/>
        <v>44851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2"/>
      <c r="CH1724" s="1"/>
      <c r="CI1724" s="1"/>
      <c r="CJ1724" s="1"/>
      <c r="CK1724" s="1"/>
      <c r="CL1724" s="1"/>
      <c r="CM1724" s="1"/>
    </row>
    <row r="1725" spans="1:91" x14ac:dyDescent="0.2">
      <c r="A1725" s="105">
        <f t="shared" si="652"/>
        <v>44738</v>
      </c>
      <c r="B1725" s="5">
        <f t="shared" si="641"/>
        <v>1362.6767293300002</v>
      </c>
      <c r="C1725" s="5">
        <f t="shared" si="653"/>
        <v>1000</v>
      </c>
      <c r="D1725" s="64">
        <f t="shared" si="654"/>
        <v>6412.88</v>
      </c>
      <c r="E1725" s="11">
        <f>IF(K1725=1,VLOOKUP(A1725,[1]Plan1!$AY$80:$BA$314,3),E1724)</f>
        <v>6455.85</v>
      </c>
      <c r="F1725" s="72">
        <f t="shared" si="655"/>
        <v>44728</v>
      </c>
      <c r="G1725" s="9">
        <f t="shared" si="642"/>
        <v>6.7005775876050055E-3</v>
      </c>
      <c r="H1725" s="72">
        <f t="shared" si="656"/>
        <v>44757</v>
      </c>
      <c r="I1725" s="72">
        <f t="shared" si="643"/>
        <v>44757</v>
      </c>
      <c r="J1725" s="1">
        <f t="shared" si="657"/>
        <v>21</v>
      </c>
      <c r="K1725" s="1">
        <f t="shared" si="663"/>
        <v>7</v>
      </c>
      <c r="L1725" s="5">
        <f t="shared" si="644"/>
        <v>1.0022285500000001</v>
      </c>
      <c r="M1725" s="12">
        <f t="shared" si="664"/>
        <v>1.0047000699999999</v>
      </c>
      <c r="N1725" s="12">
        <f t="shared" si="660"/>
        <v>1.3177177343471684</v>
      </c>
      <c r="O1725" s="5">
        <f t="shared" si="662"/>
        <v>1.32065433</v>
      </c>
      <c r="P1725" s="5">
        <f t="shared" si="645"/>
        <v>1320.6543300000001</v>
      </c>
      <c r="Q1725" s="10">
        <f t="shared" si="646"/>
        <v>0</v>
      </c>
      <c r="R1725" s="39">
        <f t="shared" si="647"/>
        <v>0</v>
      </c>
      <c r="S1725" s="5">
        <f t="shared" si="648"/>
        <v>0</v>
      </c>
      <c r="T1725" s="6">
        <f t="shared" si="658"/>
        <v>4.641E-2</v>
      </c>
      <c r="U1725" s="10">
        <f t="shared" si="661"/>
        <v>174</v>
      </c>
      <c r="V1725" s="10">
        <v>252</v>
      </c>
      <c r="W1725" s="12">
        <f t="shared" si="649"/>
        <v>1.031819378</v>
      </c>
      <c r="X1725" s="5">
        <f t="shared" si="650"/>
        <v>42.022399329999999</v>
      </c>
      <c r="Y1725" s="11">
        <f t="shared" si="651"/>
        <v>0</v>
      </c>
      <c r="Z1725" s="2" t="s">
        <v>75</v>
      </c>
      <c r="AA1725" s="72">
        <f t="shared" si="659"/>
        <v>44851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2"/>
      <c r="CH1725" s="1"/>
      <c r="CI1725" s="1"/>
      <c r="CJ1725" s="1"/>
      <c r="CK1725" s="1"/>
      <c r="CL1725" s="1"/>
      <c r="CM1725" s="1"/>
    </row>
    <row r="1726" spans="1:91" x14ac:dyDescent="0.2">
      <c r="A1726" s="105">
        <f t="shared" si="652"/>
        <v>44739</v>
      </c>
      <c r="B1726" s="5">
        <f t="shared" si="641"/>
        <v>1362.6767293300002</v>
      </c>
      <c r="C1726" s="5">
        <f t="shared" si="653"/>
        <v>1000</v>
      </c>
      <c r="D1726" s="64">
        <f t="shared" si="654"/>
        <v>6412.88</v>
      </c>
      <c r="E1726" s="11">
        <f>IF(K1726=1,VLOOKUP(A1726,[1]Plan1!$AY$80:$BA$314,3),E1725)</f>
        <v>6455.85</v>
      </c>
      <c r="F1726" s="72">
        <f t="shared" si="655"/>
        <v>44728</v>
      </c>
      <c r="G1726" s="9">
        <f t="shared" si="642"/>
        <v>6.7005775876050055E-3</v>
      </c>
      <c r="H1726" s="72">
        <f t="shared" si="656"/>
        <v>44757</v>
      </c>
      <c r="I1726" s="72">
        <f t="shared" si="643"/>
        <v>44757</v>
      </c>
      <c r="J1726" s="1">
        <f t="shared" si="657"/>
        <v>21</v>
      </c>
      <c r="K1726" s="1">
        <f t="shared" si="663"/>
        <v>7</v>
      </c>
      <c r="L1726" s="5">
        <f t="shared" si="644"/>
        <v>1.0022285500000001</v>
      </c>
      <c r="M1726" s="12">
        <f t="shared" si="664"/>
        <v>1.0047000699999999</v>
      </c>
      <c r="N1726" s="12">
        <f t="shared" si="660"/>
        <v>1.3177177343471684</v>
      </c>
      <c r="O1726" s="5">
        <f t="shared" si="662"/>
        <v>1.32065433</v>
      </c>
      <c r="P1726" s="5">
        <f t="shared" si="645"/>
        <v>1320.6543300000001</v>
      </c>
      <c r="Q1726" s="10">
        <f t="shared" si="646"/>
        <v>0</v>
      </c>
      <c r="R1726" s="39">
        <f t="shared" si="647"/>
        <v>0</v>
      </c>
      <c r="S1726" s="5">
        <f t="shared" si="648"/>
        <v>0</v>
      </c>
      <c r="T1726" s="6">
        <f t="shared" si="658"/>
        <v>4.641E-2</v>
      </c>
      <c r="U1726" s="10">
        <f t="shared" si="661"/>
        <v>174</v>
      </c>
      <c r="V1726" s="10">
        <v>252</v>
      </c>
      <c r="W1726" s="12">
        <f t="shared" si="649"/>
        <v>1.031819378</v>
      </c>
      <c r="X1726" s="5">
        <f t="shared" si="650"/>
        <v>42.022399329999999</v>
      </c>
      <c r="Y1726" s="11">
        <f t="shared" si="651"/>
        <v>0</v>
      </c>
      <c r="Z1726" s="2" t="s">
        <v>75</v>
      </c>
      <c r="AA1726" s="72">
        <f t="shared" si="659"/>
        <v>44851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2"/>
      <c r="CH1726" s="1"/>
      <c r="CI1726" s="1"/>
      <c r="CJ1726" s="1"/>
      <c r="CK1726" s="1"/>
      <c r="CL1726" s="1"/>
      <c r="CM1726" s="1"/>
    </row>
    <row r="1727" spans="1:91" x14ac:dyDescent="0.2">
      <c r="A1727" s="105">
        <f t="shared" si="652"/>
        <v>44740</v>
      </c>
      <c r="B1727" s="5">
        <f t="shared" si="641"/>
        <v>1363.35555576</v>
      </c>
      <c r="C1727" s="5">
        <f t="shared" si="653"/>
        <v>1000</v>
      </c>
      <c r="D1727" s="64">
        <f t="shared" si="654"/>
        <v>6412.88</v>
      </c>
      <c r="E1727" s="11">
        <f>IF(K1727=1,VLOOKUP(A1727,[1]Plan1!$AY$80:$BA$314,3),E1726)</f>
        <v>6455.85</v>
      </c>
      <c r="F1727" s="72">
        <f t="shared" si="655"/>
        <v>44728</v>
      </c>
      <c r="G1727" s="9">
        <f t="shared" si="642"/>
        <v>6.7005775876050055E-3</v>
      </c>
      <c r="H1727" s="72">
        <f t="shared" si="656"/>
        <v>44757</v>
      </c>
      <c r="I1727" s="72">
        <f t="shared" si="643"/>
        <v>44757</v>
      </c>
      <c r="J1727" s="1">
        <f t="shared" si="657"/>
        <v>21</v>
      </c>
      <c r="K1727" s="1">
        <f t="shared" si="663"/>
        <v>8</v>
      </c>
      <c r="L1727" s="5">
        <f t="shared" si="644"/>
        <v>1.0025473199999999</v>
      </c>
      <c r="M1727" s="12">
        <f t="shared" si="664"/>
        <v>1.0047000699999999</v>
      </c>
      <c r="N1727" s="12">
        <f t="shared" si="660"/>
        <v>1.3177177343471684</v>
      </c>
      <c r="O1727" s="5">
        <f t="shared" si="662"/>
        <v>1.32107438</v>
      </c>
      <c r="P1727" s="5">
        <f t="shared" si="645"/>
        <v>1321.07438</v>
      </c>
      <c r="Q1727" s="10">
        <f t="shared" si="646"/>
        <v>0</v>
      </c>
      <c r="R1727" s="39">
        <f t="shared" si="647"/>
        <v>0</v>
      </c>
      <c r="S1727" s="5">
        <f t="shared" si="648"/>
        <v>0</v>
      </c>
      <c r="T1727" s="6">
        <f t="shared" si="658"/>
        <v>4.641E-2</v>
      </c>
      <c r="U1727" s="10">
        <f t="shared" si="661"/>
        <v>175</v>
      </c>
      <c r="V1727" s="10">
        <v>252</v>
      </c>
      <c r="W1727" s="12">
        <f t="shared" si="649"/>
        <v>1.032005144</v>
      </c>
      <c r="X1727" s="5">
        <f t="shared" si="650"/>
        <v>42.281175760000004</v>
      </c>
      <c r="Y1727" s="11">
        <f t="shared" si="651"/>
        <v>0</v>
      </c>
      <c r="Z1727" s="2" t="s">
        <v>75</v>
      </c>
      <c r="AA1727" s="72">
        <f t="shared" si="659"/>
        <v>44851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2"/>
      <c r="CH1727" s="1"/>
      <c r="CI1727" s="1"/>
      <c r="CJ1727" s="1"/>
      <c r="CK1727" s="1"/>
      <c r="CL1727" s="1"/>
      <c r="CM1727" s="1"/>
    </row>
    <row r="1728" spans="1:91" x14ac:dyDescent="0.2">
      <c r="A1728" s="105">
        <f t="shared" si="652"/>
        <v>44741</v>
      </c>
      <c r="B1728" s="5">
        <f t="shared" si="641"/>
        <v>1364.03471605</v>
      </c>
      <c r="C1728" s="5">
        <f t="shared" si="653"/>
        <v>1000</v>
      </c>
      <c r="D1728" s="64">
        <f t="shared" si="654"/>
        <v>6412.88</v>
      </c>
      <c r="E1728" s="11">
        <f>IF(K1728=1,VLOOKUP(A1728,[1]Plan1!$AY$80:$BA$314,3),E1727)</f>
        <v>6455.85</v>
      </c>
      <c r="F1728" s="72">
        <f t="shared" si="655"/>
        <v>44728</v>
      </c>
      <c r="G1728" s="9">
        <f t="shared" si="642"/>
        <v>6.7005775876050055E-3</v>
      </c>
      <c r="H1728" s="72">
        <f t="shared" si="656"/>
        <v>44757</v>
      </c>
      <c r="I1728" s="72">
        <f t="shared" si="643"/>
        <v>44757</v>
      </c>
      <c r="J1728" s="1">
        <f t="shared" si="657"/>
        <v>21</v>
      </c>
      <c r="K1728" s="1">
        <f t="shared" si="663"/>
        <v>9</v>
      </c>
      <c r="L1728" s="5">
        <f t="shared" si="644"/>
        <v>1.00286619</v>
      </c>
      <c r="M1728" s="12">
        <f t="shared" si="664"/>
        <v>1.0047000699999999</v>
      </c>
      <c r="N1728" s="12">
        <f t="shared" si="660"/>
        <v>1.3177177343471684</v>
      </c>
      <c r="O1728" s="5">
        <f t="shared" si="662"/>
        <v>1.3214945600000001</v>
      </c>
      <c r="P1728" s="5">
        <f t="shared" si="645"/>
        <v>1321.4945600000001</v>
      </c>
      <c r="Q1728" s="10">
        <f t="shared" si="646"/>
        <v>0</v>
      </c>
      <c r="R1728" s="39">
        <f t="shared" si="647"/>
        <v>0</v>
      </c>
      <c r="S1728" s="5">
        <f t="shared" si="648"/>
        <v>0</v>
      </c>
      <c r="T1728" s="6">
        <f t="shared" si="658"/>
        <v>4.641E-2</v>
      </c>
      <c r="U1728" s="10">
        <f t="shared" si="661"/>
        <v>176</v>
      </c>
      <c r="V1728" s="10">
        <v>252</v>
      </c>
      <c r="W1728" s="12">
        <f t="shared" si="649"/>
        <v>1.032190943</v>
      </c>
      <c r="X1728" s="5">
        <f t="shared" si="650"/>
        <v>42.54015605</v>
      </c>
      <c r="Y1728" s="11">
        <f t="shared" si="651"/>
        <v>0</v>
      </c>
      <c r="Z1728" s="2" t="s">
        <v>75</v>
      </c>
      <c r="AA1728" s="72">
        <f t="shared" si="659"/>
        <v>44851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2"/>
      <c r="CH1728" s="1"/>
      <c r="CI1728" s="1"/>
      <c r="CJ1728" s="1"/>
      <c r="CK1728" s="1"/>
      <c r="CL1728" s="1"/>
      <c r="CM1728" s="1"/>
    </row>
    <row r="1729" spans="1:91" x14ac:dyDescent="0.2">
      <c r="A1729" s="105">
        <f t="shared" si="652"/>
        <v>44742</v>
      </c>
      <c r="B1729" s="5">
        <f t="shared" si="641"/>
        <v>1364.71422196</v>
      </c>
      <c r="C1729" s="5">
        <f t="shared" si="653"/>
        <v>1000</v>
      </c>
      <c r="D1729" s="64">
        <f t="shared" si="654"/>
        <v>6412.88</v>
      </c>
      <c r="E1729" s="11">
        <f>IF(K1729=1,VLOOKUP(A1729,[1]Plan1!$AY$80:$BA$314,3),E1728)</f>
        <v>6455.85</v>
      </c>
      <c r="F1729" s="72">
        <f t="shared" si="655"/>
        <v>44728</v>
      </c>
      <c r="G1729" s="9">
        <f t="shared" si="642"/>
        <v>6.7005775876050055E-3</v>
      </c>
      <c r="H1729" s="72">
        <f t="shared" si="656"/>
        <v>44757</v>
      </c>
      <c r="I1729" s="72">
        <f t="shared" si="643"/>
        <v>44757</v>
      </c>
      <c r="J1729" s="1">
        <f t="shared" si="657"/>
        <v>21</v>
      </c>
      <c r="K1729" s="1">
        <f t="shared" si="663"/>
        <v>10</v>
      </c>
      <c r="L1729" s="5">
        <f t="shared" si="644"/>
        <v>1.0031851700000001</v>
      </c>
      <c r="M1729" s="12">
        <f t="shared" si="664"/>
        <v>1.0047000699999999</v>
      </c>
      <c r="N1729" s="12">
        <f t="shared" si="660"/>
        <v>1.3177177343471684</v>
      </c>
      <c r="O1729" s="5">
        <f t="shared" si="662"/>
        <v>1.32191488</v>
      </c>
      <c r="P1729" s="5">
        <f t="shared" si="645"/>
        <v>1321.91488</v>
      </c>
      <c r="Q1729" s="10">
        <f t="shared" si="646"/>
        <v>0</v>
      </c>
      <c r="R1729" s="39">
        <f t="shared" si="647"/>
        <v>0</v>
      </c>
      <c r="S1729" s="5">
        <f t="shared" si="648"/>
        <v>0</v>
      </c>
      <c r="T1729" s="6">
        <f t="shared" si="658"/>
        <v>4.641E-2</v>
      </c>
      <c r="U1729" s="10">
        <f t="shared" si="661"/>
        <v>177</v>
      </c>
      <c r="V1729" s="10">
        <v>252</v>
      </c>
      <c r="W1729" s="12">
        <f t="shared" si="649"/>
        <v>1.032376776</v>
      </c>
      <c r="X1729" s="5">
        <f t="shared" si="650"/>
        <v>42.79934196</v>
      </c>
      <c r="Y1729" s="11">
        <f t="shared" si="651"/>
        <v>0</v>
      </c>
      <c r="Z1729" s="2" t="s">
        <v>75</v>
      </c>
      <c r="AA1729" s="72">
        <f t="shared" si="659"/>
        <v>44851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2"/>
      <c r="CH1729" s="1"/>
      <c r="CI1729" s="1"/>
      <c r="CJ1729" s="1"/>
      <c r="CK1729" s="1"/>
      <c r="CL1729" s="1"/>
      <c r="CM1729" s="1"/>
    </row>
    <row r="1730" spans="1:91" x14ac:dyDescent="0.2">
      <c r="A1730" s="105">
        <f t="shared" si="652"/>
        <v>44743</v>
      </c>
      <c r="B1730" s="5">
        <f t="shared" si="641"/>
        <v>1365.3940619500002</v>
      </c>
      <c r="C1730" s="5">
        <f t="shared" si="653"/>
        <v>1000</v>
      </c>
      <c r="D1730" s="64">
        <f t="shared" si="654"/>
        <v>6412.88</v>
      </c>
      <c r="E1730" s="11">
        <f>IF(K1730=1,VLOOKUP(A1730,[1]Plan1!$AY$80:$BA$314,3),E1729)</f>
        <v>6455.85</v>
      </c>
      <c r="F1730" s="72">
        <f t="shared" si="655"/>
        <v>44728</v>
      </c>
      <c r="G1730" s="9">
        <f t="shared" si="642"/>
        <v>6.7005775876050055E-3</v>
      </c>
      <c r="H1730" s="72">
        <f t="shared" si="656"/>
        <v>44757</v>
      </c>
      <c r="I1730" s="72">
        <f t="shared" si="643"/>
        <v>44757</v>
      </c>
      <c r="J1730" s="1">
        <f t="shared" si="657"/>
        <v>21</v>
      </c>
      <c r="K1730" s="1">
        <f t="shared" si="663"/>
        <v>11</v>
      </c>
      <c r="L1730" s="5">
        <f t="shared" si="644"/>
        <v>1.00350424</v>
      </c>
      <c r="M1730" s="12">
        <f t="shared" si="664"/>
        <v>1.0047000699999999</v>
      </c>
      <c r="N1730" s="12">
        <f t="shared" si="660"/>
        <v>1.3177177343471684</v>
      </c>
      <c r="O1730" s="5">
        <f t="shared" si="662"/>
        <v>1.32233533</v>
      </c>
      <c r="P1730" s="5">
        <f t="shared" si="645"/>
        <v>1322.3353300000001</v>
      </c>
      <c r="Q1730" s="10">
        <f t="shared" si="646"/>
        <v>0</v>
      </c>
      <c r="R1730" s="39">
        <f t="shared" si="647"/>
        <v>0</v>
      </c>
      <c r="S1730" s="5">
        <f t="shared" si="648"/>
        <v>0</v>
      </c>
      <c r="T1730" s="6">
        <f t="shared" si="658"/>
        <v>4.641E-2</v>
      </c>
      <c r="U1730" s="10">
        <f t="shared" si="661"/>
        <v>178</v>
      </c>
      <c r="V1730" s="10">
        <v>252</v>
      </c>
      <c r="W1730" s="12">
        <f t="shared" si="649"/>
        <v>1.032562642</v>
      </c>
      <c r="X1730" s="5">
        <f t="shared" si="650"/>
        <v>43.058731950000002</v>
      </c>
      <c r="Y1730" s="11">
        <f t="shared" si="651"/>
        <v>0</v>
      </c>
      <c r="Z1730" s="2" t="s">
        <v>75</v>
      </c>
      <c r="AA1730" s="72">
        <f t="shared" si="659"/>
        <v>44851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2"/>
      <c r="CH1730" s="1"/>
      <c r="CI1730" s="1"/>
      <c r="CJ1730" s="1"/>
      <c r="CK1730" s="1"/>
      <c r="CL1730" s="1"/>
      <c r="CM1730" s="1"/>
    </row>
    <row r="1731" spans="1:91" x14ac:dyDescent="0.2">
      <c r="A1731" s="105">
        <f t="shared" si="652"/>
        <v>44744</v>
      </c>
      <c r="B1731" s="5">
        <f t="shared" si="641"/>
        <v>1366.0742464700002</v>
      </c>
      <c r="C1731" s="5">
        <f t="shared" si="653"/>
        <v>1000</v>
      </c>
      <c r="D1731" s="64">
        <f t="shared" si="654"/>
        <v>6412.88</v>
      </c>
      <c r="E1731" s="11">
        <f>IF(K1731=1,VLOOKUP(A1731,[1]Plan1!$AY$80:$BA$314,3),E1730)</f>
        <v>6455.85</v>
      </c>
      <c r="F1731" s="72">
        <f t="shared" si="655"/>
        <v>44728</v>
      </c>
      <c r="G1731" s="9">
        <f t="shared" si="642"/>
        <v>6.7005775876050055E-3</v>
      </c>
      <c r="H1731" s="72">
        <f t="shared" si="656"/>
        <v>44757</v>
      </c>
      <c r="I1731" s="72">
        <f t="shared" si="643"/>
        <v>44757</v>
      </c>
      <c r="J1731" s="1">
        <f t="shared" si="657"/>
        <v>21</v>
      </c>
      <c r="K1731" s="1">
        <f t="shared" si="663"/>
        <v>12</v>
      </c>
      <c r="L1731" s="5">
        <f t="shared" si="644"/>
        <v>1.00382342</v>
      </c>
      <c r="M1731" s="12">
        <f t="shared" si="664"/>
        <v>1.0047000699999999</v>
      </c>
      <c r="N1731" s="12">
        <f t="shared" si="660"/>
        <v>1.3177177343471684</v>
      </c>
      <c r="O1731" s="5">
        <f t="shared" si="662"/>
        <v>1.3227559200000001</v>
      </c>
      <c r="P1731" s="5">
        <f t="shared" si="645"/>
        <v>1322.7559200000001</v>
      </c>
      <c r="Q1731" s="10">
        <f t="shared" si="646"/>
        <v>0</v>
      </c>
      <c r="R1731" s="39">
        <f t="shared" si="647"/>
        <v>0</v>
      </c>
      <c r="S1731" s="5">
        <f t="shared" si="648"/>
        <v>0</v>
      </c>
      <c r="T1731" s="6">
        <f t="shared" si="658"/>
        <v>4.641E-2</v>
      </c>
      <c r="U1731" s="10">
        <f t="shared" si="661"/>
        <v>179</v>
      </c>
      <c r="V1731" s="10">
        <v>252</v>
      </c>
      <c r="W1731" s="12">
        <f t="shared" si="649"/>
        <v>1.0327485409999999</v>
      </c>
      <c r="X1731" s="5">
        <f t="shared" si="650"/>
        <v>43.318326470000002</v>
      </c>
      <c r="Y1731" s="11">
        <f t="shared" si="651"/>
        <v>0</v>
      </c>
      <c r="Z1731" s="2" t="s">
        <v>75</v>
      </c>
      <c r="AA1731" s="72">
        <f t="shared" si="659"/>
        <v>44851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2"/>
      <c r="CH1731" s="1"/>
      <c r="CI1731" s="1"/>
      <c r="CJ1731" s="1"/>
      <c r="CK1731" s="1"/>
      <c r="CL1731" s="1"/>
      <c r="CM1731" s="1"/>
    </row>
    <row r="1732" spans="1:91" x14ac:dyDescent="0.2">
      <c r="A1732" s="105">
        <f t="shared" si="652"/>
        <v>44745</v>
      </c>
      <c r="B1732" s="5">
        <f t="shared" si="641"/>
        <v>1366.0742464700002</v>
      </c>
      <c r="C1732" s="5">
        <f t="shared" si="653"/>
        <v>1000</v>
      </c>
      <c r="D1732" s="64">
        <f t="shared" si="654"/>
        <v>6412.88</v>
      </c>
      <c r="E1732" s="11">
        <f>IF(K1732=1,VLOOKUP(A1732,[1]Plan1!$AY$80:$BA$314,3),E1731)</f>
        <v>6455.85</v>
      </c>
      <c r="F1732" s="72">
        <f t="shared" si="655"/>
        <v>44728</v>
      </c>
      <c r="G1732" s="9">
        <f t="shared" si="642"/>
        <v>6.7005775876050055E-3</v>
      </c>
      <c r="H1732" s="72">
        <f t="shared" si="656"/>
        <v>44757</v>
      </c>
      <c r="I1732" s="72">
        <f t="shared" si="643"/>
        <v>44757</v>
      </c>
      <c r="J1732" s="1">
        <f t="shared" si="657"/>
        <v>21</v>
      </c>
      <c r="K1732" s="1">
        <f t="shared" si="663"/>
        <v>12</v>
      </c>
      <c r="L1732" s="5">
        <f t="shared" si="644"/>
        <v>1.00382342</v>
      </c>
      <c r="M1732" s="12">
        <f t="shared" si="664"/>
        <v>1.0047000699999999</v>
      </c>
      <c r="N1732" s="12">
        <f t="shared" si="660"/>
        <v>1.3177177343471684</v>
      </c>
      <c r="O1732" s="5">
        <f t="shared" si="662"/>
        <v>1.3227559200000001</v>
      </c>
      <c r="P1732" s="5">
        <f t="shared" si="645"/>
        <v>1322.7559200000001</v>
      </c>
      <c r="Q1732" s="10">
        <f t="shared" si="646"/>
        <v>0</v>
      </c>
      <c r="R1732" s="39">
        <f t="shared" si="647"/>
        <v>0</v>
      </c>
      <c r="S1732" s="5">
        <f t="shared" si="648"/>
        <v>0</v>
      </c>
      <c r="T1732" s="6">
        <f t="shared" si="658"/>
        <v>4.641E-2</v>
      </c>
      <c r="U1732" s="10">
        <f t="shared" si="661"/>
        <v>179</v>
      </c>
      <c r="V1732" s="10">
        <v>252</v>
      </c>
      <c r="W1732" s="12">
        <f t="shared" si="649"/>
        <v>1.0327485409999999</v>
      </c>
      <c r="X1732" s="5">
        <f t="shared" si="650"/>
        <v>43.318326470000002</v>
      </c>
      <c r="Y1732" s="11">
        <f t="shared" si="651"/>
        <v>0</v>
      </c>
      <c r="Z1732" s="2" t="s">
        <v>75</v>
      </c>
      <c r="AA1732" s="72">
        <f t="shared" si="659"/>
        <v>44851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2"/>
      <c r="CH1732" s="1"/>
      <c r="CI1732" s="1"/>
      <c r="CJ1732" s="1"/>
      <c r="CK1732" s="1"/>
      <c r="CL1732" s="1"/>
      <c r="CM1732" s="1"/>
    </row>
    <row r="1733" spans="1:91" x14ac:dyDescent="0.2">
      <c r="A1733" s="105">
        <f t="shared" si="652"/>
        <v>44746</v>
      </c>
      <c r="B1733" s="5">
        <f t="shared" si="641"/>
        <v>1366.0742464700002</v>
      </c>
      <c r="C1733" s="5">
        <f t="shared" si="653"/>
        <v>1000</v>
      </c>
      <c r="D1733" s="64">
        <f t="shared" si="654"/>
        <v>6412.88</v>
      </c>
      <c r="E1733" s="11">
        <f>IF(K1733=1,VLOOKUP(A1733,[1]Plan1!$AY$80:$BA$314,3),E1732)</f>
        <v>6455.85</v>
      </c>
      <c r="F1733" s="72">
        <f t="shared" si="655"/>
        <v>44728</v>
      </c>
      <c r="G1733" s="9">
        <f t="shared" si="642"/>
        <v>6.7005775876050055E-3</v>
      </c>
      <c r="H1733" s="72">
        <f t="shared" si="656"/>
        <v>44757</v>
      </c>
      <c r="I1733" s="72">
        <f t="shared" si="643"/>
        <v>44757</v>
      </c>
      <c r="J1733" s="1">
        <f t="shared" si="657"/>
        <v>21</v>
      </c>
      <c r="K1733" s="1">
        <f t="shared" si="663"/>
        <v>12</v>
      </c>
      <c r="L1733" s="5">
        <f t="shared" si="644"/>
        <v>1.00382342</v>
      </c>
      <c r="M1733" s="12">
        <f t="shared" si="664"/>
        <v>1.0047000699999999</v>
      </c>
      <c r="N1733" s="12">
        <f t="shared" si="660"/>
        <v>1.3177177343471684</v>
      </c>
      <c r="O1733" s="5">
        <f t="shared" si="662"/>
        <v>1.3227559200000001</v>
      </c>
      <c r="P1733" s="5">
        <f t="shared" si="645"/>
        <v>1322.7559200000001</v>
      </c>
      <c r="Q1733" s="10">
        <f t="shared" si="646"/>
        <v>0</v>
      </c>
      <c r="R1733" s="39">
        <f t="shared" si="647"/>
        <v>0</v>
      </c>
      <c r="S1733" s="5">
        <f t="shared" si="648"/>
        <v>0</v>
      </c>
      <c r="T1733" s="6">
        <f t="shared" si="658"/>
        <v>4.641E-2</v>
      </c>
      <c r="U1733" s="10">
        <f t="shared" si="661"/>
        <v>179</v>
      </c>
      <c r="V1733" s="10">
        <v>252</v>
      </c>
      <c r="W1733" s="12">
        <f t="shared" si="649"/>
        <v>1.0327485409999999</v>
      </c>
      <c r="X1733" s="5">
        <f t="shared" si="650"/>
        <v>43.318326470000002</v>
      </c>
      <c r="Y1733" s="11">
        <f t="shared" si="651"/>
        <v>0</v>
      </c>
      <c r="Z1733" s="2" t="s">
        <v>75</v>
      </c>
      <c r="AA1733" s="72">
        <f t="shared" si="659"/>
        <v>44851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2"/>
      <c r="CH1733" s="1"/>
      <c r="CI1733" s="1"/>
      <c r="CJ1733" s="1"/>
      <c r="CK1733" s="1"/>
      <c r="CL1733" s="1"/>
      <c r="CM1733" s="1"/>
    </row>
    <row r="1734" spans="1:91" x14ac:dyDescent="0.2">
      <c r="A1734" s="105">
        <f t="shared" si="652"/>
        <v>44747</v>
      </c>
      <c r="B1734" s="5">
        <f t="shared" si="641"/>
        <v>1366.7547563099999</v>
      </c>
      <c r="C1734" s="5">
        <f t="shared" si="653"/>
        <v>1000</v>
      </c>
      <c r="D1734" s="64">
        <f t="shared" si="654"/>
        <v>6412.88</v>
      </c>
      <c r="E1734" s="11">
        <f>IF(K1734=1,VLOOKUP(A1734,[1]Plan1!$AY$80:$BA$314,3),E1733)</f>
        <v>6455.85</v>
      </c>
      <c r="F1734" s="72">
        <f t="shared" si="655"/>
        <v>44728</v>
      </c>
      <c r="G1734" s="9">
        <f t="shared" si="642"/>
        <v>6.7005775876050055E-3</v>
      </c>
      <c r="H1734" s="72">
        <f t="shared" si="656"/>
        <v>44757</v>
      </c>
      <c r="I1734" s="72">
        <f t="shared" si="643"/>
        <v>44757</v>
      </c>
      <c r="J1734" s="1">
        <f t="shared" si="657"/>
        <v>21</v>
      </c>
      <c r="K1734" s="1">
        <f t="shared" si="663"/>
        <v>13</v>
      </c>
      <c r="L1734" s="5">
        <f t="shared" si="644"/>
        <v>1.0041426899999999</v>
      </c>
      <c r="M1734" s="12">
        <f t="shared" si="664"/>
        <v>1.0047000699999999</v>
      </c>
      <c r="N1734" s="12">
        <f t="shared" si="660"/>
        <v>1.3177177343471684</v>
      </c>
      <c r="O1734" s="5">
        <f t="shared" si="662"/>
        <v>1.3231766300000001</v>
      </c>
      <c r="P1734" s="5">
        <f t="shared" si="645"/>
        <v>1323.1766299999999</v>
      </c>
      <c r="Q1734" s="10">
        <f t="shared" si="646"/>
        <v>0</v>
      </c>
      <c r="R1734" s="39">
        <f t="shared" si="647"/>
        <v>0</v>
      </c>
      <c r="S1734" s="5">
        <f t="shared" si="648"/>
        <v>0</v>
      </c>
      <c r="T1734" s="6">
        <f t="shared" si="658"/>
        <v>4.641E-2</v>
      </c>
      <c r="U1734" s="10">
        <f t="shared" si="661"/>
        <v>180</v>
      </c>
      <c r="V1734" s="10">
        <v>252</v>
      </c>
      <c r="W1734" s="12">
        <f t="shared" si="649"/>
        <v>1.0329344739999999</v>
      </c>
      <c r="X1734" s="5">
        <f t="shared" si="650"/>
        <v>43.578126310000002</v>
      </c>
      <c r="Y1734" s="11">
        <f t="shared" si="651"/>
        <v>0</v>
      </c>
      <c r="Z1734" s="2" t="s">
        <v>75</v>
      </c>
      <c r="AA1734" s="72">
        <f t="shared" si="659"/>
        <v>44851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2"/>
      <c r="CH1734" s="1"/>
      <c r="CI1734" s="1"/>
      <c r="CJ1734" s="1"/>
      <c r="CK1734" s="1"/>
      <c r="CL1734" s="1"/>
      <c r="CM1734" s="1"/>
    </row>
    <row r="1735" spans="1:91" x14ac:dyDescent="0.2">
      <c r="A1735" s="105">
        <f t="shared" si="652"/>
        <v>44748</v>
      </c>
      <c r="B1735" s="5">
        <f t="shared" si="641"/>
        <v>1367.43561224</v>
      </c>
      <c r="C1735" s="5">
        <f t="shared" si="653"/>
        <v>1000</v>
      </c>
      <c r="D1735" s="64">
        <f t="shared" si="654"/>
        <v>6412.88</v>
      </c>
      <c r="E1735" s="11">
        <f>IF(K1735=1,VLOOKUP(A1735,[1]Plan1!$AY$80:$BA$314,3),E1734)</f>
        <v>6455.85</v>
      </c>
      <c r="F1735" s="72">
        <f t="shared" si="655"/>
        <v>44728</v>
      </c>
      <c r="G1735" s="9">
        <f t="shared" si="642"/>
        <v>6.7005775876050055E-3</v>
      </c>
      <c r="H1735" s="72">
        <f t="shared" si="656"/>
        <v>44757</v>
      </c>
      <c r="I1735" s="72">
        <f t="shared" si="643"/>
        <v>44757</v>
      </c>
      <c r="J1735" s="1">
        <f t="shared" si="657"/>
        <v>21</v>
      </c>
      <c r="K1735" s="1">
        <f t="shared" si="663"/>
        <v>14</v>
      </c>
      <c r="L1735" s="5">
        <f t="shared" si="644"/>
        <v>1.00446207</v>
      </c>
      <c r="M1735" s="12">
        <f t="shared" si="664"/>
        <v>1.0047000699999999</v>
      </c>
      <c r="N1735" s="12">
        <f t="shared" si="660"/>
        <v>1.3177177343471684</v>
      </c>
      <c r="O1735" s="5">
        <f t="shared" si="662"/>
        <v>1.3235974800000001</v>
      </c>
      <c r="P1735" s="5">
        <f t="shared" si="645"/>
        <v>1323.5974799999999</v>
      </c>
      <c r="Q1735" s="10">
        <f t="shared" si="646"/>
        <v>0</v>
      </c>
      <c r="R1735" s="39">
        <f t="shared" si="647"/>
        <v>0</v>
      </c>
      <c r="S1735" s="5">
        <f t="shared" si="648"/>
        <v>0</v>
      </c>
      <c r="T1735" s="6">
        <f t="shared" si="658"/>
        <v>4.641E-2</v>
      </c>
      <c r="U1735" s="10">
        <f t="shared" si="661"/>
        <v>181</v>
      </c>
      <c r="V1735" s="10">
        <v>252</v>
      </c>
      <c r="W1735" s="12">
        <f t="shared" si="649"/>
        <v>1.0331204409999999</v>
      </c>
      <c r="X1735" s="5">
        <f t="shared" si="650"/>
        <v>43.83813224</v>
      </c>
      <c r="Y1735" s="11">
        <f t="shared" si="651"/>
        <v>0</v>
      </c>
      <c r="Z1735" s="2" t="s">
        <v>75</v>
      </c>
      <c r="AA1735" s="72">
        <f t="shared" si="659"/>
        <v>44851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2"/>
      <c r="CH1735" s="1"/>
      <c r="CI1735" s="1"/>
      <c r="CJ1735" s="1"/>
      <c r="CK1735" s="1"/>
      <c r="CL1735" s="1"/>
      <c r="CM1735" s="1"/>
    </row>
    <row r="1736" spans="1:91" x14ac:dyDescent="0.2">
      <c r="A1736" s="105">
        <f t="shared" si="652"/>
        <v>44749</v>
      </c>
      <c r="B1736" s="5">
        <f t="shared" si="641"/>
        <v>1368.1168027199999</v>
      </c>
      <c r="C1736" s="5">
        <f t="shared" si="653"/>
        <v>1000</v>
      </c>
      <c r="D1736" s="64">
        <f t="shared" si="654"/>
        <v>6412.88</v>
      </c>
      <c r="E1736" s="11">
        <f>IF(K1736=1,VLOOKUP(A1736,[1]Plan1!$AY$80:$BA$314,3),E1735)</f>
        <v>6455.85</v>
      </c>
      <c r="F1736" s="72">
        <f t="shared" si="655"/>
        <v>44728</v>
      </c>
      <c r="G1736" s="9">
        <f t="shared" si="642"/>
        <v>6.7005775876050055E-3</v>
      </c>
      <c r="H1736" s="72">
        <f t="shared" si="656"/>
        <v>44757</v>
      </c>
      <c r="I1736" s="72">
        <f t="shared" si="643"/>
        <v>44757</v>
      </c>
      <c r="J1736" s="1">
        <f t="shared" si="657"/>
        <v>21</v>
      </c>
      <c r="K1736" s="1">
        <f t="shared" si="663"/>
        <v>15</v>
      </c>
      <c r="L1736" s="5">
        <f t="shared" si="644"/>
        <v>1.0047815499999999</v>
      </c>
      <c r="M1736" s="12">
        <f t="shared" si="664"/>
        <v>1.0047000699999999</v>
      </c>
      <c r="N1736" s="12">
        <f t="shared" si="660"/>
        <v>1.3177177343471684</v>
      </c>
      <c r="O1736" s="5">
        <f t="shared" si="662"/>
        <v>1.32401846</v>
      </c>
      <c r="P1736" s="5">
        <f t="shared" si="645"/>
        <v>1324.01846</v>
      </c>
      <c r="Q1736" s="10">
        <f t="shared" si="646"/>
        <v>0</v>
      </c>
      <c r="R1736" s="39">
        <f t="shared" si="647"/>
        <v>0</v>
      </c>
      <c r="S1736" s="5">
        <f t="shared" si="648"/>
        <v>0</v>
      </c>
      <c r="T1736" s="6">
        <f t="shared" si="658"/>
        <v>4.641E-2</v>
      </c>
      <c r="U1736" s="10">
        <f t="shared" si="661"/>
        <v>182</v>
      </c>
      <c r="V1736" s="10">
        <v>252</v>
      </c>
      <c r="W1736" s="12">
        <f t="shared" si="649"/>
        <v>1.0333064409999999</v>
      </c>
      <c r="X1736" s="5">
        <f t="shared" si="650"/>
        <v>44.098342719999998</v>
      </c>
      <c r="Y1736" s="11">
        <f t="shared" si="651"/>
        <v>0</v>
      </c>
      <c r="Z1736" s="2" t="s">
        <v>75</v>
      </c>
      <c r="AA1736" s="72">
        <f t="shared" si="659"/>
        <v>44851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2"/>
      <c r="CH1736" s="1"/>
      <c r="CI1736" s="1"/>
      <c r="CJ1736" s="1"/>
      <c r="CK1736" s="1"/>
      <c r="CL1736" s="1"/>
      <c r="CM1736" s="1"/>
    </row>
    <row r="1737" spans="1:91" x14ac:dyDescent="0.2">
      <c r="A1737" s="105">
        <f t="shared" si="652"/>
        <v>44750</v>
      </c>
      <c r="B1737" s="5">
        <f t="shared" si="641"/>
        <v>1368.7983485299999</v>
      </c>
      <c r="C1737" s="5">
        <f t="shared" si="653"/>
        <v>1000</v>
      </c>
      <c r="D1737" s="64">
        <f t="shared" si="654"/>
        <v>6412.88</v>
      </c>
      <c r="E1737" s="11">
        <f>IF(K1737=1,VLOOKUP(A1737,[1]Plan1!$AY$80:$BA$314,3),E1736)</f>
        <v>6455.85</v>
      </c>
      <c r="F1737" s="72">
        <f t="shared" si="655"/>
        <v>44728</v>
      </c>
      <c r="G1737" s="9">
        <f t="shared" si="642"/>
        <v>6.7005775876050055E-3</v>
      </c>
      <c r="H1737" s="72">
        <f t="shared" si="656"/>
        <v>44757</v>
      </c>
      <c r="I1737" s="72">
        <f t="shared" si="643"/>
        <v>44757</v>
      </c>
      <c r="J1737" s="1">
        <f t="shared" si="657"/>
        <v>21</v>
      </c>
      <c r="K1737" s="1">
        <f t="shared" si="663"/>
        <v>16</v>
      </c>
      <c r="L1737" s="5">
        <f t="shared" si="644"/>
        <v>1.0051011400000001</v>
      </c>
      <c r="M1737" s="12">
        <f t="shared" si="664"/>
        <v>1.0047000699999999</v>
      </c>
      <c r="N1737" s="12">
        <f t="shared" si="660"/>
        <v>1.3177177343471684</v>
      </c>
      <c r="O1737" s="5">
        <f t="shared" si="662"/>
        <v>1.3244395900000001</v>
      </c>
      <c r="P1737" s="5">
        <f t="shared" si="645"/>
        <v>1324.43959</v>
      </c>
      <c r="Q1737" s="10">
        <f t="shared" si="646"/>
        <v>0</v>
      </c>
      <c r="R1737" s="39">
        <f t="shared" si="647"/>
        <v>0</v>
      </c>
      <c r="S1737" s="5">
        <f t="shared" si="648"/>
        <v>0</v>
      </c>
      <c r="T1737" s="6">
        <f t="shared" si="658"/>
        <v>4.641E-2</v>
      </c>
      <c r="U1737" s="10">
        <f t="shared" si="661"/>
        <v>183</v>
      </c>
      <c r="V1737" s="10">
        <v>252</v>
      </c>
      <c r="W1737" s="12">
        <f t="shared" si="649"/>
        <v>1.033492474</v>
      </c>
      <c r="X1737" s="5">
        <f t="shared" si="650"/>
        <v>44.358758530000003</v>
      </c>
      <c r="Y1737" s="11">
        <f t="shared" si="651"/>
        <v>0</v>
      </c>
      <c r="Z1737" s="2" t="s">
        <v>75</v>
      </c>
      <c r="AA1737" s="72">
        <f t="shared" si="659"/>
        <v>44851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2"/>
      <c r="CH1737" s="1"/>
      <c r="CI1737" s="1"/>
      <c r="CJ1737" s="1"/>
      <c r="CK1737" s="1"/>
      <c r="CL1737" s="1"/>
      <c r="CM1737" s="1"/>
    </row>
    <row r="1738" spans="1:91" x14ac:dyDescent="0.2">
      <c r="A1738" s="105">
        <f t="shared" si="652"/>
        <v>44751</v>
      </c>
      <c r="B1738" s="5">
        <f t="shared" ref="B1738:B1801" si="665">(P1738+X1738)</f>
        <v>1369.4802201100001</v>
      </c>
      <c r="C1738" s="5">
        <f t="shared" si="653"/>
        <v>1000</v>
      </c>
      <c r="D1738" s="64">
        <f t="shared" si="654"/>
        <v>6412.88</v>
      </c>
      <c r="E1738" s="11">
        <f>IF(K1738=1,VLOOKUP(A1738,[1]Plan1!$AY$80:$BA$314,3),E1737)</f>
        <v>6455.85</v>
      </c>
      <c r="F1738" s="72">
        <f t="shared" si="655"/>
        <v>44728</v>
      </c>
      <c r="G1738" s="9">
        <f t="shared" ref="G1738:G1801" si="666">(E1738/D1738)-1</f>
        <v>6.7005775876050055E-3</v>
      </c>
      <c r="H1738" s="72">
        <f t="shared" si="656"/>
        <v>44757</v>
      </c>
      <c r="I1738" s="72">
        <f t="shared" ref="I1738:I1801" si="667">IF(A1738&gt;I1737,H1738,I1737)</f>
        <v>44757</v>
      </c>
      <c r="J1738" s="1">
        <f t="shared" si="657"/>
        <v>21</v>
      </c>
      <c r="K1738" s="1">
        <f t="shared" si="663"/>
        <v>17</v>
      </c>
      <c r="L1738" s="5">
        <f t="shared" ref="L1738:L1801" si="668">TRUNC((E1738/D1738)^TRUNC((K1738/J1738),9),8)</f>
        <v>1.0054208200000001</v>
      </c>
      <c r="M1738" s="12">
        <f t="shared" si="664"/>
        <v>1.0047000699999999</v>
      </c>
      <c r="N1738" s="12">
        <f t="shared" si="660"/>
        <v>1.3177177343471684</v>
      </c>
      <c r="O1738" s="5">
        <f t="shared" si="662"/>
        <v>1.3248608399999999</v>
      </c>
      <c r="P1738" s="5">
        <f t="shared" ref="P1738:P1801" si="669">TRUNC(C1738*O1738,8)</f>
        <v>1324.8608400000001</v>
      </c>
      <c r="Q1738" s="10">
        <f t="shared" ref="Q1738:Q1801" si="670">IF(VLOOKUP(A1738,AD$10:AK$114,8)=VLOOKUP(A1737,AD$10:AK$114,8),0,VLOOKUP(A1738,AD$10:AK$114,8))</f>
        <v>0</v>
      </c>
      <c r="R1738" s="39">
        <f t="shared" ref="R1738:R1801" si="671">IF(Q1738&gt;0,VLOOKUP($A1738,$AD$10:$AI$114,6),0)</f>
        <v>0</v>
      </c>
      <c r="S1738" s="5">
        <f t="shared" ref="S1738:S1801" si="672">IF(R1738&gt;0,TRUNC(R1738*P1738,8),0)</f>
        <v>0</v>
      </c>
      <c r="T1738" s="6">
        <f t="shared" si="658"/>
        <v>4.641E-2</v>
      </c>
      <c r="U1738" s="10">
        <f t="shared" si="661"/>
        <v>184</v>
      </c>
      <c r="V1738" s="10">
        <v>252</v>
      </c>
      <c r="W1738" s="12">
        <f t="shared" ref="W1738:W1801" si="673">ROUND((1+T1738)^TRUNC((U1738/V1738),9),9)</f>
        <v>1.033678541</v>
      </c>
      <c r="X1738" s="5">
        <f t="shared" ref="X1738:X1801" si="674">TRUNC((P1738*(W1738-1)),8)</f>
        <v>44.619380110000002</v>
      </c>
      <c r="Y1738" s="11">
        <f t="shared" ref="Y1738:Y1801" si="675">IF(Q1738&gt;0,S1738+X1738,0)</f>
        <v>0</v>
      </c>
      <c r="Z1738" s="2" t="s">
        <v>75</v>
      </c>
      <c r="AA1738" s="72">
        <f t="shared" si="659"/>
        <v>44851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2"/>
      <c r="CH1738" s="1"/>
      <c r="CI1738" s="1"/>
      <c r="CJ1738" s="1"/>
      <c r="CK1738" s="1"/>
      <c r="CL1738" s="1"/>
      <c r="CM1738" s="1"/>
    </row>
    <row r="1739" spans="1:91" x14ac:dyDescent="0.2">
      <c r="A1739" s="105">
        <f t="shared" ref="A1739:A1802" si="676">(A1738+1)</f>
        <v>44752</v>
      </c>
      <c r="B1739" s="5">
        <f t="shared" si="665"/>
        <v>1369.4802201100001</v>
      </c>
      <c r="C1739" s="5">
        <f t="shared" ref="C1739:C1802" si="677">TRUNC(IF(Q1738&gt;0,VLOOKUP(A1738,$AD$12:$AE$114,2),C1738),8)</f>
        <v>1000</v>
      </c>
      <c r="D1739" s="64">
        <f t="shared" ref="D1739:D1802" si="678">IF(E1739=E1738,D1738,E1738)</f>
        <v>6412.88</v>
      </c>
      <c r="E1739" s="11">
        <f>IF(K1739=1,VLOOKUP(A1739,[1]Plan1!$AY$80:$BA$314,3),E1738)</f>
        <v>6455.85</v>
      </c>
      <c r="F1739" s="72">
        <f t="shared" ref="F1739:F1802" si="679">IF(D1739=D1738,F1738,A1739)</f>
        <v>44728</v>
      </c>
      <c r="G1739" s="9">
        <f t="shared" si="666"/>
        <v>6.7005775876050055E-3</v>
      </c>
      <c r="H1739" s="72">
        <f t="shared" ref="H1739:H1802" si="680">IF(DAY(A1739)=15,VLOOKUP(A1739,AH$118:AM$450,4),H1738)</f>
        <v>44757</v>
      </c>
      <c r="I1739" s="72">
        <f t="shared" si="667"/>
        <v>44757</v>
      </c>
      <c r="J1739" s="1">
        <f t="shared" ref="J1739:J1802" si="681">IF(I1739=I1738,J1738,NETWORKDAYS(I1738,I1739,$AD$118:$AD$502)-1)</f>
        <v>21</v>
      </c>
      <c r="K1739" s="1">
        <f t="shared" si="663"/>
        <v>17</v>
      </c>
      <c r="L1739" s="5">
        <f t="shared" si="668"/>
        <v>1.0054208200000001</v>
      </c>
      <c r="M1739" s="12">
        <f t="shared" si="664"/>
        <v>1.0047000699999999</v>
      </c>
      <c r="N1739" s="12">
        <f t="shared" si="660"/>
        <v>1.3177177343471684</v>
      </c>
      <c r="O1739" s="5">
        <f t="shared" si="662"/>
        <v>1.3248608399999999</v>
      </c>
      <c r="P1739" s="5">
        <f t="shared" si="669"/>
        <v>1324.8608400000001</v>
      </c>
      <c r="Q1739" s="10">
        <f t="shared" si="670"/>
        <v>0</v>
      </c>
      <c r="R1739" s="39">
        <f t="shared" si="671"/>
        <v>0</v>
      </c>
      <c r="S1739" s="5">
        <f t="shared" si="672"/>
        <v>0</v>
      </c>
      <c r="T1739" s="6">
        <f t="shared" ref="T1739:T1802" si="682">(T1738)</f>
        <v>4.641E-2</v>
      </c>
      <c r="U1739" s="10">
        <f t="shared" si="661"/>
        <v>184</v>
      </c>
      <c r="V1739" s="10">
        <v>252</v>
      </c>
      <c r="W1739" s="12">
        <f t="shared" si="673"/>
        <v>1.033678541</v>
      </c>
      <c r="X1739" s="5">
        <f t="shared" si="674"/>
        <v>44.619380110000002</v>
      </c>
      <c r="Y1739" s="11">
        <f t="shared" si="675"/>
        <v>0</v>
      </c>
      <c r="Z1739" s="2" t="s">
        <v>75</v>
      </c>
      <c r="AA1739" s="72">
        <f t="shared" ref="AA1739:AA1802" si="683">IF(Q1738&gt;0,VLOOKUP(A1738,$AD$10:$AL$114,9),AA1738)</f>
        <v>44851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2"/>
      <c r="CH1739" s="1"/>
      <c r="CI1739" s="1"/>
      <c r="CJ1739" s="1"/>
      <c r="CK1739" s="1"/>
      <c r="CL1739" s="1"/>
      <c r="CM1739" s="1"/>
    </row>
    <row r="1740" spans="1:91" x14ac:dyDescent="0.2">
      <c r="A1740" s="105">
        <f t="shared" si="676"/>
        <v>44753</v>
      </c>
      <c r="B1740" s="5">
        <f t="shared" si="665"/>
        <v>1369.4802201100001</v>
      </c>
      <c r="C1740" s="5">
        <f t="shared" si="677"/>
        <v>1000</v>
      </c>
      <c r="D1740" s="64">
        <f t="shared" si="678"/>
        <v>6412.88</v>
      </c>
      <c r="E1740" s="11">
        <f>IF(K1740=1,VLOOKUP(A1740,[1]Plan1!$AY$80:$BA$314,3),E1739)</f>
        <v>6455.85</v>
      </c>
      <c r="F1740" s="72">
        <f t="shared" si="679"/>
        <v>44728</v>
      </c>
      <c r="G1740" s="9">
        <f t="shared" si="666"/>
        <v>6.7005775876050055E-3</v>
      </c>
      <c r="H1740" s="72">
        <f t="shared" si="680"/>
        <v>44757</v>
      </c>
      <c r="I1740" s="72">
        <f t="shared" si="667"/>
        <v>44757</v>
      </c>
      <c r="J1740" s="1">
        <f t="shared" si="681"/>
        <v>21</v>
      </c>
      <c r="K1740" s="1">
        <f t="shared" si="663"/>
        <v>17</v>
      </c>
      <c r="L1740" s="5">
        <f t="shared" si="668"/>
        <v>1.0054208200000001</v>
      </c>
      <c r="M1740" s="12">
        <f t="shared" si="664"/>
        <v>1.0047000699999999</v>
      </c>
      <c r="N1740" s="12">
        <f t="shared" si="660"/>
        <v>1.3177177343471684</v>
      </c>
      <c r="O1740" s="5">
        <f t="shared" si="662"/>
        <v>1.3248608399999999</v>
      </c>
      <c r="P1740" s="5">
        <f t="shared" si="669"/>
        <v>1324.8608400000001</v>
      </c>
      <c r="Q1740" s="10">
        <f t="shared" si="670"/>
        <v>0</v>
      </c>
      <c r="R1740" s="39">
        <f t="shared" si="671"/>
        <v>0</v>
      </c>
      <c r="S1740" s="5">
        <f t="shared" si="672"/>
        <v>0</v>
      </c>
      <c r="T1740" s="6">
        <f t="shared" si="682"/>
        <v>4.641E-2</v>
      </c>
      <c r="U1740" s="10">
        <f t="shared" si="661"/>
        <v>184</v>
      </c>
      <c r="V1740" s="10">
        <v>252</v>
      </c>
      <c r="W1740" s="12">
        <f t="shared" si="673"/>
        <v>1.033678541</v>
      </c>
      <c r="X1740" s="5">
        <f t="shared" si="674"/>
        <v>44.619380110000002</v>
      </c>
      <c r="Y1740" s="11">
        <f t="shared" si="675"/>
        <v>0</v>
      </c>
      <c r="Z1740" s="2" t="s">
        <v>75</v>
      </c>
      <c r="AA1740" s="72">
        <f t="shared" si="683"/>
        <v>44851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2"/>
      <c r="CH1740" s="1"/>
      <c r="CI1740" s="1"/>
      <c r="CJ1740" s="1"/>
      <c r="CK1740" s="1"/>
      <c r="CL1740" s="1"/>
      <c r="CM1740" s="1"/>
    </row>
    <row r="1741" spans="1:91" x14ac:dyDescent="0.2">
      <c r="A1741" s="105">
        <f t="shared" si="676"/>
        <v>44754</v>
      </c>
      <c r="B1741" s="5">
        <f t="shared" si="665"/>
        <v>1370.16243826</v>
      </c>
      <c r="C1741" s="5">
        <f t="shared" si="677"/>
        <v>1000</v>
      </c>
      <c r="D1741" s="64">
        <f t="shared" si="678"/>
        <v>6412.88</v>
      </c>
      <c r="E1741" s="11">
        <f>IF(K1741=1,VLOOKUP(A1741,[1]Plan1!$AY$80:$BA$314,3),E1740)</f>
        <v>6455.85</v>
      </c>
      <c r="F1741" s="72">
        <f t="shared" si="679"/>
        <v>44728</v>
      </c>
      <c r="G1741" s="9">
        <f t="shared" si="666"/>
        <v>6.7005775876050055E-3</v>
      </c>
      <c r="H1741" s="72">
        <f t="shared" si="680"/>
        <v>44757</v>
      </c>
      <c r="I1741" s="72">
        <f t="shared" si="667"/>
        <v>44757</v>
      </c>
      <c r="J1741" s="1">
        <f t="shared" si="681"/>
        <v>21</v>
      </c>
      <c r="K1741" s="1">
        <f t="shared" si="663"/>
        <v>18</v>
      </c>
      <c r="L1741" s="5">
        <f t="shared" si="668"/>
        <v>1.0057406099999999</v>
      </c>
      <c r="M1741" s="12">
        <f t="shared" si="664"/>
        <v>1.0047000699999999</v>
      </c>
      <c r="N1741" s="12">
        <f t="shared" si="660"/>
        <v>1.3177177343471684</v>
      </c>
      <c r="O1741" s="5">
        <f t="shared" si="662"/>
        <v>1.32528223</v>
      </c>
      <c r="P1741" s="5">
        <f t="shared" si="669"/>
        <v>1325.28223</v>
      </c>
      <c r="Q1741" s="10">
        <f t="shared" si="670"/>
        <v>0</v>
      </c>
      <c r="R1741" s="39">
        <f t="shared" si="671"/>
        <v>0</v>
      </c>
      <c r="S1741" s="5">
        <f t="shared" si="672"/>
        <v>0</v>
      </c>
      <c r="T1741" s="6">
        <f t="shared" si="682"/>
        <v>4.641E-2</v>
      </c>
      <c r="U1741" s="10">
        <f t="shared" si="661"/>
        <v>185</v>
      </c>
      <c r="V1741" s="10">
        <v>252</v>
      </c>
      <c r="W1741" s="12">
        <f t="shared" si="673"/>
        <v>1.0338646419999999</v>
      </c>
      <c r="X1741" s="5">
        <f t="shared" si="674"/>
        <v>44.880208260000003</v>
      </c>
      <c r="Y1741" s="11">
        <f t="shared" si="675"/>
        <v>0</v>
      </c>
      <c r="Z1741" s="2" t="s">
        <v>75</v>
      </c>
      <c r="AA1741" s="72">
        <f t="shared" si="683"/>
        <v>44851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2"/>
      <c r="CH1741" s="1"/>
      <c r="CI1741" s="1"/>
      <c r="CJ1741" s="1"/>
      <c r="CK1741" s="1"/>
      <c r="CL1741" s="1"/>
      <c r="CM1741" s="1"/>
    </row>
    <row r="1742" spans="1:91" x14ac:dyDescent="0.2">
      <c r="A1742" s="105">
        <f t="shared" si="676"/>
        <v>44755</v>
      </c>
      <c r="B1742" s="5">
        <f t="shared" si="665"/>
        <v>1370.8449810899999</v>
      </c>
      <c r="C1742" s="5">
        <f t="shared" si="677"/>
        <v>1000</v>
      </c>
      <c r="D1742" s="64">
        <f t="shared" si="678"/>
        <v>6412.88</v>
      </c>
      <c r="E1742" s="11">
        <f>IF(K1742=1,VLOOKUP(A1742,[1]Plan1!$AY$80:$BA$314,3),E1741)</f>
        <v>6455.85</v>
      </c>
      <c r="F1742" s="72">
        <f t="shared" si="679"/>
        <v>44728</v>
      </c>
      <c r="G1742" s="9">
        <f t="shared" si="666"/>
        <v>6.7005775876050055E-3</v>
      </c>
      <c r="H1742" s="72">
        <f t="shared" si="680"/>
        <v>44757</v>
      </c>
      <c r="I1742" s="72">
        <f t="shared" si="667"/>
        <v>44757</v>
      </c>
      <c r="J1742" s="1">
        <f t="shared" si="681"/>
        <v>21</v>
      </c>
      <c r="K1742" s="1">
        <f t="shared" si="663"/>
        <v>19</v>
      </c>
      <c r="L1742" s="5">
        <f t="shared" si="668"/>
        <v>1.0060604900000001</v>
      </c>
      <c r="M1742" s="12">
        <f t="shared" si="664"/>
        <v>1.0047000699999999</v>
      </c>
      <c r="N1742" s="12">
        <f t="shared" si="660"/>
        <v>1.3177177343471684</v>
      </c>
      <c r="O1742" s="5">
        <f t="shared" si="662"/>
        <v>1.32570374</v>
      </c>
      <c r="P1742" s="5">
        <f t="shared" si="669"/>
        <v>1325.7037399999999</v>
      </c>
      <c r="Q1742" s="10">
        <f t="shared" si="670"/>
        <v>0</v>
      </c>
      <c r="R1742" s="39">
        <f t="shared" si="671"/>
        <v>0</v>
      </c>
      <c r="S1742" s="5">
        <f t="shared" si="672"/>
        <v>0</v>
      </c>
      <c r="T1742" s="6">
        <f t="shared" si="682"/>
        <v>4.641E-2</v>
      </c>
      <c r="U1742" s="10">
        <f t="shared" si="661"/>
        <v>186</v>
      </c>
      <c r="V1742" s="10">
        <v>252</v>
      </c>
      <c r="W1742" s="12">
        <f t="shared" si="673"/>
        <v>1.0340507759999999</v>
      </c>
      <c r="X1742" s="5">
        <f t="shared" si="674"/>
        <v>45.141241090000001</v>
      </c>
      <c r="Y1742" s="11">
        <f t="shared" si="675"/>
        <v>0</v>
      </c>
      <c r="Z1742" s="2" t="s">
        <v>75</v>
      </c>
      <c r="AA1742" s="72">
        <f t="shared" si="683"/>
        <v>44851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2"/>
      <c r="CH1742" s="1"/>
      <c r="CI1742" s="1"/>
      <c r="CJ1742" s="1"/>
      <c r="CK1742" s="1"/>
      <c r="CL1742" s="1"/>
      <c r="CM1742" s="1"/>
    </row>
    <row r="1743" spans="1:91" x14ac:dyDescent="0.2">
      <c r="A1743" s="105">
        <f t="shared" si="676"/>
        <v>44756</v>
      </c>
      <c r="B1743" s="5">
        <f t="shared" si="665"/>
        <v>1371.52787973</v>
      </c>
      <c r="C1743" s="5">
        <f t="shared" si="677"/>
        <v>1000</v>
      </c>
      <c r="D1743" s="64">
        <f t="shared" si="678"/>
        <v>6412.88</v>
      </c>
      <c r="E1743" s="11">
        <f>IF(K1743=1,VLOOKUP(A1743,[1]Plan1!$AY$80:$BA$314,3),E1742)</f>
        <v>6455.85</v>
      </c>
      <c r="F1743" s="72">
        <f t="shared" si="679"/>
        <v>44728</v>
      </c>
      <c r="G1743" s="9">
        <f t="shared" si="666"/>
        <v>6.7005775876050055E-3</v>
      </c>
      <c r="H1743" s="72">
        <f t="shared" si="680"/>
        <v>44757</v>
      </c>
      <c r="I1743" s="72">
        <f t="shared" si="667"/>
        <v>44757</v>
      </c>
      <c r="J1743" s="1">
        <f t="shared" si="681"/>
        <v>21</v>
      </c>
      <c r="K1743" s="1">
        <f t="shared" si="663"/>
        <v>20</v>
      </c>
      <c r="L1743" s="5">
        <f t="shared" si="668"/>
        <v>1.00638048</v>
      </c>
      <c r="M1743" s="12">
        <f t="shared" si="664"/>
        <v>1.0047000699999999</v>
      </c>
      <c r="N1743" s="12">
        <f t="shared" si="660"/>
        <v>1.3177177343471684</v>
      </c>
      <c r="O1743" s="5">
        <f t="shared" si="662"/>
        <v>1.3261254</v>
      </c>
      <c r="P1743" s="5">
        <f t="shared" si="669"/>
        <v>1326.1253999999999</v>
      </c>
      <c r="Q1743" s="10">
        <f t="shared" si="670"/>
        <v>0</v>
      </c>
      <c r="R1743" s="39">
        <f t="shared" si="671"/>
        <v>0</v>
      </c>
      <c r="S1743" s="5">
        <f t="shared" si="672"/>
        <v>0</v>
      </c>
      <c r="T1743" s="6">
        <f t="shared" si="682"/>
        <v>4.641E-2</v>
      </c>
      <c r="U1743" s="10">
        <f t="shared" si="661"/>
        <v>187</v>
      </c>
      <c r="V1743" s="10">
        <v>252</v>
      </c>
      <c r="W1743" s="12">
        <f t="shared" si="673"/>
        <v>1.034236943</v>
      </c>
      <c r="X1743" s="5">
        <f t="shared" si="674"/>
        <v>45.402479730000003</v>
      </c>
      <c r="Y1743" s="11">
        <f t="shared" si="675"/>
        <v>0</v>
      </c>
      <c r="Z1743" s="2" t="s">
        <v>75</v>
      </c>
      <c r="AA1743" s="72">
        <f t="shared" si="683"/>
        <v>44851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2"/>
      <c r="CH1743" s="1"/>
      <c r="CI1743" s="1"/>
      <c r="CJ1743" s="1"/>
      <c r="CK1743" s="1"/>
      <c r="CL1743" s="1"/>
      <c r="CM1743" s="1"/>
    </row>
    <row r="1744" spans="1:91" x14ac:dyDescent="0.2">
      <c r="A1744" s="105">
        <f t="shared" si="676"/>
        <v>44757</v>
      </c>
      <c r="B1744" s="5">
        <f t="shared" si="665"/>
        <v>1372.21111494</v>
      </c>
      <c r="C1744" s="5">
        <f t="shared" si="677"/>
        <v>1000</v>
      </c>
      <c r="D1744" s="64">
        <f t="shared" si="678"/>
        <v>6412.88</v>
      </c>
      <c r="E1744" s="11">
        <f>IF(K1744=1,VLOOKUP(A1744,[1]Plan1!$AY$80:$BA$314,3),E1743)</f>
        <v>6455.85</v>
      </c>
      <c r="F1744" s="72">
        <f t="shared" si="679"/>
        <v>44728</v>
      </c>
      <c r="G1744" s="9">
        <f t="shared" si="666"/>
        <v>6.7005775876050055E-3</v>
      </c>
      <c r="H1744" s="72">
        <f t="shared" si="680"/>
        <v>44788</v>
      </c>
      <c r="I1744" s="72">
        <f t="shared" si="667"/>
        <v>44757</v>
      </c>
      <c r="J1744" s="1">
        <f t="shared" si="681"/>
        <v>21</v>
      </c>
      <c r="K1744" s="1">
        <f t="shared" si="663"/>
        <v>21</v>
      </c>
      <c r="L1744" s="5">
        <f t="shared" si="668"/>
        <v>1.00670057</v>
      </c>
      <c r="M1744" s="12">
        <f t="shared" si="664"/>
        <v>1.0047000699999999</v>
      </c>
      <c r="N1744" s="12">
        <f t="shared" si="660"/>
        <v>1.3177177343471684</v>
      </c>
      <c r="O1744" s="5">
        <f t="shared" si="662"/>
        <v>1.3265471900000001</v>
      </c>
      <c r="P1744" s="5">
        <f t="shared" si="669"/>
        <v>1326.54719</v>
      </c>
      <c r="Q1744" s="10">
        <f t="shared" si="670"/>
        <v>0</v>
      </c>
      <c r="R1744" s="39">
        <f t="shared" si="671"/>
        <v>0</v>
      </c>
      <c r="S1744" s="5">
        <f t="shared" si="672"/>
        <v>0</v>
      </c>
      <c r="T1744" s="6">
        <f t="shared" si="682"/>
        <v>4.641E-2</v>
      </c>
      <c r="U1744" s="10">
        <f t="shared" si="661"/>
        <v>188</v>
      </c>
      <c r="V1744" s="10">
        <v>252</v>
      </c>
      <c r="W1744" s="12">
        <f t="shared" si="673"/>
        <v>1.034423144</v>
      </c>
      <c r="X1744" s="5">
        <f t="shared" si="674"/>
        <v>45.663924940000001</v>
      </c>
      <c r="Y1744" s="11">
        <f t="shared" si="675"/>
        <v>0</v>
      </c>
      <c r="Z1744" s="2" t="s">
        <v>75</v>
      </c>
      <c r="AA1744" s="72">
        <f t="shared" si="683"/>
        <v>44851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2"/>
      <c r="CH1744" s="1"/>
      <c r="CI1744" s="1"/>
      <c r="CJ1744" s="1"/>
      <c r="CK1744" s="1"/>
      <c r="CL1744" s="1"/>
      <c r="CM1744" s="1"/>
    </row>
    <row r="1745" spans="1:91" x14ac:dyDescent="0.2">
      <c r="A1745" s="105">
        <f t="shared" si="676"/>
        <v>44758</v>
      </c>
      <c r="B1745" s="5">
        <f t="shared" si="665"/>
        <v>1372.0122892000002</v>
      </c>
      <c r="C1745" s="5">
        <f t="shared" si="677"/>
        <v>1000</v>
      </c>
      <c r="D1745" s="64">
        <f t="shared" si="678"/>
        <v>6455.85</v>
      </c>
      <c r="E1745" s="11">
        <f>IF(K1745=1,VLOOKUP(A1745,[1]Plan1!$AY$80:$BA$314,3),E1744)</f>
        <v>6411.95</v>
      </c>
      <c r="F1745" s="72">
        <f t="shared" si="679"/>
        <v>44758</v>
      </c>
      <c r="G1745" s="9">
        <f t="shared" si="666"/>
        <v>-6.8000340776196433E-3</v>
      </c>
      <c r="H1745" s="72">
        <f t="shared" si="680"/>
        <v>44788</v>
      </c>
      <c r="I1745" s="72">
        <f t="shared" si="667"/>
        <v>44788</v>
      </c>
      <c r="J1745" s="1">
        <f t="shared" si="681"/>
        <v>21</v>
      </c>
      <c r="K1745" s="1">
        <f t="shared" si="663"/>
        <v>1</v>
      </c>
      <c r="L1745" s="5">
        <f t="shared" si="668"/>
        <v>0.99967512999999997</v>
      </c>
      <c r="M1745" s="12">
        <f t="shared" si="664"/>
        <v>1.00670057</v>
      </c>
      <c r="N1745" s="12">
        <f t="shared" si="660"/>
        <v>1.3265471942664031</v>
      </c>
      <c r="O1745" s="5">
        <f t="shared" si="662"/>
        <v>1.32611623</v>
      </c>
      <c r="P1745" s="5">
        <f t="shared" si="669"/>
        <v>1326.1162300000001</v>
      </c>
      <c r="Q1745" s="10">
        <f t="shared" si="670"/>
        <v>0</v>
      </c>
      <c r="R1745" s="39">
        <f t="shared" si="671"/>
        <v>0</v>
      </c>
      <c r="S1745" s="5">
        <f t="shared" si="672"/>
        <v>0</v>
      </c>
      <c r="T1745" s="6">
        <f t="shared" si="682"/>
        <v>4.641E-2</v>
      </c>
      <c r="U1745" s="10">
        <f t="shared" si="661"/>
        <v>189</v>
      </c>
      <c r="V1745" s="10">
        <v>252</v>
      </c>
      <c r="W1745" s="12">
        <f t="shared" si="673"/>
        <v>1.0346093789999999</v>
      </c>
      <c r="X1745" s="5">
        <f t="shared" si="674"/>
        <v>45.896059200000003</v>
      </c>
      <c r="Y1745" s="11">
        <f t="shared" si="675"/>
        <v>0</v>
      </c>
      <c r="Z1745" s="2" t="s">
        <v>75</v>
      </c>
      <c r="AA1745" s="72">
        <f t="shared" si="683"/>
        <v>44851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2"/>
      <c r="CH1745" s="1"/>
      <c r="CI1745" s="1"/>
      <c r="CJ1745" s="1"/>
      <c r="CK1745" s="1"/>
      <c r="CL1745" s="1"/>
      <c r="CM1745" s="1"/>
    </row>
    <row r="1746" spans="1:91" x14ac:dyDescent="0.2">
      <c r="A1746" s="105">
        <f t="shared" si="676"/>
        <v>44759</v>
      </c>
      <c r="B1746" s="5">
        <f t="shared" si="665"/>
        <v>1372.0122892000002</v>
      </c>
      <c r="C1746" s="5">
        <f t="shared" si="677"/>
        <v>1000</v>
      </c>
      <c r="D1746" s="64">
        <f t="shared" si="678"/>
        <v>6455.85</v>
      </c>
      <c r="E1746" s="11">
        <f>IF(K1746=1,VLOOKUP(A1746,[1]Plan1!$AY$80:$BA$314,3),E1745)</f>
        <v>6411.95</v>
      </c>
      <c r="F1746" s="72">
        <f t="shared" si="679"/>
        <v>44758</v>
      </c>
      <c r="G1746" s="9">
        <f t="shared" si="666"/>
        <v>-6.8000340776196433E-3</v>
      </c>
      <c r="H1746" s="72">
        <f t="shared" si="680"/>
        <v>44788</v>
      </c>
      <c r="I1746" s="72">
        <f t="shared" si="667"/>
        <v>44788</v>
      </c>
      <c r="J1746" s="1">
        <f t="shared" si="681"/>
        <v>21</v>
      </c>
      <c r="K1746" s="1">
        <f t="shared" si="663"/>
        <v>1</v>
      </c>
      <c r="L1746" s="5">
        <f t="shared" si="668"/>
        <v>0.99967512999999997</v>
      </c>
      <c r="M1746" s="12">
        <f t="shared" si="664"/>
        <v>1.00670057</v>
      </c>
      <c r="N1746" s="12">
        <f t="shared" si="660"/>
        <v>1.3265471942664031</v>
      </c>
      <c r="O1746" s="5">
        <f t="shared" si="662"/>
        <v>1.32611623</v>
      </c>
      <c r="P1746" s="5">
        <f t="shared" si="669"/>
        <v>1326.1162300000001</v>
      </c>
      <c r="Q1746" s="10">
        <f t="shared" si="670"/>
        <v>0</v>
      </c>
      <c r="R1746" s="39">
        <f t="shared" si="671"/>
        <v>0</v>
      </c>
      <c r="S1746" s="5">
        <f t="shared" si="672"/>
        <v>0</v>
      </c>
      <c r="T1746" s="6">
        <f t="shared" si="682"/>
        <v>4.641E-2</v>
      </c>
      <c r="U1746" s="10">
        <f t="shared" si="661"/>
        <v>189</v>
      </c>
      <c r="V1746" s="10">
        <v>252</v>
      </c>
      <c r="W1746" s="12">
        <f t="shared" si="673"/>
        <v>1.0346093789999999</v>
      </c>
      <c r="X1746" s="5">
        <f t="shared" si="674"/>
        <v>45.896059200000003</v>
      </c>
      <c r="Y1746" s="11">
        <f t="shared" si="675"/>
        <v>0</v>
      </c>
      <c r="Z1746" s="2" t="s">
        <v>75</v>
      </c>
      <c r="AA1746" s="72">
        <f t="shared" si="683"/>
        <v>44851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2"/>
      <c r="CH1746" s="1"/>
      <c r="CI1746" s="1"/>
      <c r="CJ1746" s="1"/>
      <c r="CK1746" s="1"/>
      <c r="CL1746" s="1"/>
      <c r="CM1746" s="1"/>
    </row>
    <row r="1747" spans="1:91" x14ac:dyDescent="0.2">
      <c r="A1747" s="105">
        <f t="shared" si="676"/>
        <v>44760</v>
      </c>
      <c r="B1747" s="5">
        <f t="shared" si="665"/>
        <v>1372.0122892000002</v>
      </c>
      <c r="C1747" s="5">
        <f t="shared" si="677"/>
        <v>1000</v>
      </c>
      <c r="D1747" s="64">
        <f t="shared" si="678"/>
        <v>6455.85</v>
      </c>
      <c r="E1747" s="11">
        <f>IF(K1747=1,VLOOKUP(A1747,[1]Plan1!$AY$80:$BA$314,3),E1746)</f>
        <v>6411.95</v>
      </c>
      <c r="F1747" s="72">
        <f t="shared" si="679"/>
        <v>44758</v>
      </c>
      <c r="G1747" s="9">
        <f t="shared" si="666"/>
        <v>-6.8000340776196433E-3</v>
      </c>
      <c r="H1747" s="72">
        <f t="shared" si="680"/>
        <v>44788</v>
      </c>
      <c r="I1747" s="72">
        <f t="shared" si="667"/>
        <v>44788</v>
      </c>
      <c r="J1747" s="1">
        <f t="shared" si="681"/>
        <v>21</v>
      </c>
      <c r="K1747" s="1">
        <f t="shared" si="663"/>
        <v>1</v>
      </c>
      <c r="L1747" s="5">
        <f t="shared" si="668"/>
        <v>0.99967512999999997</v>
      </c>
      <c r="M1747" s="12">
        <f t="shared" si="664"/>
        <v>1.00670057</v>
      </c>
      <c r="N1747" s="12">
        <f t="shared" si="660"/>
        <v>1.3265471942664031</v>
      </c>
      <c r="O1747" s="5">
        <f t="shared" si="662"/>
        <v>1.32611623</v>
      </c>
      <c r="P1747" s="5">
        <f t="shared" si="669"/>
        <v>1326.1162300000001</v>
      </c>
      <c r="Q1747" s="10">
        <f t="shared" si="670"/>
        <v>0</v>
      </c>
      <c r="R1747" s="39">
        <f t="shared" si="671"/>
        <v>0</v>
      </c>
      <c r="S1747" s="5">
        <f t="shared" si="672"/>
        <v>0</v>
      </c>
      <c r="T1747" s="6">
        <f t="shared" si="682"/>
        <v>4.641E-2</v>
      </c>
      <c r="U1747" s="10">
        <f t="shared" si="661"/>
        <v>189</v>
      </c>
      <c r="V1747" s="10">
        <v>252</v>
      </c>
      <c r="W1747" s="12">
        <f t="shared" si="673"/>
        <v>1.0346093789999999</v>
      </c>
      <c r="X1747" s="5">
        <f t="shared" si="674"/>
        <v>45.896059200000003</v>
      </c>
      <c r="Y1747" s="11">
        <f t="shared" si="675"/>
        <v>0</v>
      </c>
      <c r="Z1747" s="2" t="s">
        <v>75</v>
      </c>
      <c r="AA1747" s="72">
        <f t="shared" si="683"/>
        <v>44851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2"/>
      <c r="CH1747" s="1"/>
      <c r="CI1747" s="1"/>
      <c r="CJ1747" s="1"/>
      <c r="CK1747" s="1"/>
      <c r="CL1747" s="1"/>
      <c r="CM1747" s="1"/>
    </row>
    <row r="1748" spans="1:91" x14ac:dyDescent="0.2">
      <c r="A1748" s="105">
        <f t="shared" si="676"/>
        <v>44761</v>
      </c>
      <c r="B1748" s="5">
        <f t="shared" si="665"/>
        <v>1371.8135019000001</v>
      </c>
      <c r="C1748" s="5">
        <f t="shared" si="677"/>
        <v>1000</v>
      </c>
      <c r="D1748" s="64">
        <f t="shared" si="678"/>
        <v>6455.85</v>
      </c>
      <c r="E1748" s="11">
        <f>IF(K1748=1,VLOOKUP(A1748,[1]Plan1!$AY$80:$BA$314,3),E1747)</f>
        <v>6411.95</v>
      </c>
      <c r="F1748" s="72">
        <f t="shared" si="679"/>
        <v>44758</v>
      </c>
      <c r="G1748" s="9">
        <f t="shared" si="666"/>
        <v>-6.8000340776196433E-3</v>
      </c>
      <c r="H1748" s="72">
        <f t="shared" si="680"/>
        <v>44788</v>
      </c>
      <c r="I1748" s="72">
        <f t="shared" si="667"/>
        <v>44788</v>
      </c>
      <c r="J1748" s="1">
        <f t="shared" si="681"/>
        <v>21</v>
      </c>
      <c r="K1748" s="1">
        <f t="shared" si="663"/>
        <v>2</v>
      </c>
      <c r="L1748" s="5">
        <f t="shared" si="668"/>
        <v>0.99935037000000004</v>
      </c>
      <c r="M1748" s="12">
        <f t="shared" si="664"/>
        <v>1.00670057</v>
      </c>
      <c r="N1748" s="12">
        <f t="shared" si="660"/>
        <v>1.3265471942664031</v>
      </c>
      <c r="O1748" s="5">
        <f t="shared" si="662"/>
        <v>1.3256854199999999</v>
      </c>
      <c r="P1748" s="5">
        <f t="shared" si="669"/>
        <v>1325.68542</v>
      </c>
      <c r="Q1748" s="10">
        <f t="shared" si="670"/>
        <v>0</v>
      </c>
      <c r="R1748" s="39">
        <f t="shared" si="671"/>
        <v>0</v>
      </c>
      <c r="S1748" s="5">
        <f t="shared" si="672"/>
        <v>0</v>
      </c>
      <c r="T1748" s="6">
        <f t="shared" si="682"/>
        <v>4.641E-2</v>
      </c>
      <c r="U1748" s="10">
        <f t="shared" si="661"/>
        <v>190</v>
      </c>
      <c r="V1748" s="10">
        <v>252</v>
      </c>
      <c r="W1748" s="12">
        <f t="shared" si="673"/>
        <v>1.0347956469999999</v>
      </c>
      <c r="X1748" s="5">
        <f t="shared" si="674"/>
        <v>46.128081899999998</v>
      </c>
      <c r="Y1748" s="11">
        <f t="shared" si="675"/>
        <v>0</v>
      </c>
      <c r="Z1748" s="2" t="s">
        <v>75</v>
      </c>
      <c r="AA1748" s="72">
        <f t="shared" si="683"/>
        <v>44851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2"/>
      <c r="CH1748" s="1"/>
      <c r="CI1748" s="1"/>
      <c r="CJ1748" s="1"/>
      <c r="CK1748" s="1"/>
      <c r="CL1748" s="1"/>
      <c r="CM1748" s="1"/>
    </row>
    <row r="1749" spans="1:91" x14ac:dyDescent="0.2">
      <c r="A1749" s="105">
        <f t="shared" si="676"/>
        <v>44762</v>
      </c>
      <c r="B1749" s="5">
        <f t="shared" si="665"/>
        <v>1371.6147531000001</v>
      </c>
      <c r="C1749" s="5">
        <f t="shared" si="677"/>
        <v>1000</v>
      </c>
      <c r="D1749" s="64">
        <f t="shared" si="678"/>
        <v>6455.85</v>
      </c>
      <c r="E1749" s="11">
        <f>IF(K1749=1,VLOOKUP(A1749,[1]Plan1!$AY$80:$BA$314,3),E1748)</f>
        <v>6411.95</v>
      </c>
      <c r="F1749" s="72">
        <f t="shared" si="679"/>
        <v>44758</v>
      </c>
      <c r="G1749" s="9">
        <f t="shared" si="666"/>
        <v>-6.8000340776196433E-3</v>
      </c>
      <c r="H1749" s="72">
        <f t="shared" si="680"/>
        <v>44788</v>
      </c>
      <c r="I1749" s="72">
        <f t="shared" si="667"/>
        <v>44788</v>
      </c>
      <c r="J1749" s="1">
        <f t="shared" si="681"/>
        <v>21</v>
      </c>
      <c r="K1749" s="1">
        <f t="shared" si="663"/>
        <v>3</v>
      </c>
      <c r="L1749" s="5">
        <f t="shared" si="668"/>
        <v>0.99902572000000001</v>
      </c>
      <c r="M1749" s="12">
        <f t="shared" si="664"/>
        <v>1.00670057</v>
      </c>
      <c r="N1749" s="12">
        <f t="shared" si="660"/>
        <v>1.3265471942664031</v>
      </c>
      <c r="O1749" s="5">
        <f t="shared" si="662"/>
        <v>1.32525476</v>
      </c>
      <c r="P1749" s="5">
        <f t="shared" si="669"/>
        <v>1325.25476</v>
      </c>
      <c r="Q1749" s="10">
        <f t="shared" si="670"/>
        <v>0</v>
      </c>
      <c r="R1749" s="39">
        <f t="shared" si="671"/>
        <v>0</v>
      </c>
      <c r="S1749" s="5">
        <f t="shared" si="672"/>
        <v>0</v>
      </c>
      <c r="T1749" s="6">
        <f t="shared" si="682"/>
        <v>4.641E-2</v>
      </c>
      <c r="U1749" s="10">
        <f t="shared" si="661"/>
        <v>191</v>
      </c>
      <c r="V1749" s="10">
        <v>252</v>
      </c>
      <c r="W1749" s="12">
        <f t="shared" si="673"/>
        <v>1.034981948</v>
      </c>
      <c r="X1749" s="5">
        <f t="shared" si="674"/>
        <v>46.359993099999997</v>
      </c>
      <c r="Y1749" s="11">
        <f t="shared" si="675"/>
        <v>0</v>
      </c>
      <c r="Z1749" s="2" t="s">
        <v>75</v>
      </c>
      <c r="AA1749" s="72">
        <f t="shared" si="683"/>
        <v>44851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2"/>
      <c r="CH1749" s="1"/>
      <c r="CI1749" s="1"/>
      <c r="CJ1749" s="1"/>
      <c r="CK1749" s="1"/>
      <c r="CL1749" s="1"/>
      <c r="CM1749" s="1"/>
    </row>
    <row r="1750" spans="1:91" x14ac:dyDescent="0.2">
      <c r="A1750" s="105">
        <f t="shared" si="676"/>
        <v>44763</v>
      </c>
      <c r="B1750" s="5">
        <f t="shared" si="665"/>
        <v>1371.4160234399999</v>
      </c>
      <c r="C1750" s="5">
        <f t="shared" si="677"/>
        <v>1000</v>
      </c>
      <c r="D1750" s="64">
        <f t="shared" si="678"/>
        <v>6455.85</v>
      </c>
      <c r="E1750" s="11">
        <f>IF(K1750=1,VLOOKUP(A1750,[1]Plan1!$AY$80:$BA$314,3),E1749)</f>
        <v>6411.95</v>
      </c>
      <c r="F1750" s="72">
        <f t="shared" si="679"/>
        <v>44758</v>
      </c>
      <c r="G1750" s="9">
        <f t="shared" si="666"/>
        <v>-6.8000340776196433E-3</v>
      </c>
      <c r="H1750" s="72">
        <f t="shared" si="680"/>
        <v>44788</v>
      </c>
      <c r="I1750" s="72">
        <f t="shared" si="667"/>
        <v>44788</v>
      </c>
      <c r="J1750" s="1">
        <f t="shared" si="681"/>
        <v>21</v>
      </c>
      <c r="K1750" s="1">
        <f t="shared" si="663"/>
        <v>4</v>
      </c>
      <c r="L1750" s="5">
        <f t="shared" si="668"/>
        <v>0.99870117000000003</v>
      </c>
      <c r="M1750" s="12">
        <f t="shared" si="664"/>
        <v>1.00670057</v>
      </c>
      <c r="N1750" s="12">
        <f t="shared" si="660"/>
        <v>1.3265471942664031</v>
      </c>
      <c r="O1750" s="5">
        <f t="shared" si="662"/>
        <v>1.3248242299999999</v>
      </c>
      <c r="P1750" s="5">
        <f t="shared" si="669"/>
        <v>1324.8242299999999</v>
      </c>
      <c r="Q1750" s="10">
        <f t="shared" si="670"/>
        <v>0</v>
      </c>
      <c r="R1750" s="39">
        <f t="shared" si="671"/>
        <v>0</v>
      </c>
      <c r="S1750" s="5">
        <f t="shared" si="672"/>
        <v>0</v>
      </c>
      <c r="T1750" s="6">
        <f t="shared" si="682"/>
        <v>4.641E-2</v>
      </c>
      <c r="U1750" s="10">
        <f t="shared" si="661"/>
        <v>192</v>
      </c>
      <c r="V1750" s="10">
        <v>252</v>
      </c>
      <c r="W1750" s="12">
        <f t="shared" si="673"/>
        <v>1.035168283</v>
      </c>
      <c r="X1750" s="5">
        <f t="shared" si="674"/>
        <v>46.591793439999996</v>
      </c>
      <c r="Y1750" s="11">
        <f t="shared" si="675"/>
        <v>0</v>
      </c>
      <c r="Z1750" s="2" t="s">
        <v>75</v>
      </c>
      <c r="AA1750" s="72">
        <f t="shared" si="683"/>
        <v>44851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2"/>
      <c r="CH1750" s="1"/>
      <c r="CI1750" s="1"/>
      <c r="CJ1750" s="1"/>
      <c r="CK1750" s="1"/>
      <c r="CL1750" s="1"/>
      <c r="CM1750" s="1"/>
    </row>
    <row r="1751" spans="1:91" x14ac:dyDescent="0.2">
      <c r="A1751" s="105">
        <f t="shared" si="676"/>
        <v>44764</v>
      </c>
      <c r="B1751" s="5">
        <f t="shared" si="665"/>
        <v>1371.21733367</v>
      </c>
      <c r="C1751" s="5">
        <f t="shared" si="677"/>
        <v>1000</v>
      </c>
      <c r="D1751" s="64">
        <f t="shared" si="678"/>
        <v>6455.85</v>
      </c>
      <c r="E1751" s="11">
        <f>IF(K1751=1,VLOOKUP(A1751,[1]Plan1!$AY$80:$BA$314,3),E1750)</f>
        <v>6411.95</v>
      </c>
      <c r="F1751" s="72">
        <f t="shared" si="679"/>
        <v>44758</v>
      </c>
      <c r="G1751" s="9">
        <f t="shared" si="666"/>
        <v>-6.8000340776196433E-3</v>
      </c>
      <c r="H1751" s="72">
        <f t="shared" si="680"/>
        <v>44788</v>
      </c>
      <c r="I1751" s="72">
        <f t="shared" si="667"/>
        <v>44788</v>
      </c>
      <c r="J1751" s="1">
        <f t="shared" si="681"/>
        <v>21</v>
      </c>
      <c r="K1751" s="1">
        <f t="shared" si="663"/>
        <v>5</v>
      </c>
      <c r="L1751" s="5">
        <f t="shared" si="668"/>
        <v>0.99837673000000005</v>
      </c>
      <c r="M1751" s="12">
        <f t="shared" si="664"/>
        <v>1.00670057</v>
      </c>
      <c r="N1751" s="12">
        <f t="shared" si="660"/>
        <v>1.3265471942664031</v>
      </c>
      <c r="O1751" s="5">
        <f t="shared" si="662"/>
        <v>1.3243938500000001</v>
      </c>
      <c r="P1751" s="5">
        <f t="shared" si="669"/>
        <v>1324.3938499999999</v>
      </c>
      <c r="Q1751" s="10">
        <f t="shared" si="670"/>
        <v>0</v>
      </c>
      <c r="R1751" s="39">
        <f t="shared" si="671"/>
        <v>0</v>
      </c>
      <c r="S1751" s="5">
        <f t="shared" si="672"/>
        <v>0</v>
      </c>
      <c r="T1751" s="6">
        <f t="shared" si="682"/>
        <v>4.641E-2</v>
      </c>
      <c r="U1751" s="10">
        <f t="shared" si="661"/>
        <v>193</v>
      </c>
      <c r="V1751" s="10">
        <v>252</v>
      </c>
      <c r="W1751" s="12">
        <f t="shared" si="673"/>
        <v>1.0353546520000001</v>
      </c>
      <c r="X1751" s="5">
        <f t="shared" si="674"/>
        <v>46.823483670000002</v>
      </c>
      <c r="Y1751" s="11">
        <f t="shared" si="675"/>
        <v>0</v>
      </c>
      <c r="Z1751" s="2" t="s">
        <v>75</v>
      </c>
      <c r="AA1751" s="72">
        <f t="shared" si="683"/>
        <v>44851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2"/>
      <c r="CH1751" s="1"/>
      <c r="CI1751" s="1"/>
      <c r="CJ1751" s="1"/>
      <c r="CK1751" s="1"/>
      <c r="CL1751" s="1"/>
      <c r="CM1751" s="1"/>
    </row>
    <row r="1752" spans="1:91" x14ac:dyDescent="0.2">
      <c r="A1752" s="105">
        <f t="shared" si="676"/>
        <v>44765</v>
      </c>
      <c r="B1752" s="5">
        <f t="shared" si="665"/>
        <v>1371.01865144</v>
      </c>
      <c r="C1752" s="5">
        <f t="shared" si="677"/>
        <v>1000</v>
      </c>
      <c r="D1752" s="64">
        <f t="shared" si="678"/>
        <v>6455.85</v>
      </c>
      <c r="E1752" s="11">
        <f>IF(K1752=1,VLOOKUP(A1752,[1]Plan1!$AY$80:$BA$314,3),E1751)</f>
        <v>6411.95</v>
      </c>
      <c r="F1752" s="72">
        <f t="shared" si="679"/>
        <v>44758</v>
      </c>
      <c r="G1752" s="9">
        <f t="shared" si="666"/>
        <v>-6.8000340776196433E-3</v>
      </c>
      <c r="H1752" s="72">
        <f t="shared" si="680"/>
        <v>44788</v>
      </c>
      <c r="I1752" s="72">
        <f t="shared" si="667"/>
        <v>44788</v>
      </c>
      <c r="J1752" s="1">
        <f t="shared" si="681"/>
        <v>21</v>
      </c>
      <c r="K1752" s="1">
        <f t="shared" si="663"/>
        <v>6</v>
      </c>
      <c r="L1752" s="5">
        <f t="shared" si="668"/>
        <v>0.99805239000000001</v>
      </c>
      <c r="M1752" s="12">
        <f t="shared" si="664"/>
        <v>1.00670057</v>
      </c>
      <c r="N1752" s="12">
        <f t="shared" si="660"/>
        <v>1.3265471942664031</v>
      </c>
      <c r="O1752" s="5">
        <f t="shared" si="662"/>
        <v>1.32396359</v>
      </c>
      <c r="P1752" s="5">
        <f t="shared" si="669"/>
        <v>1323.9635900000001</v>
      </c>
      <c r="Q1752" s="10">
        <f t="shared" si="670"/>
        <v>0</v>
      </c>
      <c r="R1752" s="39">
        <f t="shared" si="671"/>
        <v>0</v>
      </c>
      <c r="S1752" s="5">
        <f t="shared" si="672"/>
        <v>0</v>
      </c>
      <c r="T1752" s="6">
        <f t="shared" si="682"/>
        <v>4.641E-2</v>
      </c>
      <c r="U1752" s="10">
        <f t="shared" si="661"/>
        <v>194</v>
      </c>
      <c r="V1752" s="10">
        <v>252</v>
      </c>
      <c r="W1752" s="12">
        <f t="shared" si="673"/>
        <v>1.0355410540000001</v>
      </c>
      <c r="X1752" s="5">
        <f t="shared" si="674"/>
        <v>47.055061440000003</v>
      </c>
      <c r="Y1752" s="11">
        <f t="shared" si="675"/>
        <v>0</v>
      </c>
      <c r="Z1752" s="2" t="s">
        <v>75</v>
      </c>
      <c r="AA1752" s="72">
        <f t="shared" si="683"/>
        <v>44851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2"/>
      <c r="CH1752" s="1"/>
      <c r="CI1752" s="1"/>
      <c r="CJ1752" s="1"/>
      <c r="CK1752" s="1"/>
      <c r="CL1752" s="1"/>
      <c r="CM1752" s="1"/>
    </row>
    <row r="1753" spans="1:91" x14ac:dyDescent="0.2">
      <c r="A1753" s="105">
        <f t="shared" si="676"/>
        <v>44766</v>
      </c>
      <c r="B1753" s="5">
        <f t="shared" si="665"/>
        <v>1371.01865144</v>
      </c>
      <c r="C1753" s="5">
        <f t="shared" si="677"/>
        <v>1000</v>
      </c>
      <c r="D1753" s="64">
        <f t="shared" si="678"/>
        <v>6455.85</v>
      </c>
      <c r="E1753" s="11">
        <f>IF(K1753=1,VLOOKUP(A1753,[1]Plan1!$AY$80:$BA$314,3),E1752)</f>
        <v>6411.95</v>
      </c>
      <c r="F1753" s="72">
        <f t="shared" si="679"/>
        <v>44758</v>
      </c>
      <c r="G1753" s="9">
        <f t="shared" si="666"/>
        <v>-6.8000340776196433E-3</v>
      </c>
      <c r="H1753" s="72">
        <f t="shared" si="680"/>
        <v>44788</v>
      </c>
      <c r="I1753" s="72">
        <f t="shared" si="667"/>
        <v>44788</v>
      </c>
      <c r="J1753" s="1">
        <f t="shared" si="681"/>
        <v>21</v>
      </c>
      <c r="K1753" s="1">
        <f t="shared" si="663"/>
        <v>6</v>
      </c>
      <c r="L1753" s="5">
        <f t="shared" si="668"/>
        <v>0.99805239000000001</v>
      </c>
      <c r="M1753" s="12">
        <f t="shared" si="664"/>
        <v>1.00670057</v>
      </c>
      <c r="N1753" s="12">
        <f t="shared" si="660"/>
        <v>1.3265471942664031</v>
      </c>
      <c r="O1753" s="5">
        <f t="shared" si="662"/>
        <v>1.32396359</v>
      </c>
      <c r="P1753" s="5">
        <f t="shared" si="669"/>
        <v>1323.9635900000001</v>
      </c>
      <c r="Q1753" s="10">
        <f t="shared" si="670"/>
        <v>0</v>
      </c>
      <c r="R1753" s="39">
        <f t="shared" si="671"/>
        <v>0</v>
      </c>
      <c r="S1753" s="5">
        <f t="shared" si="672"/>
        <v>0</v>
      </c>
      <c r="T1753" s="6">
        <f t="shared" si="682"/>
        <v>4.641E-2</v>
      </c>
      <c r="U1753" s="10">
        <f t="shared" si="661"/>
        <v>194</v>
      </c>
      <c r="V1753" s="10">
        <v>252</v>
      </c>
      <c r="W1753" s="12">
        <f t="shared" si="673"/>
        <v>1.0355410540000001</v>
      </c>
      <c r="X1753" s="5">
        <f t="shared" si="674"/>
        <v>47.055061440000003</v>
      </c>
      <c r="Y1753" s="11">
        <f t="shared" si="675"/>
        <v>0</v>
      </c>
      <c r="Z1753" s="2" t="s">
        <v>75</v>
      </c>
      <c r="AA1753" s="72">
        <f t="shared" si="683"/>
        <v>44851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2"/>
      <c r="CH1753" s="1"/>
      <c r="CI1753" s="1"/>
      <c r="CJ1753" s="1"/>
      <c r="CK1753" s="1"/>
      <c r="CL1753" s="1"/>
      <c r="CM1753" s="1"/>
    </row>
    <row r="1754" spans="1:91" x14ac:dyDescent="0.2">
      <c r="A1754" s="105">
        <f t="shared" si="676"/>
        <v>44767</v>
      </c>
      <c r="B1754" s="5">
        <f t="shared" si="665"/>
        <v>1371.01865144</v>
      </c>
      <c r="C1754" s="5">
        <f t="shared" si="677"/>
        <v>1000</v>
      </c>
      <c r="D1754" s="64">
        <f t="shared" si="678"/>
        <v>6455.85</v>
      </c>
      <c r="E1754" s="11">
        <f>IF(K1754=1,VLOOKUP(A1754,[1]Plan1!$AY$80:$BA$314,3),E1753)</f>
        <v>6411.95</v>
      </c>
      <c r="F1754" s="72">
        <f t="shared" si="679"/>
        <v>44758</v>
      </c>
      <c r="G1754" s="9">
        <f t="shared" si="666"/>
        <v>-6.8000340776196433E-3</v>
      </c>
      <c r="H1754" s="72">
        <f t="shared" si="680"/>
        <v>44788</v>
      </c>
      <c r="I1754" s="72">
        <f t="shared" si="667"/>
        <v>44788</v>
      </c>
      <c r="J1754" s="1">
        <f t="shared" si="681"/>
        <v>21</v>
      </c>
      <c r="K1754" s="1">
        <f t="shared" si="663"/>
        <v>6</v>
      </c>
      <c r="L1754" s="5">
        <f t="shared" si="668"/>
        <v>0.99805239000000001</v>
      </c>
      <c r="M1754" s="12">
        <f t="shared" si="664"/>
        <v>1.00670057</v>
      </c>
      <c r="N1754" s="12">
        <f t="shared" si="660"/>
        <v>1.3265471942664031</v>
      </c>
      <c r="O1754" s="5">
        <f t="shared" si="662"/>
        <v>1.32396359</v>
      </c>
      <c r="P1754" s="5">
        <f t="shared" si="669"/>
        <v>1323.9635900000001</v>
      </c>
      <c r="Q1754" s="10">
        <f t="shared" si="670"/>
        <v>0</v>
      </c>
      <c r="R1754" s="39">
        <f t="shared" si="671"/>
        <v>0</v>
      </c>
      <c r="S1754" s="5">
        <f t="shared" si="672"/>
        <v>0</v>
      </c>
      <c r="T1754" s="6">
        <f t="shared" si="682"/>
        <v>4.641E-2</v>
      </c>
      <c r="U1754" s="10">
        <f t="shared" si="661"/>
        <v>194</v>
      </c>
      <c r="V1754" s="10">
        <v>252</v>
      </c>
      <c r="W1754" s="12">
        <f t="shared" si="673"/>
        <v>1.0355410540000001</v>
      </c>
      <c r="X1754" s="5">
        <f t="shared" si="674"/>
        <v>47.055061440000003</v>
      </c>
      <c r="Y1754" s="11">
        <f t="shared" si="675"/>
        <v>0</v>
      </c>
      <c r="Z1754" s="2" t="s">
        <v>75</v>
      </c>
      <c r="AA1754" s="72">
        <f t="shared" si="683"/>
        <v>44851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2"/>
      <c r="CH1754" s="1"/>
      <c r="CI1754" s="1"/>
      <c r="CJ1754" s="1"/>
      <c r="CK1754" s="1"/>
      <c r="CL1754" s="1"/>
      <c r="CM1754" s="1"/>
    </row>
    <row r="1755" spans="1:91" x14ac:dyDescent="0.2">
      <c r="A1755" s="105">
        <f t="shared" si="676"/>
        <v>44768</v>
      </c>
      <c r="B1755" s="5">
        <f t="shared" si="665"/>
        <v>1370.82001952</v>
      </c>
      <c r="C1755" s="5">
        <f t="shared" si="677"/>
        <v>1000</v>
      </c>
      <c r="D1755" s="64">
        <f t="shared" si="678"/>
        <v>6455.85</v>
      </c>
      <c r="E1755" s="11">
        <f>IF(K1755=1,VLOOKUP(A1755,[1]Plan1!$AY$80:$BA$314,3),E1754)</f>
        <v>6411.95</v>
      </c>
      <c r="F1755" s="72">
        <f t="shared" si="679"/>
        <v>44758</v>
      </c>
      <c r="G1755" s="9">
        <f t="shared" si="666"/>
        <v>-6.8000340776196433E-3</v>
      </c>
      <c r="H1755" s="72">
        <f t="shared" si="680"/>
        <v>44788</v>
      </c>
      <c r="I1755" s="72">
        <f t="shared" si="667"/>
        <v>44788</v>
      </c>
      <c r="J1755" s="1">
        <f t="shared" si="681"/>
        <v>21</v>
      </c>
      <c r="K1755" s="1">
        <f t="shared" si="663"/>
        <v>7</v>
      </c>
      <c r="L1755" s="5">
        <f t="shared" si="668"/>
        <v>0.99772815999999998</v>
      </c>
      <c r="M1755" s="12">
        <f t="shared" si="664"/>
        <v>1.00670057</v>
      </c>
      <c r="N1755" s="12">
        <f t="shared" si="660"/>
        <v>1.3265471942664031</v>
      </c>
      <c r="O1755" s="5">
        <f t="shared" si="662"/>
        <v>1.32353349</v>
      </c>
      <c r="P1755" s="5">
        <f t="shared" si="669"/>
        <v>1323.53349</v>
      </c>
      <c r="Q1755" s="10">
        <f t="shared" si="670"/>
        <v>0</v>
      </c>
      <c r="R1755" s="39">
        <f t="shared" si="671"/>
        <v>0</v>
      </c>
      <c r="S1755" s="5">
        <f t="shared" si="672"/>
        <v>0</v>
      </c>
      <c r="T1755" s="6">
        <f t="shared" si="682"/>
        <v>4.641E-2</v>
      </c>
      <c r="U1755" s="10">
        <f t="shared" si="661"/>
        <v>195</v>
      </c>
      <c r="V1755" s="10">
        <v>252</v>
      </c>
      <c r="W1755" s="12">
        <f t="shared" si="673"/>
        <v>1.03572749</v>
      </c>
      <c r="X1755" s="5">
        <f t="shared" si="674"/>
        <v>47.286529520000002</v>
      </c>
      <c r="Y1755" s="11">
        <f t="shared" si="675"/>
        <v>0</v>
      </c>
      <c r="Z1755" s="2" t="s">
        <v>75</v>
      </c>
      <c r="AA1755" s="72">
        <f t="shared" si="683"/>
        <v>44851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2"/>
      <c r="CH1755" s="1"/>
      <c r="CI1755" s="1"/>
      <c r="CJ1755" s="1"/>
      <c r="CK1755" s="1"/>
      <c r="CL1755" s="1"/>
      <c r="CM1755" s="1"/>
    </row>
    <row r="1756" spans="1:91" x14ac:dyDescent="0.2">
      <c r="A1756" s="105">
        <f t="shared" si="676"/>
        <v>44769</v>
      </c>
      <c r="B1756" s="5">
        <f t="shared" si="665"/>
        <v>1370.6213965299999</v>
      </c>
      <c r="C1756" s="5">
        <f t="shared" si="677"/>
        <v>1000</v>
      </c>
      <c r="D1756" s="64">
        <f t="shared" si="678"/>
        <v>6455.85</v>
      </c>
      <c r="E1756" s="11">
        <f>IF(K1756=1,VLOOKUP(A1756,[1]Plan1!$AY$80:$BA$314,3),E1755)</f>
        <v>6411.95</v>
      </c>
      <c r="F1756" s="72">
        <f t="shared" si="679"/>
        <v>44758</v>
      </c>
      <c r="G1756" s="9">
        <f t="shared" si="666"/>
        <v>-6.8000340776196433E-3</v>
      </c>
      <c r="H1756" s="72">
        <f t="shared" si="680"/>
        <v>44788</v>
      </c>
      <c r="I1756" s="72">
        <f t="shared" si="667"/>
        <v>44788</v>
      </c>
      <c r="J1756" s="1">
        <f t="shared" si="681"/>
        <v>21</v>
      </c>
      <c r="K1756" s="1">
        <f t="shared" si="663"/>
        <v>8</v>
      </c>
      <c r="L1756" s="5">
        <f t="shared" si="668"/>
        <v>0.99740403</v>
      </c>
      <c r="M1756" s="12">
        <f t="shared" si="664"/>
        <v>1.00670057</v>
      </c>
      <c r="N1756" s="12">
        <f t="shared" si="660"/>
        <v>1.3265471942664031</v>
      </c>
      <c r="O1756" s="5">
        <f t="shared" si="662"/>
        <v>1.3231035099999999</v>
      </c>
      <c r="P1756" s="5">
        <f t="shared" si="669"/>
        <v>1323.1035099999999</v>
      </c>
      <c r="Q1756" s="10">
        <f t="shared" si="670"/>
        <v>0</v>
      </c>
      <c r="R1756" s="39">
        <f t="shared" si="671"/>
        <v>0</v>
      </c>
      <c r="S1756" s="5">
        <f t="shared" si="672"/>
        <v>0</v>
      </c>
      <c r="T1756" s="6">
        <f t="shared" si="682"/>
        <v>4.641E-2</v>
      </c>
      <c r="U1756" s="10">
        <f t="shared" si="661"/>
        <v>196</v>
      </c>
      <c r="V1756" s="10">
        <v>252</v>
      </c>
      <c r="W1756" s="12">
        <f t="shared" si="673"/>
        <v>1.03591396</v>
      </c>
      <c r="X1756" s="5">
        <f t="shared" si="674"/>
        <v>47.517886529999998</v>
      </c>
      <c r="Y1756" s="11">
        <f t="shared" si="675"/>
        <v>0</v>
      </c>
      <c r="Z1756" s="2" t="s">
        <v>75</v>
      </c>
      <c r="AA1756" s="72">
        <f t="shared" si="683"/>
        <v>44851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2"/>
      <c r="CH1756" s="1"/>
      <c r="CI1756" s="1"/>
      <c r="CJ1756" s="1"/>
      <c r="CK1756" s="1"/>
      <c r="CL1756" s="1"/>
      <c r="CM1756" s="1"/>
    </row>
    <row r="1757" spans="1:91" x14ac:dyDescent="0.2">
      <c r="A1757" s="105">
        <f t="shared" si="676"/>
        <v>44770</v>
      </c>
      <c r="B1757" s="5">
        <f t="shared" si="665"/>
        <v>1370.4228109200001</v>
      </c>
      <c r="C1757" s="5">
        <f t="shared" si="677"/>
        <v>1000</v>
      </c>
      <c r="D1757" s="64">
        <f t="shared" si="678"/>
        <v>6455.85</v>
      </c>
      <c r="E1757" s="11">
        <f>IF(K1757=1,VLOOKUP(A1757,[1]Plan1!$AY$80:$BA$314,3),E1756)</f>
        <v>6411.95</v>
      </c>
      <c r="F1757" s="72">
        <f t="shared" si="679"/>
        <v>44758</v>
      </c>
      <c r="G1757" s="9">
        <f t="shared" si="666"/>
        <v>-6.8000340776196433E-3</v>
      </c>
      <c r="H1757" s="72">
        <f t="shared" si="680"/>
        <v>44788</v>
      </c>
      <c r="I1757" s="72">
        <f t="shared" si="667"/>
        <v>44788</v>
      </c>
      <c r="J1757" s="1">
        <f t="shared" si="681"/>
        <v>21</v>
      </c>
      <c r="K1757" s="1">
        <f t="shared" si="663"/>
        <v>9</v>
      </c>
      <c r="L1757" s="5">
        <f t="shared" si="668"/>
        <v>0.99708001000000002</v>
      </c>
      <c r="M1757" s="12">
        <f t="shared" si="664"/>
        <v>1.00670057</v>
      </c>
      <c r="N1757" s="12">
        <f t="shared" si="660"/>
        <v>1.3265471942664031</v>
      </c>
      <c r="O1757" s="5">
        <f t="shared" si="662"/>
        <v>1.3226736800000001</v>
      </c>
      <c r="P1757" s="5">
        <f t="shared" si="669"/>
        <v>1322.6736800000001</v>
      </c>
      <c r="Q1757" s="10">
        <f t="shared" si="670"/>
        <v>0</v>
      </c>
      <c r="R1757" s="39">
        <f t="shared" si="671"/>
        <v>0</v>
      </c>
      <c r="S1757" s="5">
        <f t="shared" si="672"/>
        <v>0</v>
      </c>
      <c r="T1757" s="6">
        <f t="shared" si="682"/>
        <v>4.641E-2</v>
      </c>
      <c r="U1757" s="10">
        <f t="shared" si="661"/>
        <v>197</v>
      </c>
      <c r="V1757" s="10">
        <v>252</v>
      </c>
      <c r="W1757" s="12">
        <f t="shared" si="673"/>
        <v>1.0361004620000001</v>
      </c>
      <c r="X1757" s="5">
        <f t="shared" si="674"/>
        <v>47.749130919999999</v>
      </c>
      <c r="Y1757" s="11">
        <f t="shared" si="675"/>
        <v>0</v>
      </c>
      <c r="Z1757" s="2" t="s">
        <v>75</v>
      </c>
      <c r="AA1757" s="72">
        <f t="shared" si="683"/>
        <v>44851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2"/>
      <c r="CH1757" s="1"/>
      <c r="CI1757" s="1"/>
      <c r="CJ1757" s="1"/>
      <c r="CK1757" s="1"/>
      <c r="CL1757" s="1"/>
      <c r="CM1757" s="1"/>
    </row>
    <row r="1758" spans="1:91" x14ac:dyDescent="0.2">
      <c r="A1758" s="105">
        <f t="shared" si="676"/>
        <v>44771</v>
      </c>
      <c r="B1758" s="5">
        <f t="shared" si="665"/>
        <v>1370.2242666999998</v>
      </c>
      <c r="C1758" s="5">
        <f t="shared" si="677"/>
        <v>1000</v>
      </c>
      <c r="D1758" s="64">
        <f t="shared" si="678"/>
        <v>6455.85</v>
      </c>
      <c r="E1758" s="11">
        <f>IF(K1758=1,VLOOKUP(A1758,[1]Plan1!$AY$80:$BA$314,3),E1757)</f>
        <v>6411.95</v>
      </c>
      <c r="F1758" s="72">
        <f t="shared" si="679"/>
        <v>44758</v>
      </c>
      <c r="G1758" s="9">
        <f t="shared" si="666"/>
        <v>-6.8000340776196433E-3</v>
      </c>
      <c r="H1758" s="72">
        <f t="shared" si="680"/>
        <v>44788</v>
      </c>
      <c r="I1758" s="72">
        <f t="shared" si="667"/>
        <v>44788</v>
      </c>
      <c r="J1758" s="1">
        <f t="shared" si="681"/>
        <v>21</v>
      </c>
      <c r="K1758" s="1">
        <f t="shared" si="663"/>
        <v>10</v>
      </c>
      <c r="L1758" s="5">
        <f t="shared" si="668"/>
        <v>0.99675610000000003</v>
      </c>
      <c r="M1758" s="12">
        <f t="shared" si="664"/>
        <v>1.00670057</v>
      </c>
      <c r="N1758" s="12">
        <f t="shared" si="660"/>
        <v>1.3265471942664031</v>
      </c>
      <c r="O1758" s="5">
        <f t="shared" si="662"/>
        <v>1.322244</v>
      </c>
      <c r="P1758" s="5">
        <f t="shared" si="669"/>
        <v>1322.2439999999999</v>
      </c>
      <c r="Q1758" s="10">
        <f t="shared" si="670"/>
        <v>0</v>
      </c>
      <c r="R1758" s="39">
        <f t="shared" si="671"/>
        <v>0</v>
      </c>
      <c r="S1758" s="5">
        <f t="shared" si="672"/>
        <v>0</v>
      </c>
      <c r="T1758" s="6">
        <f t="shared" si="682"/>
        <v>4.641E-2</v>
      </c>
      <c r="U1758" s="10">
        <f t="shared" si="661"/>
        <v>198</v>
      </c>
      <c r="V1758" s="10">
        <v>252</v>
      </c>
      <c r="W1758" s="12">
        <f t="shared" si="673"/>
        <v>1.0362869990000001</v>
      </c>
      <c r="X1758" s="5">
        <f t="shared" si="674"/>
        <v>47.980266700000001</v>
      </c>
      <c r="Y1758" s="11">
        <f t="shared" si="675"/>
        <v>0</v>
      </c>
      <c r="Z1758" s="2" t="s">
        <v>75</v>
      </c>
      <c r="AA1758" s="72">
        <f t="shared" si="683"/>
        <v>44851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2"/>
      <c r="CH1758" s="1"/>
      <c r="CI1758" s="1"/>
      <c r="CJ1758" s="1"/>
      <c r="CK1758" s="1"/>
      <c r="CL1758" s="1"/>
      <c r="CM1758" s="1"/>
    </row>
    <row r="1759" spans="1:91" x14ac:dyDescent="0.2">
      <c r="A1759" s="105">
        <f t="shared" si="676"/>
        <v>44772</v>
      </c>
      <c r="B1759" s="5">
        <f t="shared" si="665"/>
        <v>1370.02574054</v>
      </c>
      <c r="C1759" s="5">
        <f t="shared" si="677"/>
        <v>1000</v>
      </c>
      <c r="D1759" s="64">
        <f t="shared" si="678"/>
        <v>6455.85</v>
      </c>
      <c r="E1759" s="11">
        <f>IF(K1759=1,VLOOKUP(A1759,[1]Plan1!$AY$80:$BA$314,3),E1758)</f>
        <v>6411.95</v>
      </c>
      <c r="F1759" s="72">
        <f t="shared" si="679"/>
        <v>44758</v>
      </c>
      <c r="G1759" s="9">
        <f t="shared" si="666"/>
        <v>-6.8000340776196433E-3</v>
      </c>
      <c r="H1759" s="72">
        <f t="shared" si="680"/>
        <v>44788</v>
      </c>
      <c r="I1759" s="72">
        <f t="shared" si="667"/>
        <v>44788</v>
      </c>
      <c r="J1759" s="1">
        <f t="shared" si="681"/>
        <v>21</v>
      </c>
      <c r="K1759" s="1">
        <f t="shared" si="663"/>
        <v>11</v>
      </c>
      <c r="L1759" s="5">
        <f t="shared" si="668"/>
        <v>0.99643229</v>
      </c>
      <c r="M1759" s="12">
        <f t="shared" si="664"/>
        <v>1.00670057</v>
      </c>
      <c r="N1759" s="12">
        <f t="shared" ref="N1759:N1822" si="684">IF(I1759&gt;I1758,N1758*M1759,N1758)</f>
        <v>1.3265471942664031</v>
      </c>
      <c r="O1759" s="5">
        <f t="shared" si="662"/>
        <v>1.32181445</v>
      </c>
      <c r="P1759" s="5">
        <f t="shared" si="669"/>
        <v>1321.8144500000001</v>
      </c>
      <c r="Q1759" s="10">
        <f t="shared" si="670"/>
        <v>0</v>
      </c>
      <c r="R1759" s="39">
        <f t="shared" si="671"/>
        <v>0</v>
      </c>
      <c r="S1759" s="5">
        <f t="shared" si="672"/>
        <v>0</v>
      </c>
      <c r="T1759" s="6">
        <f t="shared" si="682"/>
        <v>4.641E-2</v>
      </c>
      <c r="U1759" s="10">
        <f t="shared" si="661"/>
        <v>199</v>
      </c>
      <c r="V1759" s="10">
        <v>252</v>
      </c>
      <c r="W1759" s="12">
        <f t="shared" si="673"/>
        <v>1.036473569</v>
      </c>
      <c r="X1759" s="5">
        <f t="shared" si="674"/>
        <v>48.21129054</v>
      </c>
      <c r="Y1759" s="11">
        <f t="shared" si="675"/>
        <v>0</v>
      </c>
      <c r="Z1759" s="2" t="s">
        <v>75</v>
      </c>
      <c r="AA1759" s="72">
        <f t="shared" si="683"/>
        <v>44851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2"/>
      <c r="CH1759" s="1"/>
      <c r="CI1759" s="1"/>
      <c r="CJ1759" s="1"/>
      <c r="CK1759" s="1"/>
      <c r="CL1759" s="1"/>
      <c r="CM1759" s="1"/>
    </row>
    <row r="1760" spans="1:91" x14ac:dyDescent="0.2">
      <c r="A1760" s="105">
        <f t="shared" si="676"/>
        <v>44773</v>
      </c>
      <c r="B1760" s="5">
        <f t="shared" si="665"/>
        <v>1370.02574054</v>
      </c>
      <c r="C1760" s="5">
        <f t="shared" si="677"/>
        <v>1000</v>
      </c>
      <c r="D1760" s="64">
        <f t="shared" si="678"/>
        <v>6455.85</v>
      </c>
      <c r="E1760" s="11">
        <f>IF(K1760=1,VLOOKUP(A1760,[1]Plan1!$AY$80:$BA$314,3),E1759)</f>
        <v>6411.95</v>
      </c>
      <c r="F1760" s="72">
        <f t="shared" si="679"/>
        <v>44758</v>
      </c>
      <c r="G1760" s="9">
        <f t="shared" si="666"/>
        <v>-6.8000340776196433E-3</v>
      </c>
      <c r="H1760" s="72">
        <f t="shared" si="680"/>
        <v>44788</v>
      </c>
      <c r="I1760" s="72">
        <f t="shared" si="667"/>
        <v>44788</v>
      </c>
      <c r="J1760" s="1">
        <f t="shared" si="681"/>
        <v>21</v>
      </c>
      <c r="K1760" s="1">
        <f t="shared" si="663"/>
        <v>11</v>
      </c>
      <c r="L1760" s="5">
        <f t="shared" si="668"/>
        <v>0.99643229</v>
      </c>
      <c r="M1760" s="12">
        <f t="shared" si="664"/>
        <v>1.00670057</v>
      </c>
      <c r="N1760" s="12">
        <f t="shared" si="684"/>
        <v>1.3265471942664031</v>
      </c>
      <c r="O1760" s="5">
        <f t="shared" si="662"/>
        <v>1.32181445</v>
      </c>
      <c r="P1760" s="5">
        <f t="shared" si="669"/>
        <v>1321.8144500000001</v>
      </c>
      <c r="Q1760" s="10">
        <f t="shared" si="670"/>
        <v>0</v>
      </c>
      <c r="R1760" s="39">
        <f t="shared" si="671"/>
        <v>0</v>
      </c>
      <c r="S1760" s="5">
        <f t="shared" si="672"/>
        <v>0</v>
      </c>
      <c r="T1760" s="6">
        <f t="shared" si="682"/>
        <v>4.641E-2</v>
      </c>
      <c r="U1760" s="10">
        <f t="shared" si="661"/>
        <v>199</v>
      </c>
      <c r="V1760" s="10">
        <v>252</v>
      </c>
      <c r="W1760" s="12">
        <f t="shared" si="673"/>
        <v>1.036473569</v>
      </c>
      <c r="X1760" s="5">
        <f t="shared" si="674"/>
        <v>48.21129054</v>
      </c>
      <c r="Y1760" s="11">
        <f t="shared" si="675"/>
        <v>0</v>
      </c>
      <c r="Z1760" s="2" t="s">
        <v>75</v>
      </c>
      <c r="AA1760" s="72">
        <f t="shared" si="683"/>
        <v>44851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2"/>
      <c r="CH1760" s="1"/>
      <c r="CI1760" s="1"/>
      <c r="CJ1760" s="1"/>
      <c r="CK1760" s="1"/>
      <c r="CL1760" s="1"/>
      <c r="CM1760" s="1"/>
    </row>
    <row r="1761" spans="1:91" x14ac:dyDescent="0.2">
      <c r="A1761" s="105">
        <f t="shared" si="676"/>
        <v>44774</v>
      </c>
      <c r="B1761" s="5">
        <f t="shared" si="665"/>
        <v>1370.02574054</v>
      </c>
      <c r="C1761" s="5">
        <f t="shared" si="677"/>
        <v>1000</v>
      </c>
      <c r="D1761" s="64">
        <f t="shared" si="678"/>
        <v>6455.85</v>
      </c>
      <c r="E1761" s="11">
        <f>IF(K1761=1,VLOOKUP(A1761,[1]Plan1!$AY$80:$BA$314,3),E1760)</f>
        <v>6411.95</v>
      </c>
      <c r="F1761" s="72">
        <f t="shared" si="679"/>
        <v>44758</v>
      </c>
      <c r="G1761" s="9">
        <f t="shared" si="666"/>
        <v>-6.8000340776196433E-3</v>
      </c>
      <c r="H1761" s="72">
        <f t="shared" si="680"/>
        <v>44788</v>
      </c>
      <c r="I1761" s="72">
        <f t="shared" si="667"/>
        <v>44788</v>
      </c>
      <c r="J1761" s="1">
        <f t="shared" si="681"/>
        <v>21</v>
      </c>
      <c r="K1761" s="1">
        <f t="shared" si="663"/>
        <v>11</v>
      </c>
      <c r="L1761" s="5">
        <f t="shared" si="668"/>
        <v>0.99643229</v>
      </c>
      <c r="M1761" s="12">
        <f t="shared" si="664"/>
        <v>1.00670057</v>
      </c>
      <c r="N1761" s="12">
        <f t="shared" si="684"/>
        <v>1.3265471942664031</v>
      </c>
      <c r="O1761" s="5">
        <f t="shared" si="662"/>
        <v>1.32181445</v>
      </c>
      <c r="P1761" s="5">
        <f t="shared" si="669"/>
        <v>1321.8144500000001</v>
      </c>
      <c r="Q1761" s="10">
        <f t="shared" si="670"/>
        <v>0</v>
      </c>
      <c r="R1761" s="39">
        <f t="shared" si="671"/>
        <v>0</v>
      </c>
      <c r="S1761" s="5">
        <f t="shared" si="672"/>
        <v>0</v>
      </c>
      <c r="T1761" s="6">
        <f t="shared" si="682"/>
        <v>4.641E-2</v>
      </c>
      <c r="U1761" s="10">
        <f t="shared" si="661"/>
        <v>199</v>
      </c>
      <c r="V1761" s="10">
        <v>252</v>
      </c>
      <c r="W1761" s="12">
        <f t="shared" si="673"/>
        <v>1.036473569</v>
      </c>
      <c r="X1761" s="5">
        <f t="shared" si="674"/>
        <v>48.21129054</v>
      </c>
      <c r="Y1761" s="11">
        <f t="shared" si="675"/>
        <v>0</v>
      </c>
      <c r="Z1761" s="2" t="s">
        <v>75</v>
      </c>
      <c r="AA1761" s="72">
        <f t="shared" si="683"/>
        <v>44851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2"/>
      <c r="CH1761" s="1"/>
      <c r="CI1761" s="1"/>
      <c r="CJ1761" s="1"/>
      <c r="CK1761" s="1"/>
      <c r="CL1761" s="1"/>
      <c r="CM1761" s="1"/>
    </row>
    <row r="1762" spans="1:91" x14ac:dyDescent="0.2">
      <c r="A1762" s="105">
        <f t="shared" si="676"/>
        <v>44775</v>
      </c>
      <c r="B1762" s="5">
        <f t="shared" si="665"/>
        <v>1369.82724416</v>
      </c>
      <c r="C1762" s="5">
        <f t="shared" si="677"/>
        <v>1000</v>
      </c>
      <c r="D1762" s="64">
        <f t="shared" si="678"/>
        <v>6455.85</v>
      </c>
      <c r="E1762" s="11">
        <f>IF(K1762=1,VLOOKUP(A1762,[1]Plan1!$AY$80:$BA$314,3),E1761)</f>
        <v>6411.95</v>
      </c>
      <c r="F1762" s="72">
        <f t="shared" si="679"/>
        <v>44758</v>
      </c>
      <c r="G1762" s="9">
        <f t="shared" si="666"/>
        <v>-6.8000340776196433E-3</v>
      </c>
      <c r="H1762" s="72">
        <f t="shared" si="680"/>
        <v>44788</v>
      </c>
      <c r="I1762" s="72">
        <f t="shared" si="667"/>
        <v>44788</v>
      </c>
      <c r="J1762" s="1">
        <f t="shared" si="681"/>
        <v>21</v>
      </c>
      <c r="K1762" s="1">
        <f t="shared" si="663"/>
        <v>12</v>
      </c>
      <c r="L1762" s="5">
        <f t="shared" si="668"/>
        <v>0.99610858000000002</v>
      </c>
      <c r="M1762" s="12">
        <f t="shared" si="664"/>
        <v>1.00670057</v>
      </c>
      <c r="N1762" s="12">
        <f t="shared" si="684"/>
        <v>1.3265471942664031</v>
      </c>
      <c r="O1762" s="5">
        <f t="shared" si="662"/>
        <v>1.32138504</v>
      </c>
      <c r="P1762" s="5">
        <f t="shared" si="669"/>
        <v>1321.3850399999999</v>
      </c>
      <c r="Q1762" s="10">
        <f t="shared" si="670"/>
        <v>0</v>
      </c>
      <c r="R1762" s="39">
        <f t="shared" si="671"/>
        <v>0</v>
      </c>
      <c r="S1762" s="5">
        <f t="shared" si="672"/>
        <v>0</v>
      </c>
      <c r="T1762" s="6">
        <f t="shared" si="682"/>
        <v>4.641E-2</v>
      </c>
      <c r="U1762" s="10">
        <f t="shared" si="661"/>
        <v>200</v>
      </c>
      <c r="V1762" s="10">
        <v>252</v>
      </c>
      <c r="W1762" s="12">
        <f t="shared" si="673"/>
        <v>1.036660173</v>
      </c>
      <c r="X1762" s="5">
        <f t="shared" si="674"/>
        <v>48.442204160000003</v>
      </c>
      <c r="Y1762" s="11">
        <f t="shared" si="675"/>
        <v>0</v>
      </c>
      <c r="Z1762" s="2" t="s">
        <v>75</v>
      </c>
      <c r="AA1762" s="72">
        <f t="shared" si="683"/>
        <v>44851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2"/>
      <c r="CH1762" s="1"/>
      <c r="CI1762" s="1"/>
      <c r="CJ1762" s="1"/>
      <c r="CK1762" s="1"/>
      <c r="CL1762" s="1"/>
      <c r="CM1762" s="1"/>
    </row>
    <row r="1763" spans="1:91" x14ac:dyDescent="0.2">
      <c r="A1763" s="105">
        <f t="shared" si="676"/>
        <v>44776</v>
      </c>
      <c r="B1763" s="5">
        <f t="shared" si="665"/>
        <v>1369.6287762700001</v>
      </c>
      <c r="C1763" s="5">
        <f t="shared" si="677"/>
        <v>1000</v>
      </c>
      <c r="D1763" s="64">
        <f t="shared" si="678"/>
        <v>6455.85</v>
      </c>
      <c r="E1763" s="11">
        <f>IF(K1763=1,VLOOKUP(A1763,[1]Plan1!$AY$80:$BA$314,3),E1762)</f>
        <v>6411.95</v>
      </c>
      <c r="F1763" s="72">
        <f t="shared" si="679"/>
        <v>44758</v>
      </c>
      <c r="G1763" s="9">
        <f t="shared" si="666"/>
        <v>-6.8000340776196433E-3</v>
      </c>
      <c r="H1763" s="72">
        <f t="shared" si="680"/>
        <v>44788</v>
      </c>
      <c r="I1763" s="72">
        <f t="shared" si="667"/>
        <v>44788</v>
      </c>
      <c r="J1763" s="1">
        <f t="shared" si="681"/>
        <v>21</v>
      </c>
      <c r="K1763" s="1">
        <f t="shared" si="663"/>
        <v>13</v>
      </c>
      <c r="L1763" s="5">
        <f t="shared" si="668"/>
        <v>0.99578498000000004</v>
      </c>
      <c r="M1763" s="12">
        <f t="shared" si="664"/>
        <v>1.00670057</v>
      </c>
      <c r="N1763" s="12">
        <f t="shared" si="684"/>
        <v>1.3265471942664031</v>
      </c>
      <c r="O1763" s="5">
        <f t="shared" si="662"/>
        <v>1.3209557700000001</v>
      </c>
      <c r="P1763" s="5">
        <f t="shared" si="669"/>
        <v>1320.95577</v>
      </c>
      <c r="Q1763" s="10">
        <f t="shared" si="670"/>
        <v>0</v>
      </c>
      <c r="R1763" s="39">
        <f t="shared" si="671"/>
        <v>0</v>
      </c>
      <c r="S1763" s="5">
        <f t="shared" si="672"/>
        <v>0</v>
      </c>
      <c r="T1763" s="6">
        <f t="shared" si="682"/>
        <v>4.641E-2</v>
      </c>
      <c r="U1763" s="10">
        <f t="shared" si="661"/>
        <v>201</v>
      </c>
      <c r="V1763" s="10">
        <v>252</v>
      </c>
      <c r="W1763" s="12">
        <f t="shared" si="673"/>
        <v>1.0368468099999999</v>
      </c>
      <c r="X1763" s="5">
        <f t="shared" si="674"/>
        <v>48.673006270000002</v>
      </c>
      <c r="Y1763" s="11">
        <f t="shared" si="675"/>
        <v>0</v>
      </c>
      <c r="Z1763" s="2" t="s">
        <v>75</v>
      </c>
      <c r="AA1763" s="72">
        <f t="shared" si="683"/>
        <v>44851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2"/>
      <c r="CH1763" s="1"/>
      <c r="CI1763" s="1"/>
      <c r="CJ1763" s="1"/>
      <c r="CK1763" s="1"/>
      <c r="CL1763" s="1"/>
      <c r="CM1763" s="1"/>
    </row>
    <row r="1764" spans="1:91" x14ac:dyDescent="0.2">
      <c r="A1764" s="105">
        <f t="shared" si="676"/>
        <v>44777</v>
      </c>
      <c r="B1764" s="5">
        <f t="shared" si="665"/>
        <v>1369.43033823</v>
      </c>
      <c r="C1764" s="5">
        <f t="shared" si="677"/>
        <v>1000</v>
      </c>
      <c r="D1764" s="64">
        <f t="shared" si="678"/>
        <v>6455.85</v>
      </c>
      <c r="E1764" s="11">
        <f>IF(K1764=1,VLOOKUP(A1764,[1]Plan1!$AY$80:$BA$314,3),E1763)</f>
        <v>6411.95</v>
      </c>
      <c r="F1764" s="72">
        <f t="shared" si="679"/>
        <v>44758</v>
      </c>
      <c r="G1764" s="9">
        <f t="shared" si="666"/>
        <v>-6.8000340776196433E-3</v>
      </c>
      <c r="H1764" s="72">
        <f t="shared" si="680"/>
        <v>44788</v>
      </c>
      <c r="I1764" s="72">
        <f t="shared" si="667"/>
        <v>44788</v>
      </c>
      <c r="J1764" s="1">
        <f t="shared" si="681"/>
        <v>21</v>
      </c>
      <c r="K1764" s="1">
        <f t="shared" si="663"/>
        <v>14</v>
      </c>
      <c r="L1764" s="5">
        <f t="shared" si="668"/>
        <v>0.99546148999999995</v>
      </c>
      <c r="M1764" s="12">
        <f t="shared" si="664"/>
        <v>1.00670057</v>
      </c>
      <c r="N1764" s="12">
        <f t="shared" si="684"/>
        <v>1.3265471942664031</v>
      </c>
      <c r="O1764" s="5">
        <f t="shared" si="662"/>
        <v>1.32052664</v>
      </c>
      <c r="P1764" s="5">
        <f t="shared" si="669"/>
        <v>1320.52664</v>
      </c>
      <c r="Q1764" s="10">
        <f t="shared" si="670"/>
        <v>0</v>
      </c>
      <c r="R1764" s="39">
        <f t="shared" si="671"/>
        <v>0</v>
      </c>
      <c r="S1764" s="5">
        <f t="shared" si="672"/>
        <v>0</v>
      </c>
      <c r="T1764" s="6">
        <f t="shared" si="682"/>
        <v>4.641E-2</v>
      </c>
      <c r="U1764" s="10">
        <f t="shared" si="661"/>
        <v>202</v>
      </c>
      <c r="V1764" s="10">
        <v>252</v>
      </c>
      <c r="W1764" s="12">
        <f t="shared" si="673"/>
        <v>1.0370334809999999</v>
      </c>
      <c r="X1764" s="5">
        <f t="shared" si="674"/>
        <v>48.903698230000003</v>
      </c>
      <c r="Y1764" s="11">
        <f t="shared" si="675"/>
        <v>0</v>
      </c>
      <c r="Z1764" s="2" t="s">
        <v>75</v>
      </c>
      <c r="AA1764" s="72">
        <f t="shared" si="683"/>
        <v>44851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2"/>
      <c r="CH1764" s="1"/>
      <c r="CI1764" s="1"/>
      <c r="CJ1764" s="1"/>
      <c r="CK1764" s="1"/>
      <c r="CL1764" s="1"/>
      <c r="CM1764" s="1"/>
    </row>
    <row r="1765" spans="1:91" x14ac:dyDescent="0.2">
      <c r="A1765" s="105">
        <f t="shared" si="676"/>
        <v>44778</v>
      </c>
      <c r="B1765" s="5">
        <f t="shared" si="665"/>
        <v>1369.23192875</v>
      </c>
      <c r="C1765" s="5">
        <f t="shared" si="677"/>
        <v>1000</v>
      </c>
      <c r="D1765" s="64">
        <f t="shared" si="678"/>
        <v>6455.85</v>
      </c>
      <c r="E1765" s="11">
        <f>IF(K1765=1,VLOOKUP(A1765,[1]Plan1!$AY$80:$BA$314,3),E1764)</f>
        <v>6411.95</v>
      </c>
      <c r="F1765" s="72">
        <f t="shared" si="679"/>
        <v>44758</v>
      </c>
      <c r="G1765" s="9">
        <f t="shared" si="666"/>
        <v>-6.8000340776196433E-3</v>
      </c>
      <c r="H1765" s="72">
        <f t="shared" si="680"/>
        <v>44788</v>
      </c>
      <c r="I1765" s="72">
        <f t="shared" si="667"/>
        <v>44788</v>
      </c>
      <c r="J1765" s="1">
        <f t="shared" si="681"/>
        <v>21</v>
      </c>
      <c r="K1765" s="1">
        <f t="shared" si="663"/>
        <v>15</v>
      </c>
      <c r="L1765" s="5">
        <f t="shared" si="668"/>
        <v>0.99513810000000003</v>
      </c>
      <c r="M1765" s="12">
        <f t="shared" si="664"/>
        <v>1.00670057</v>
      </c>
      <c r="N1765" s="12">
        <f t="shared" si="684"/>
        <v>1.3265471942664031</v>
      </c>
      <c r="O1765" s="5">
        <f t="shared" si="662"/>
        <v>1.3200976499999999</v>
      </c>
      <c r="P1765" s="5">
        <f t="shared" si="669"/>
        <v>1320.0976499999999</v>
      </c>
      <c r="Q1765" s="10">
        <f t="shared" si="670"/>
        <v>0</v>
      </c>
      <c r="R1765" s="39">
        <f t="shared" si="671"/>
        <v>0</v>
      </c>
      <c r="S1765" s="5">
        <f t="shared" si="672"/>
        <v>0</v>
      </c>
      <c r="T1765" s="6">
        <f t="shared" si="682"/>
        <v>4.641E-2</v>
      </c>
      <c r="U1765" s="10">
        <f t="shared" ref="U1765:U1828" si="685">IF(Q1764&gt;0,1,IF(K1765=K1764,U1764,U1764+1))</f>
        <v>203</v>
      </c>
      <c r="V1765" s="10">
        <v>252</v>
      </c>
      <c r="W1765" s="12">
        <f t="shared" si="673"/>
        <v>1.037220185</v>
      </c>
      <c r="X1765" s="5">
        <f t="shared" si="674"/>
        <v>49.13427875</v>
      </c>
      <c r="Y1765" s="11">
        <f t="shared" si="675"/>
        <v>0</v>
      </c>
      <c r="Z1765" s="2" t="s">
        <v>75</v>
      </c>
      <c r="AA1765" s="72">
        <f t="shared" si="683"/>
        <v>44851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2"/>
      <c r="CH1765" s="1"/>
      <c r="CI1765" s="1"/>
      <c r="CJ1765" s="1"/>
      <c r="CK1765" s="1"/>
      <c r="CL1765" s="1"/>
      <c r="CM1765" s="1"/>
    </row>
    <row r="1766" spans="1:91" x14ac:dyDescent="0.2">
      <c r="A1766" s="105">
        <f t="shared" si="676"/>
        <v>44779</v>
      </c>
      <c r="B1766" s="5">
        <f t="shared" si="665"/>
        <v>1369.03353881</v>
      </c>
      <c r="C1766" s="5">
        <f t="shared" si="677"/>
        <v>1000</v>
      </c>
      <c r="D1766" s="64">
        <f t="shared" si="678"/>
        <v>6455.85</v>
      </c>
      <c r="E1766" s="11">
        <f>IF(K1766=1,VLOOKUP(A1766,[1]Plan1!$AY$80:$BA$314,3),E1765)</f>
        <v>6411.95</v>
      </c>
      <c r="F1766" s="72">
        <f t="shared" si="679"/>
        <v>44758</v>
      </c>
      <c r="G1766" s="9">
        <f t="shared" si="666"/>
        <v>-6.8000340776196433E-3</v>
      </c>
      <c r="H1766" s="72">
        <f t="shared" si="680"/>
        <v>44788</v>
      </c>
      <c r="I1766" s="72">
        <f t="shared" si="667"/>
        <v>44788</v>
      </c>
      <c r="J1766" s="1">
        <f t="shared" si="681"/>
        <v>21</v>
      </c>
      <c r="K1766" s="1">
        <f t="shared" si="663"/>
        <v>16</v>
      </c>
      <c r="L1766" s="5">
        <f t="shared" si="668"/>
        <v>0.99481481000000005</v>
      </c>
      <c r="M1766" s="12">
        <f t="shared" si="664"/>
        <v>1.00670057</v>
      </c>
      <c r="N1766" s="12">
        <f t="shared" si="684"/>
        <v>1.3265471942664031</v>
      </c>
      <c r="O1766" s="5">
        <f t="shared" si="662"/>
        <v>1.3196687899999999</v>
      </c>
      <c r="P1766" s="5">
        <f t="shared" si="669"/>
        <v>1319.6687899999999</v>
      </c>
      <c r="Q1766" s="10">
        <f t="shared" si="670"/>
        <v>0</v>
      </c>
      <c r="R1766" s="39">
        <f t="shared" si="671"/>
        <v>0</v>
      </c>
      <c r="S1766" s="5">
        <f t="shared" si="672"/>
        <v>0</v>
      </c>
      <c r="T1766" s="6">
        <f t="shared" si="682"/>
        <v>4.641E-2</v>
      </c>
      <c r="U1766" s="10">
        <f t="shared" si="685"/>
        <v>204</v>
      </c>
      <c r="V1766" s="10">
        <v>252</v>
      </c>
      <c r="W1766" s="12">
        <f t="shared" si="673"/>
        <v>1.037406923</v>
      </c>
      <c r="X1766" s="5">
        <f t="shared" si="674"/>
        <v>49.364748810000002</v>
      </c>
      <c r="Y1766" s="11">
        <f t="shared" si="675"/>
        <v>0</v>
      </c>
      <c r="Z1766" s="2" t="s">
        <v>75</v>
      </c>
      <c r="AA1766" s="72">
        <f t="shared" si="683"/>
        <v>44851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2"/>
      <c r="CH1766" s="1"/>
      <c r="CI1766" s="1"/>
      <c r="CJ1766" s="1"/>
      <c r="CK1766" s="1"/>
      <c r="CL1766" s="1"/>
      <c r="CM1766" s="1"/>
    </row>
    <row r="1767" spans="1:91" x14ac:dyDescent="0.2">
      <c r="A1767" s="105">
        <f t="shared" si="676"/>
        <v>44780</v>
      </c>
      <c r="B1767" s="5">
        <f t="shared" si="665"/>
        <v>1369.03353881</v>
      </c>
      <c r="C1767" s="5">
        <f t="shared" si="677"/>
        <v>1000</v>
      </c>
      <c r="D1767" s="64">
        <f t="shared" si="678"/>
        <v>6455.85</v>
      </c>
      <c r="E1767" s="11">
        <f>IF(K1767=1,VLOOKUP(A1767,[1]Plan1!$AY$80:$BA$314,3),E1766)</f>
        <v>6411.95</v>
      </c>
      <c r="F1767" s="72">
        <f t="shared" si="679"/>
        <v>44758</v>
      </c>
      <c r="G1767" s="9">
        <f t="shared" si="666"/>
        <v>-6.8000340776196433E-3</v>
      </c>
      <c r="H1767" s="72">
        <f t="shared" si="680"/>
        <v>44788</v>
      </c>
      <c r="I1767" s="72">
        <f t="shared" si="667"/>
        <v>44788</v>
      </c>
      <c r="J1767" s="1">
        <f t="shared" si="681"/>
        <v>21</v>
      </c>
      <c r="K1767" s="1">
        <f t="shared" si="663"/>
        <v>16</v>
      </c>
      <c r="L1767" s="5">
        <f t="shared" si="668"/>
        <v>0.99481481000000005</v>
      </c>
      <c r="M1767" s="12">
        <f t="shared" si="664"/>
        <v>1.00670057</v>
      </c>
      <c r="N1767" s="12">
        <f t="shared" si="684"/>
        <v>1.3265471942664031</v>
      </c>
      <c r="O1767" s="5">
        <f t="shared" si="662"/>
        <v>1.3196687899999999</v>
      </c>
      <c r="P1767" s="5">
        <f t="shared" si="669"/>
        <v>1319.6687899999999</v>
      </c>
      <c r="Q1767" s="10">
        <f t="shared" si="670"/>
        <v>0</v>
      </c>
      <c r="R1767" s="39">
        <f t="shared" si="671"/>
        <v>0</v>
      </c>
      <c r="S1767" s="5">
        <f t="shared" si="672"/>
        <v>0</v>
      </c>
      <c r="T1767" s="6">
        <f t="shared" si="682"/>
        <v>4.641E-2</v>
      </c>
      <c r="U1767" s="10">
        <f t="shared" si="685"/>
        <v>204</v>
      </c>
      <c r="V1767" s="10">
        <v>252</v>
      </c>
      <c r="W1767" s="12">
        <f t="shared" si="673"/>
        <v>1.037406923</v>
      </c>
      <c r="X1767" s="5">
        <f t="shared" si="674"/>
        <v>49.364748810000002</v>
      </c>
      <c r="Y1767" s="11">
        <f t="shared" si="675"/>
        <v>0</v>
      </c>
      <c r="Z1767" s="2" t="s">
        <v>75</v>
      </c>
      <c r="AA1767" s="72">
        <f t="shared" si="683"/>
        <v>44851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2"/>
      <c r="CH1767" s="1"/>
      <c r="CI1767" s="1"/>
      <c r="CJ1767" s="1"/>
      <c r="CK1767" s="1"/>
      <c r="CL1767" s="1"/>
      <c r="CM1767" s="1"/>
    </row>
    <row r="1768" spans="1:91" x14ac:dyDescent="0.2">
      <c r="A1768" s="105">
        <f t="shared" si="676"/>
        <v>44781</v>
      </c>
      <c r="B1768" s="5">
        <f t="shared" si="665"/>
        <v>1369.03353881</v>
      </c>
      <c r="C1768" s="5">
        <f t="shared" si="677"/>
        <v>1000</v>
      </c>
      <c r="D1768" s="64">
        <f t="shared" si="678"/>
        <v>6455.85</v>
      </c>
      <c r="E1768" s="11">
        <f>IF(K1768=1,VLOOKUP(A1768,[1]Plan1!$AY$80:$BA$314,3),E1767)</f>
        <v>6411.95</v>
      </c>
      <c r="F1768" s="72">
        <f t="shared" si="679"/>
        <v>44758</v>
      </c>
      <c r="G1768" s="9">
        <f t="shared" si="666"/>
        <v>-6.8000340776196433E-3</v>
      </c>
      <c r="H1768" s="72">
        <f t="shared" si="680"/>
        <v>44788</v>
      </c>
      <c r="I1768" s="72">
        <f t="shared" si="667"/>
        <v>44788</v>
      </c>
      <c r="J1768" s="1">
        <f t="shared" si="681"/>
        <v>21</v>
      </c>
      <c r="K1768" s="1">
        <f t="shared" si="663"/>
        <v>16</v>
      </c>
      <c r="L1768" s="5">
        <f t="shared" si="668"/>
        <v>0.99481481000000005</v>
      </c>
      <c r="M1768" s="12">
        <f t="shared" si="664"/>
        <v>1.00670057</v>
      </c>
      <c r="N1768" s="12">
        <f t="shared" si="684"/>
        <v>1.3265471942664031</v>
      </c>
      <c r="O1768" s="5">
        <f t="shared" si="662"/>
        <v>1.3196687899999999</v>
      </c>
      <c r="P1768" s="5">
        <f t="shared" si="669"/>
        <v>1319.6687899999999</v>
      </c>
      <c r="Q1768" s="10">
        <f t="shared" si="670"/>
        <v>0</v>
      </c>
      <c r="R1768" s="39">
        <f t="shared" si="671"/>
        <v>0</v>
      </c>
      <c r="S1768" s="5">
        <f t="shared" si="672"/>
        <v>0</v>
      </c>
      <c r="T1768" s="6">
        <f t="shared" si="682"/>
        <v>4.641E-2</v>
      </c>
      <c r="U1768" s="10">
        <f t="shared" si="685"/>
        <v>204</v>
      </c>
      <c r="V1768" s="10">
        <v>252</v>
      </c>
      <c r="W1768" s="12">
        <f t="shared" si="673"/>
        <v>1.037406923</v>
      </c>
      <c r="X1768" s="5">
        <f t="shared" si="674"/>
        <v>49.364748810000002</v>
      </c>
      <c r="Y1768" s="11">
        <f t="shared" si="675"/>
        <v>0</v>
      </c>
      <c r="Z1768" s="2" t="s">
        <v>75</v>
      </c>
      <c r="AA1768" s="72">
        <f t="shared" si="683"/>
        <v>44851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2"/>
      <c r="CH1768" s="1"/>
      <c r="CI1768" s="1"/>
      <c r="CJ1768" s="1"/>
      <c r="CK1768" s="1"/>
      <c r="CL1768" s="1"/>
      <c r="CM1768" s="1"/>
    </row>
    <row r="1769" spans="1:91" x14ac:dyDescent="0.2">
      <c r="A1769" s="105">
        <f t="shared" si="676"/>
        <v>44782</v>
      </c>
      <c r="B1769" s="5">
        <f t="shared" si="665"/>
        <v>1368.8351891899999</v>
      </c>
      <c r="C1769" s="5">
        <f t="shared" si="677"/>
        <v>1000</v>
      </c>
      <c r="D1769" s="64">
        <f t="shared" si="678"/>
        <v>6455.85</v>
      </c>
      <c r="E1769" s="11">
        <f>IF(K1769=1,VLOOKUP(A1769,[1]Plan1!$AY$80:$BA$314,3),E1768)</f>
        <v>6411.95</v>
      </c>
      <c r="F1769" s="72">
        <f t="shared" si="679"/>
        <v>44758</v>
      </c>
      <c r="G1769" s="9">
        <f t="shared" si="666"/>
        <v>-6.8000340776196433E-3</v>
      </c>
      <c r="H1769" s="72">
        <f t="shared" si="680"/>
        <v>44788</v>
      </c>
      <c r="I1769" s="72">
        <f t="shared" si="667"/>
        <v>44788</v>
      </c>
      <c r="J1769" s="1">
        <f t="shared" si="681"/>
        <v>21</v>
      </c>
      <c r="K1769" s="1">
        <f t="shared" si="663"/>
        <v>17</v>
      </c>
      <c r="L1769" s="5">
        <f t="shared" si="668"/>
        <v>0.99449162999999996</v>
      </c>
      <c r="M1769" s="12">
        <f t="shared" si="664"/>
        <v>1.00670057</v>
      </c>
      <c r="N1769" s="12">
        <f t="shared" si="684"/>
        <v>1.3265471942664031</v>
      </c>
      <c r="O1769" s="5">
        <f t="shared" ref="O1769:O1832" si="686">TRUNC(TRUNC((L1769*N1769),15),8)</f>
        <v>1.3192400799999999</v>
      </c>
      <c r="P1769" s="5">
        <f t="shared" si="669"/>
        <v>1319.24008</v>
      </c>
      <c r="Q1769" s="10">
        <f t="shared" si="670"/>
        <v>0</v>
      </c>
      <c r="R1769" s="39">
        <f t="shared" si="671"/>
        <v>0</v>
      </c>
      <c r="S1769" s="5">
        <f t="shared" si="672"/>
        <v>0</v>
      </c>
      <c r="T1769" s="6">
        <f t="shared" si="682"/>
        <v>4.641E-2</v>
      </c>
      <c r="U1769" s="10">
        <f t="shared" si="685"/>
        <v>205</v>
      </c>
      <c r="V1769" s="10">
        <v>252</v>
      </c>
      <c r="W1769" s="12">
        <f t="shared" si="673"/>
        <v>1.037593695</v>
      </c>
      <c r="X1769" s="5">
        <f t="shared" si="674"/>
        <v>49.595109190000002</v>
      </c>
      <c r="Y1769" s="11">
        <f t="shared" si="675"/>
        <v>0</v>
      </c>
      <c r="Z1769" s="2" t="s">
        <v>75</v>
      </c>
      <c r="AA1769" s="72">
        <f t="shared" si="683"/>
        <v>44851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2"/>
      <c r="CH1769" s="1"/>
      <c r="CI1769" s="1"/>
      <c r="CJ1769" s="1"/>
      <c r="CK1769" s="1"/>
      <c r="CL1769" s="1"/>
      <c r="CM1769" s="1"/>
    </row>
    <row r="1770" spans="1:91" x14ac:dyDescent="0.2">
      <c r="A1770" s="105">
        <f t="shared" si="676"/>
        <v>44783</v>
      </c>
      <c r="B1770" s="5">
        <f t="shared" si="665"/>
        <v>1368.6368682499999</v>
      </c>
      <c r="C1770" s="5">
        <f t="shared" si="677"/>
        <v>1000</v>
      </c>
      <c r="D1770" s="64">
        <f t="shared" si="678"/>
        <v>6455.85</v>
      </c>
      <c r="E1770" s="11">
        <f>IF(K1770=1,VLOOKUP(A1770,[1]Plan1!$AY$80:$BA$314,3),E1769)</f>
        <v>6411.95</v>
      </c>
      <c r="F1770" s="72">
        <f t="shared" si="679"/>
        <v>44758</v>
      </c>
      <c r="G1770" s="9">
        <f t="shared" si="666"/>
        <v>-6.8000340776196433E-3</v>
      </c>
      <c r="H1770" s="72">
        <f t="shared" si="680"/>
        <v>44788</v>
      </c>
      <c r="I1770" s="72">
        <f t="shared" si="667"/>
        <v>44788</v>
      </c>
      <c r="J1770" s="1">
        <f t="shared" si="681"/>
        <v>21</v>
      </c>
      <c r="K1770" s="1">
        <f t="shared" ref="K1770:K1833" si="687">(J1770-(NETWORKDAYS(A1770,I1770,AD$118:AD$502)-1))</f>
        <v>18</v>
      </c>
      <c r="L1770" s="5">
        <f t="shared" si="668"/>
        <v>0.99416855999999998</v>
      </c>
      <c r="M1770" s="12">
        <f t="shared" ref="M1770:M1838" si="688">IF(I1770&gt;I1769,L1769,M1769)</f>
        <v>1.00670057</v>
      </c>
      <c r="N1770" s="12">
        <f t="shared" si="684"/>
        <v>1.3265471942664031</v>
      </c>
      <c r="O1770" s="5">
        <f t="shared" si="686"/>
        <v>1.31881151</v>
      </c>
      <c r="P1770" s="5">
        <f t="shared" si="669"/>
        <v>1318.81151</v>
      </c>
      <c r="Q1770" s="10">
        <f t="shared" si="670"/>
        <v>0</v>
      </c>
      <c r="R1770" s="39">
        <f t="shared" si="671"/>
        <v>0</v>
      </c>
      <c r="S1770" s="5">
        <f t="shared" si="672"/>
        <v>0</v>
      </c>
      <c r="T1770" s="6">
        <f t="shared" si="682"/>
        <v>4.641E-2</v>
      </c>
      <c r="U1770" s="10">
        <f t="shared" si="685"/>
        <v>206</v>
      </c>
      <c r="V1770" s="10">
        <v>252</v>
      </c>
      <c r="W1770" s="12">
        <f t="shared" si="673"/>
        <v>1.0377805</v>
      </c>
      <c r="X1770" s="5">
        <f t="shared" si="674"/>
        <v>49.825358250000001</v>
      </c>
      <c r="Y1770" s="11">
        <f t="shared" si="675"/>
        <v>0</v>
      </c>
      <c r="Z1770" s="2" t="s">
        <v>75</v>
      </c>
      <c r="AA1770" s="72">
        <f t="shared" si="683"/>
        <v>44851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2"/>
      <c r="CH1770" s="1"/>
      <c r="CI1770" s="1"/>
      <c r="CJ1770" s="1"/>
      <c r="CK1770" s="1"/>
      <c r="CL1770" s="1"/>
      <c r="CM1770" s="1"/>
    </row>
    <row r="1771" spans="1:91" x14ac:dyDescent="0.2">
      <c r="A1771" s="105">
        <f t="shared" si="676"/>
        <v>44784</v>
      </c>
      <c r="B1771" s="5">
        <f t="shared" si="665"/>
        <v>1368.43856695</v>
      </c>
      <c r="C1771" s="5">
        <f t="shared" si="677"/>
        <v>1000</v>
      </c>
      <c r="D1771" s="64">
        <f t="shared" si="678"/>
        <v>6455.85</v>
      </c>
      <c r="E1771" s="11">
        <f>IF(K1771=1,VLOOKUP(A1771,[1]Plan1!$AY$80:$BA$314,3),E1770)</f>
        <v>6411.95</v>
      </c>
      <c r="F1771" s="72">
        <f t="shared" si="679"/>
        <v>44758</v>
      </c>
      <c r="G1771" s="9">
        <f t="shared" si="666"/>
        <v>-6.8000340776196433E-3</v>
      </c>
      <c r="H1771" s="72">
        <f t="shared" si="680"/>
        <v>44788</v>
      </c>
      <c r="I1771" s="72">
        <f t="shared" si="667"/>
        <v>44788</v>
      </c>
      <c r="J1771" s="1">
        <f t="shared" si="681"/>
        <v>21</v>
      </c>
      <c r="K1771" s="1">
        <f t="shared" si="687"/>
        <v>19</v>
      </c>
      <c r="L1771" s="5">
        <f t="shared" si="668"/>
        <v>0.99384558999999995</v>
      </c>
      <c r="M1771" s="12">
        <f t="shared" si="688"/>
        <v>1.00670057</v>
      </c>
      <c r="N1771" s="12">
        <f t="shared" si="684"/>
        <v>1.3265471942664031</v>
      </c>
      <c r="O1771" s="5">
        <f t="shared" si="686"/>
        <v>1.3183830700000001</v>
      </c>
      <c r="P1771" s="5">
        <f t="shared" si="669"/>
        <v>1318.3830700000001</v>
      </c>
      <c r="Q1771" s="10">
        <f t="shared" si="670"/>
        <v>0</v>
      </c>
      <c r="R1771" s="39">
        <f t="shared" si="671"/>
        <v>0</v>
      </c>
      <c r="S1771" s="5">
        <f t="shared" si="672"/>
        <v>0</v>
      </c>
      <c r="T1771" s="6">
        <f t="shared" si="682"/>
        <v>4.641E-2</v>
      </c>
      <c r="U1771" s="10">
        <f t="shared" si="685"/>
        <v>207</v>
      </c>
      <c r="V1771" s="10">
        <v>252</v>
      </c>
      <c r="W1771" s="12">
        <f t="shared" si="673"/>
        <v>1.0379673389999999</v>
      </c>
      <c r="X1771" s="5">
        <f t="shared" si="674"/>
        <v>50.055496949999998</v>
      </c>
      <c r="Y1771" s="11">
        <f t="shared" si="675"/>
        <v>0</v>
      </c>
      <c r="Z1771" s="2" t="s">
        <v>75</v>
      </c>
      <c r="AA1771" s="72">
        <f t="shared" si="683"/>
        <v>44851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2"/>
      <c r="CH1771" s="1"/>
      <c r="CI1771" s="1"/>
      <c r="CJ1771" s="1"/>
      <c r="CK1771" s="1"/>
      <c r="CL1771" s="1"/>
      <c r="CM1771" s="1"/>
    </row>
    <row r="1772" spans="1:91" x14ac:dyDescent="0.2">
      <c r="A1772" s="105">
        <f t="shared" si="676"/>
        <v>44785</v>
      </c>
      <c r="B1772" s="5">
        <f t="shared" si="665"/>
        <v>1368.2402957000002</v>
      </c>
      <c r="C1772" s="5">
        <f t="shared" si="677"/>
        <v>1000</v>
      </c>
      <c r="D1772" s="64">
        <f t="shared" si="678"/>
        <v>6455.85</v>
      </c>
      <c r="E1772" s="11">
        <f>IF(K1772=1,VLOOKUP(A1772,[1]Plan1!$AY$80:$BA$314,3),E1771)</f>
        <v>6411.95</v>
      </c>
      <c r="F1772" s="72">
        <f t="shared" si="679"/>
        <v>44758</v>
      </c>
      <c r="G1772" s="9">
        <f t="shared" si="666"/>
        <v>-6.8000340776196433E-3</v>
      </c>
      <c r="H1772" s="72">
        <f t="shared" si="680"/>
        <v>44788</v>
      </c>
      <c r="I1772" s="72">
        <f t="shared" si="667"/>
        <v>44788</v>
      </c>
      <c r="J1772" s="1">
        <f t="shared" si="681"/>
        <v>21</v>
      </c>
      <c r="K1772" s="1">
        <f t="shared" si="687"/>
        <v>20</v>
      </c>
      <c r="L1772" s="5">
        <f t="shared" si="668"/>
        <v>0.99352271999999997</v>
      </c>
      <c r="M1772" s="12">
        <f t="shared" si="688"/>
        <v>1.00670057</v>
      </c>
      <c r="N1772" s="12">
        <f t="shared" si="684"/>
        <v>1.3265471942664031</v>
      </c>
      <c r="O1772" s="5">
        <f t="shared" si="686"/>
        <v>1.3179547700000001</v>
      </c>
      <c r="P1772" s="5">
        <f t="shared" si="669"/>
        <v>1317.9547700000001</v>
      </c>
      <c r="Q1772" s="10">
        <f t="shared" si="670"/>
        <v>0</v>
      </c>
      <c r="R1772" s="39">
        <f t="shared" si="671"/>
        <v>0</v>
      </c>
      <c r="S1772" s="5">
        <f t="shared" si="672"/>
        <v>0</v>
      </c>
      <c r="T1772" s="6">
        <f t="shared" si="682"/>
        <v>4.641E-2</v>
      </c>
      <c r="U1772" s="10">
        <f t="shared" si="685"/>
        <v>208</v>
      </c>
      <c r="V1772" s="10">
        <v>252</v>
      </c>
      <c r="W1772" s="12">
        <f t="shared" si="673"/>
        <v>1.038154212</v>
      </c>
      <c r="X1772" s="5">
        <f t="shared" si="674"/>
        <v>50.285525700000001</v>
      </c>
      <c r="Y1772" s="11">
        <f t="shared" si="675"/>
        <v>0</v>
      </c>
      <c r="Z1772" s="2" t="s">
        <v>75</v>
      </c>
      <c r="AA1772" s="72">
        <f t="shared" si="683"/>
        <v>44851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2"/>
      <c r="CH1772" s="1"/>
      <c r="CI1772" s="1"/>
      <c r="CJ1772" s="1"/>
      <c r="CK1772" s="1"/>
      <c r="CL1772" s="1"/>
      <c r="CM1772" s="1"/>
    </row>
    <row r="1773" spans="1:91" x14ac:dyDescent="0.2">
      <c r="A1773" s="105">
        <f t="shared" si="676"/>
        <v>44786</v>
      </c>
      <c r="B1773" s="5">
        <f t="shared" si="665"/>
        <v>1368.0420636000001</v>
      </c>
      <c r="C1773" s="5">
        <f t="shared" si="677"/>
        <v>1000</v>
      </c>
      <c r="D1773" s="64">
        <f t="shared" si="678"/>
        <v>6455.85</v>
      </c>
      <c r="E1773" s="11">
        <f>IF(K1773=1,VLOOKUP(A1773,[1]Plan1!$AY$80:$BA$314,3),E1772)</f>
        <v>6411.95</v>
      </c>
      <c r="F1773" s="72">
        <f t="shared" si="679"/>
        <v>44758</v>
      </c>
      <c r="G1773" s="9">
        <f t="shared" si="666"/>
        <v>-6.8000340776196433E-3</v>
      </c>
      <c r="H1773" s="72">
        <f t="shared" si="680"/>
        <v>44788</v>
      </c>
      <c r="I1773" s="72">
        <f t="shared" si="667"/>
        <v>44788</v>
      </c>
      <c r="J1773" s="1">
        <f t="shared" si="681"/>
        <v>21</v>
      </c>
      <c r="K1773" s="1">
        <f t="shared" si="687"/>
        <v>21</v>
      </c>
      <c r="L1773" s="5">
        <f t="shared" si="668"/>
        <v>0.99319995999999999</v>
      </c>
      <c r="M1773" s="12">
        <f t="shared" si="688"/>
        <v>1.00670057</v>
      </c>
      <c r="N1773" s="12">
        <f t="shared" si="684"/>
        <v>1.3265471942664031</v>
      </c>
      <c r="O1773" s="5">
        <f t="shared" si="686"/>
        <v>1.31752662</v>
      </c>
      <c r="P1773" s="5">
        <f t="shared" si="669"/>
        <v>1317.5266200000001</v>
      </c>
      <c r="Q1773" s="10">
        <f t="shared" si="670"/>
        <v>0</v>
      </c>
      <c r="R1773" s="39">
        <f t="shared" si="671"/>
        <v>0</v>
      </c>
      <c r="S1773" s="5">
        <f t="shared" si="672"/>
        <v>0</v>
      </c>
      <c r="T1773" s="6">
        <f t="shared" si="682"/>
        <v>4.641E-2</v>
      </c>
      <c r="U1773" s="10">
        <f t="shared" si="685"/>
        <v>209</v>
      </c>
      <c r="V1773" s="10">
        <v>252</v>
      </c>
      <c r="W1773" s="12">
        <f t="shared" si="673"/>
        <v>1.038341118</v>
      </c>
      <c r="X1773" s="5">
        <f t="shared" si="674"/>
        <v>50.515443599999998</v>
      </c>
      <c r="Y1773" s="11">
        <f t="shared" si="675"/>
        <v>0</v>
      </c>
      <c r="Z1773" s="2" t="s">
        <v>75</v>
      </c>
      <c r="AA1773" s="72">
        <f t="shared" si="683"/>
        <v>44851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2"/>
      <c r="CH1773" s="1"/>
      <c r="CI1773" s="1"/>
      <c r="CJ1773" s="1"/>
      <c r="CK1773" s="1"/>
      <c r="CL1773" s="1"/>
      <c r="CM1773" s="1"/>
    </row>
    <row r="1774" spans="1:91" x14ac:dyDescent="0.2">
      <c r="A1774" s="105">
        <f t="shared" si="676"/>
        <v>44787</v>
      </c>
      <c r="B1774" s="5">
        <f t="shared" si="665"/>
        <v>1368.0420636000001</v>
      </c>
      <c r="C1774" s="5">
        <f t="shared" si="677"/>
        <v>1000</v>
      </c>
      <c r="D1774" s="64">
        <f t="shared" si="678"/>
        <v>6455.85</v>
      </c>
      <c r="E1774" s="11">
        <f>IF(K1774=1,VLOOKUP(A1774,[1]Plan1!$AY$80:$BA$314,3),E1773)</f>
        <v>6411.95</v>
      </c>
      <c r="F1774" s="72">
        <f t="shared" si="679"/>
        <v>44758</v>
      </c>
      <c r="G1774" s="9">
        <f t="shared" si="666"/>
        <v>-6.8000340776196433E-3</v>
      </c>
      <c r="H1774" s="72">
        <f t="shared" si="680"/>
        <v>44788</v>
      </c>
      <c r="I1774" s="72">
        <f t="shared" si="667"/>
        <v>44788</v>
      </c>
      <c r="J1774" s="1">
        <f t="shared" si="681"/>
        <v>21</v>
      </c>
      <c r="K1774" s="1">
        <f t="shared" si="687"/>
        <v>21</v>
      </c>
      <c r="L1774" s="5">
        <f t="shared" si="668"/>
        <v>0.99319995999999999</v>
      </c>
      <c r="M1774" s="12">
        <f t="shared" si="688"/>
        <v>1.00670057</v>
      </c>
      <c r="N1774" s="12">
        <f t="shared" si="684"/>
        <v>1.3265471942664031</v>
      </c>
      <c r="O1774" s="5">
        <f t="shared" si="686"/>
        <v>1.31752662</v>
      </c>
      <c r="P1774" s="5">
        <f t="shared" si="669"/>
        <v>1317.5266200000001</v>
      </c>
      <c r="Q1774" s="10">
        <f t="shared" si="670"/>
        <v>0</v>
      </c>
      <c r="R1774" s="39">
        <f t="shared" si="671"/>
        <v>0</v>
      </c>
      <c r="S1774" s="5">
        <f t="shared" si="672"/>
        <v>0</v>
      </c>
      <c r="T1774" s="6">
        <f t="shared" si="682"/>
        <v>4.641E-2</v>
      </c>
      <c r="U1774" s="10">
        <f t="shared" si="685"/>
        <v>209</v>
      </c>
      <c r="V1774" s="10">
        <v>252</v>
      </c>
      <c r="W1774" s="12">
        <f t="shared" si="673"/>
        <v>1.038341118</v>
      </c>
      <c r="X1774" s="5">
        <f t="shared" si="674"/>
        <v>50.515443599999998</v>
      </c>
      <c r="Y1774" s="11">
        <f t="shared" si="675"/>
        <v>0</v>
      </c>
      <c r="Z1774" s="2" t="s">
        <v>75</v>
      </c>
      <c r="AA1774" s="72">
        <f t="shared" si="683"/>
        <v>44851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2"/>
      <c r="CH1774" s="1"/>
      <c r="CI1774" s="1"/>
      <c r="CJ1774" s="1"/>
      <c r="CK1774" s="1"/>
      <c r="CL1774" s="1"/>
      <c r="CM1774" s="1"/>
    </row>
    <row r="1775" spans="1:91" x14ac:dyDescent="0.2">
      <c r="A1775" s="105">
        <f t="shared" si="676"/>
        <v>44788</v>
      </c>
      <c r="B1775" s="5">
        <f t="shared" si="665"/>
        <v>1368.0420636000001</v>
      </c>
      <c r="C1775" s="5">
        <f t="shared" si="677"/>
        <v>1000</v>
      </c>
      <c r="D1775" s="64">
        <f t="shared" si="678"/>
        <v>6455.85</v>
      </c>
      <c r="E1775" s="11">
        <f>IF(K1775=1,VLOOKUP(A1775,[1]Plan1!$AY$80:$BA$314,3),E1774)</f>
        <v>6411.95</v>
      </c>
      <c r="F1775" s="72">
        <f t="shared" si="679"/>
        <v>44758</v>
      </c>
      <c r="G1775" s="9">
        <f t="shared" si="666"/>
        <v>-6.8000340776196433E-3</v>
      </c>
      <c r="H1775" s="72">
        <f t="shared" si="680"/>
        <v>44819</v>
      </c>
      <c r="I1775" s="72">
        <f t="shared" si="667"/>
        <v>44788</v>
      </c>
      <c r="J1775" s="1">
        <f t="shared" si="681"/>
        <v>21</v>
      </c>
      <c r="K1775" s="1">
        <f t="shared" si="687"/>
        <v>21</v>
      </c>
      <c r="L1775" s="5">
        <f t="shared" si="668"/>
        <v>0.99319995999999999</v>
      </c>
      <c r="M1775" s="12">
        <f t="shared" si="688"/>
        <v>1.00670057</v>
      </c>
      <c r="N1775" s="12">
        <f t="shared" si="684"/>
        <v>1.3265471942664031</v>
      </c>
      <c r="O1775" s="5">
        <f t="shared" si="686"/>
        <v>1.31752662</v>
      </c>
      <c r="P1775" s="5">
        <f t="shared" si="669"/>
        <v>1317.5266200000001</v>
      </c>
      <c r="Q1775" s="10">
        <f t="shared" si="670"/>
        <v>0</v>
      </c>
      <c r="R1775" s="39">
        <f t="shared" si="671"/>
        <v>0</v>
      </c>
      <c r="S1775" s="5">
        <f t="shared" si="672"/>
        <v>0</v>
      </c>
      <c r="T1775" s="6">
        <f t="shared" si="682"/>
        <v>4.641E-2</v>
      </c>
      <c r="U1775" s="10">
        <f t="shared" si="685"/>
        <v>209</v>
      </c>
      <c r="V1775" s="10">
        <v>252</v>
      </c>
      <c r="W1775" s="12">
        <f t="shared" si="673"/>
        <v>1.038341118</v>
      </c>
      <c r="X1775" s="5">
        <f t="shared" si="674"/>
        <v>50.515443599999998</v>
      </c>
      <c r="Y1775" s="11">
        <f t="shared" si="675"/>
        <v>0</v>
      </c>
      <c r="Z1775" s="2" t="s">
        <v>75</v>
      </c>
      <c r="AA1775" s="72">
        <f t="shared" si="683"/>
        <v>44851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2"/>
      <c r="CH1775" s="1"/>
      <c r="CI1775" s="1"/>
      <c r="CJ1775" s="1"/>
      <c r="CK1775" s="1"/>
      <c r="CL1775" s="1"/>
      <c r="CM1775" s="1"/>
    </row>
    <row r="1776" spans="1:91" x14ac:dyDescent="0.2">
      <c r="A1776" s="105">
        <f t="shared" si="676"/>
        <v>44789</v>
      </c>
      <c r="B1776" s="5">
        <f t="shared" si="665"/>
        <v>1368.0640918900001</v>
      </c>
      <c r="C1776" s="5">
        <f t="shared" si="677"/>
        <v>1000</v>
      </c>
      <c r="D1776" s="64">
        <f t="shared" si="678"/>
        <v>6411.95</v>
      </c>
      <c r="E1776" s="11">
        <f>IF(K1776=1,VLOOKUP(A1776,[1]Plan1!$AY$80:$BA$314,3),E1775)</f>
        <v>6388.87</v>
      </c>
      <c r="F1776" s="72">
        <f t="shared" si="679"/>
        <v>44789</v>
      </c>
      <c r="G1776" s="9">
        <f t="shared" si="666"/>
        <v>-3.599529004437052E-3</v>
      </c>
      <c r="H1776" s="72">
        <f t="shared" si="680"/>
        <v>44819</v>
      </c>
      <c r="I1776" s="72">
        <f t="shared" si="667"/>
        <v>44819</v>
      </c>
      <c r="J1776" s="1">
        <f t="shared" si="681"/>
        <v>22</v>
      </c>
      <c r="K1776" s="1">
        <f t="shared" si="687"/>
        <v>1</v>
      </c>
      <c r="L1776" s="5">
        <f t="shared" si="668"/>
        <v>0.99983610000000001</v>
      </c>
      <c r="M1776" s="12">
        <f t="shared" si="688"/>
        <v>0.99319995999999999</v>
      </c>
      <c r="N1776" s="12">
        <f t="shared" si="684"/>
        <v>1.3175266202835039</v>
      </c>
      <c r="O1776" s="5">
        <f t="shared" si="686"/>
        <v>1.3173106699999999</v>
      </c>
      <c r="P1776" s="5">
        <f t="shared" si="669"/>
        <v>1317.3106700000001</v>
      </c>
      <c r="Q1776" s="10">
        <f t="shared" si="670"/>
        <v>0</v>
      </c>
      <c r="R1776" s="39">
        <f t="shared" si="671"/>
        <v>0</v>
      </c>
      <c r="S1776" s="5">
        <f t="shared" si="672"/>
        <v>0</v>
      </c>
      <c r="T1776" s="6">
        <f t="shared" si="682"/>
        <v>4.641E-2</v>
      </c>
      <c r="U1776" s="10">
        <f t="shared" si="685"/>
        <v>210</v>
      </c>
      <c r="V1776" s="10">
        <v>252</v>
      </c>
      <c r="W1776" s="12">
        <f t="shared" si="673"/>
        <v>1.038528058</v>
      </c>
      <c r="X1776" s="5">
        <f t="shared" si="674"/>
        <v>50.753421889999998</v>
      </c>
      <c r="Y1776" s="11">
        <f t="shared" si="675"/>
        <v>0</v>
      </c>
      <c r="Z1776" s="2" t="s">
        <v>75</v>
      </c>
      <c r="AA1776" s="72">
        <f t="shared" si="683"/>
        <v>44851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2"/>
      <c r="CH1776" s="1"/>
      <c r="CI1776" s="1"/>
      <c r="CJ1776" s="1"/>
      <c r="CK1776" s="1"/>
      <c r="CL1776" s="1"/>
      <c r="CM1776" s="1"/>
    </row>
    <row r="1777" spans="1:91" x14ac:dyDescent="0.2">
      <c r="A1777" s="105">
        <f t="shared" si="676"/>
        <v>44790</v>
      </c>
      <c r="B1777" s="5">
        <f t="shared" si="665"/>
        <v>1368.08613616</v>
      </c>
      <c r="C1777" s="5">
        <f t="shared" si="677"/>
        <v>1000</v>
      </c>
      <c r="D1777" s="64">
        <f t="shared" si="678"/>
        <v>6411.95</v>
      </c>
      <c r="E1777" s="11">
        <f>IF(K1777=1,VLOOKUP(A1777,[1]Plan1!$AY$80:$BA$314,3),E1776)</f>
        <v>6388.87</v>
      </c>
      <c r="F1777" s="72">
        <f t="shared" si="679"/>
        <v>44789</v>
      </c>
      <c r="G1777" s="9">
        <f t="shared" si="666"/>
        <v>-3.599529004437052E-3</v>
      </c>
      <c r="H1777" s="72">
        <f t="shared" si="680"/>
        <v>44819</v>
      </c>
      <c r="I1777" s="72">
        <f t="shared" si="667"/>
        <v>44819</v>
      </c>
      <c r="J1777" s="1">
        <f t="shared" si="681"/>
        <v>22</v>
      </c>
      <c r="K1777" s="1">
        <f t="shared" si="687"/>
        <v>2</v>
      </c>
      <c r="L1777" s="5">
        <f t="shared" si="668"/>
        <v>0.99967223000000005</v>
      </c>
      <c r="M1777" s="12">
        <f t="shared" si="688"/>
        <v>0.99319995999999999</v>
      </c>
      <c r="N1777" s="12">
        <f t="shared" si="684"/>
        <v>1.3175266202835039</v>
      </c>
      <c r="O1777" s="5">
        <f t="shared" si="686"/>
        <v>1.31709477</v>
      </c>
      <c r="P1777" s="5">
        <f t="shared" si="669"/>
        <v>1317.0947699999999</v>
      </c>
      <c r="Q1777" s="10">
        <f t="shared" si="670"/>
        <v>0</v>
      </c>
      <c r="R1777" s="39">
        <f t="shared" si="671"/>
        <v>0</v>
      </c>
      <c r="S1777" s="5">
        <f t="shared" si="672"/>
        <v>0</v>
      </c>
      <c r="T1777" s="6">
        <f t="shared" si="682"/>
        <v>4.641E-2</v>
      </c>
      <c r="U1777" s="10">
        <f t="shared" si="685"/>
        <v>211</v>
      </c>
      <c r="V1777" s="10">
        <v>252</v>
      </c>
      <c r="W1777" s="12">
        <f t="shared" si="673"/>
        <v>1.038715032</v>
      </c>
      <c r="X1777" s="5">
        <f t="shared" si="674"/>
        <v>50.991366159999998</v>
      </c>
      <c r="Y1777" s="11">
        <f t="shared" si="675"/>
        <v>0</v>
      </c>
      <c r="Z1777" s="2" t="s">
        <v>75</v>
      </c>
      <c r="AA1777" s="72">
        <f t="shared" si="683"/>
        <v>44851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2"/>
      <c r="CH1777" s="1"/>
      <c r="CI1777" s="1"/>
      <c r="CJ1777" s="1"/>
      <c r="CK1777" s="1"/>
      <c r="CL1777" s="1"/>
      <c r="CM1777" s="1"/>
    </row>
    <row r="1778" spans="1:91" x14ac:dyDescent="0.2">
      <c r="A1778" s="105">
        <f t="shared" si="676"/>
        <v>44791</v>
      </c>
      <c r="B1778" s="5">
        <f t="shared" si="665"/>
        <v>1368.1081847099999</v>
      </c>
      <c r="C1778" s="5">
        <f t="shared" si="677"/>
        <v>1000</v>
      </c>
      <c r="D1778" s="64">
        <f t="shared" si="678"/>
        <v>6411.95</v>
      </c>
      <c r="E1778" s="11">
        <f>IF(K1778=1,VLOOKUP(A1778,[1]Plan1!$AY$80:$BA$314,3),E1777)</f>
        <v>6388.87</v>
      </c>
      <c r="F1778" s="72">
        <f t="shared" si="679"/>
        <v>44789</v>
      </c>
      <c r="G1778" s="9">
        <f t="shared" si="666"/>
        <v>-3.599529004437052E-3</v>
      </c>
      <c r="H1778" s="72">
        <f t="shared" si="680"/>
        <v>44819</v>
      </c>
      <c r="I1778" s="72">
        <f t="shared" si="667"/>
        <v>44819</v>
      </c>
      <c r="J1778" s="1">
        <f t="shared" si="681"/>
        <v>22</v>
      </c>
      <c r="K1778" s="1">
        <f t="shared" si="687"/>
        <v>3</v>
      </c>
      <c r="L1778" s="5">
        <f t="shared" si="668"/>
        <v>0.99950839000000002</v>
      </c>
      <c r="M1778" s="12">
        <f t="shared" si="688"/>
        <v>0.99319995999999999</v>
      </c>
      <c r="N1778" s="12">
        <f t="shared" si="684"/>
        <v>1.3175266202835039</v>
      </c>
      <c r="O1778" s="5">
        <f t="shared" si="686"/>
        <v>1.31687891</v>
      </c>
      <c r="P1778" s="5">
        <f t="shared" si="669"/>
        <v>1316.8789099999999</v>
      </c>
      <c r="Q1778" s="10">
        <f t="shared" si="670"/>
        <v>0</v>
      </c>
      <c r="R1778" s="39">
        <f t="shared" si="671"/>
        <v>0</v>
      </c>
      <c r="S1778" s="5">
        <f t="shared" si="672"/>
        <v>0</v>
      </c>
      <c r="T1778" s="6">
        <f t="shared" si="682"/>
        <v>4.641E-2</v>
      </c>
      <c r="U1778" s="10">
        <f t="shared" si="685"/>
        <v>212</v>
      </c>
      <c r="V1778" s="10">
        <v>252</v>
      </c>
      <c r="W1778" s="12">
        <f t="shared" si="673"/>
        <v>1.0389020390000001</v>
      </c>
      <c r="X1778" s="5">
        <f t="shared" si="674"/>
        <v>51.229274709999999</v>
      </c>
      <c r="Y1778" s="11">
        <f t="shared" si="675"/>
        <v>0</v>
      </c>
      <c r="Z1778" s="2" t="s">
        <v>75</v>
      </c>
      <c r="AA1778" s="72">
        <f t="shared" si="683"/>
        <v>44851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2"/>
      <c r="CH1778" s="1"/>
      <c r="CI1778" s="1"/>
      <c r="CJ1778" s="1"/>
      <c r="CK1778" s="1"/>
      <c r="CL1778" s="1"/>
      <c r="CM1778" s="1"/>
    </row>
    <row r="1779" spans="1:91" x14ac:dyDescent="0.2">
      <c r="A1779" s="105">
        <f t="shared" si="676"/>
        <v>44792</v>
      </c>
      <c r="B1779" s="5">
        <f t="shared" si="665"/>
        <v>1368.13021807</v>
      </c>
      <c r="C1779" s="5">
        <f t="shared" si="677"/>
        <v>1000</v>
      </c>
      <c r="D1779" s="64">
        <f t="shared" si="678"/>
        <v>6411.95</v>
      </c>
      <c r="E1779" s="11">
        <f>IF(K1779=1,VLOOKUP(A1779,[1]Plan1!$AY$80:$BA$314,3),E1778)</f>
        <v>6388.87</v>
      </c>
      <c r="F1779" s="72">
        <f t="shared" si="679"/>
        <v>44789</v>
      </c>
      <c r="G1779" s="9">
        <f t="shared" si="666"/>
        <v>-3.599529004437052E-3</v>
      </c>
      <c r="H1779" s="72">
        <f t="shared" si="680"/>
        <v>44819</v>
      </c>
      <c r="I1779" s="72">
        <f t="shared" si="667"/>
        <v>44819</v>
      </c>
      <c r="J1779" s="1">
        <f t="shared" si="681"/>
        <v>22</v>
      </c>
      <c r="K1779" s="1">
        <f t="shared" si="687"/>
        <v>4</v>
      </c>
      <c r="L1779" s="5">
        <f t="shared" si="668"/>
        <v>0.99934456999999999</v>
      </c>
      <c r="M1779" s="12">
        <f t="shared" si="688"/>
        <v>0.99319995999999999</v>
      </c>
      <c r="N1779" s="12">
        <f t="shared" si="684"/>
        <v>1.3175266202835039</v>
      </c>
      <c r="O1779" s="5">
        <f t="shared" si="686"/>
        <v>1.3166630699999999</v>
      </c>
      <c r="P1779" s="5">
        <f t="shared" si="669"/>
        <v>1316.6630700000001</v>
      </c>
      <c r="Q1779" s="10">
        <f t="shared" si="670"/>
        <v>0</v>
      </c>
      <c r="R1779" s="39">
        <f t="shared" si="671"/>
        <v>0</v>
      </c>
      <c r="S1779" s="5">
        <f t="shared" si="672"/>
        <v>0</v>
      </c>
      <c r="T1779" s="6">
        <f t="shared" si="682"/>
        <v>4.641E-2</v>
      </c>
      <c r="U1779" s="10">
        <f t="shared" si="685"/>
        <v>213</v>
      </c>
      <c r="V1779" s="10">
        <v>252</v>
      </c>
      <c r="W1779" s="12">
        <f t="shared" si="673"/>
        <v>1.0390890800000001</v>
      </c>
      <c r="X1779" s="5">
        <f t="shared" si="674"/>
        <v>51.46714807</v>
      </c>
      <c r="Y1779" s="11">
        <f t="shared" si="675"/>
        <v>0</v>
      </c>
      <c r="Z1779" s="2" t="s">
        <v>75</v>
      </c>
      <c r="AA1779" s="72">
        <f t="shared" si="683"/>
        <v>44851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2"/>
      <c r="CH1779" s="1"/>
      <c r="CI1779" s="1"/>
      <c r="CJ1779" s="1"/>
      <c r="CK1779" s="1"/>
      <c r="CL1779" s="1"/>
      <c r="CM1779" s="1"/>
    </row>
    <row r="1780" spans="1:91" x14ac:dyDescent="0.2">
      <c r="A1780" s="105">
        <f t="shared" si="676"/>
        <v>44793</v>
      </c>
      <c r="B1780" s="5">
        <f t="shared" si="665"/>
        <v>1368.1522556999998</v>
      </c>
      <c r="C1780" s="5">
        <f t="shared" si="677"/>
        <v>1000</v>
      </c>
      <c r="D1780" s="64">
        <f t="shared" si="678"/>
        <v>6411.95</v>
      </c>
      <c r="E1780" s="11">
        <f>IF(K1780=1,VLOOKUP(A1780,[1]Plan1!$AY$80:$BA$314,3),E1779)</f>
        <v>6388.87</v>
      </c>
      <c r="F1780" s="72">
        <f t="shared" si="679"/>
        <v>44789</v>
      </c>
      <c r="G1780" s="9">
        <f t="shared" si="666"/>
        <v>-3.599529004437052E-3</v>
      </c>
      <c r="H1780" s="72">
        <f t="shared" si="680"/>
        <v>44819</v>
      </c>
      <c r="I1780" s="72">
        <f t="shared" si="667"/>
        <v>44819</v>
      </c>
      <c r="J1780" s="1">
        <f t="shared" si="681"/>
        <v>22</v>
      </c>
      <c r="K1780" s="1">
        <f t="shared" si="687"/>
        <v>5</v>
      </c>
      <c r="L1780" s="5">
        <f t="shared" si="668"/>
        <v>0.99918077999999999</v>
      </c>
      <c r="M1780" s="12">
        <f t="shared" si="688"/>
        <v>0.99319995999999999</v>
      </c>
      <c r="N1780" s="12">
        <f t="shared" si="684"/>
        <v>1.3175266202835039</v>
      </c>
      <c r="O1780" s="5">
        <f t="shared" si="686"/>
        <v>1.3164472700000001</v>
      </c>
      <c r="P1780" s="5">
        <f t="shared" si="669"/>
        <v>1316.4472699999999</v>
      </c>
      <c r="Q1780" s="10">
        <f t="shared" si="670"/>
        <v>0</v>
      </c>
      <c r="R1780" s="39">
        <f t="shared" si="671"/>
        <v>0</v>
      </c>
      <c r="S1780" s="5">
        <f t="shared" si="672"/>
        <v>0</v>
      </c>
      <c r="T1780" s="6">
        <f t="shared" si="682"/>
        <v>4.641E-2</v>
      </c>
      <c r="U1780" s="10">
        <f t="shared" si="685"/>
        <v>214</v>
      </c>
      <c r="V1780" s="10">
        <v>252</v>
      </c>
      <c r="W1780" s="12">
        <f t="shared" si="673"/>
        <v>1.039276154</v>
      </c>
      <c r="X1780" s="5">
        <f t="shared" si="674"/>
        <v>51.704985700000002</v>
      </c>
      <c r="Y1780" s="11">
        <f t="shared" si="675"/>
        <v>0</v>
      </c>
      <c r="Z1780" s="2" t="s">
        <v>75</v>
      </c>
      <c r="AA1780" s="72">
        <f t="shared" si="683"/>
        <v>44851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2"/>
      <c r="CH1780" s="1"/>
      <c r="CI1780" s="1"/>
      <c r="CJ1780" s="1"/>
      <c r="CK1780" s="1"/>
      <c r="CL1780" s="1"/>
      <c r="CM1780" s="1"/>
    </row>
    <row r="1781" spans="1:91" x14ac:dyDescent="0.2">
      <c r="A1781" s="105">
        <f t="shared" si="676"/>
        <v>44794</v>
      </c>
      <c r="B1781" s="5">
        <f t="shared" si="665"/>
        <v>1368.1522556999998</v>
      </c>
      <c r="C1781" s="5">
        <f t="shared" si="677"/>
        <v>1000</v>
      </c>
      <c r="D1781" s="64">
        <f t="shared" si="678"/>
        <v>6411.95</v>
      </c>
      <c r="E1781" s="11">
        <f>IF(K1781=1,VLOOKUP(A1781,[1]Plan1!$AY$80:$BA$314,3),E1780)</f>
        <v>6388.87</v>
      </c>
      <c r="F1781" s="72">
        <f t="shared" si="679"/>
        <v>44789</v>
      </c>
      <c r="G1781" s="9">
        <f t="shared" si="666"/>
        <v>-3.599529004437052E-3</v>
      </c>
      <c r="H1781" s="72">
        <f t="shared" si="680"/>
        <v>44819</v>
      </c>
      <c r="I1781" s="72">
        <f t="shared" si="667"/>
        <v>44819</v>
      </c>
      <c r="J1781" s="1">
        <f t="shared" si="681"/>
        <v>22</v>
      </c>
      <c r="K1781" s="1">
        <f t="shared" si="687"/>
        <v>5</v>
      </c>
      <c r="L1781" s="5">
        <f t="shared" si="668"/>
        <v>0.99918077999999999</v>
      </c>
      <c r="M1781" s="12">
        <f t="shared" si="688"/>
        <v>0.99319995999999999</v>
      </c>
      <c r="N1781" s="12">
        <f t="shared" si="684"/>
        <v>1.3175266202835039</v>
      </c>
      <c r="O1781" s="5">
        <f t="shared" si="686"/>
        <v>1.3164472700000001</v>
      </c>
      <c r="P1781" s="5">
        <f t="shared" si="669"/>
        <v>1316.4472699999999</v>
      </c>
      <c r="Q1781" s="10">
        <f t="shared" si="670"/>
        <v>0</v>
      </c>
      <c r="R1781" s="39">
        <f t="shared" si="671"/>
        <v>0</v>
      </c>
      <c r="S1781" s="5">
        <f t="shared" si="672"/>
        <v>0</v>
      </c>
      <c r="T1781" s="6">
        <f t="shared" si="682"/>
        <v>4.641E-2</v>
      </c>
      <c r="U1781" s="10">
        <f t="shared" si="685"/>
        <v>214</v>
      </c>
      <c r="V1781" s="10">
        <v>252</v>
      </c>
      <c r="W1781" s="12">
        <f t="shared" si="673"/>
        <v>1.039276154</v>
      </c>
      <c r="X1781" s="5">
        <f t="shared" si="674"/>
        <v>51.704985700000002</v>
      </c>
      <c r="Y1781" s="11">
        <f t="shared" si="675"/>
        <v>0</v>
      </c>
      <c r="Z1781" s="2" t="s">
        <v>75</v>
      </c>
      <c r="AA1781" s="72">
        <f t="shared" si="683"/>
        <v>44851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2"/>
      <c r="CH1781" s="1"/>
      <c r="CI1781" s="1"/>
      <c r="CJ1781" s="1"/>
      <c r="CK1781" s="1"/>
      <c r="CL1781" s="1"/>
      <c r="CM1781" s="1"/>
    </row>
    <row r="1782" spans="1:91" x14ac:dyDescent="0.2">
      <c r="A1782" s="105">
        <f t="shared" si="676"/>
        <v>44795</v>
      </c>
      <c r="B1782" s="5">
        <f t="shared" si="665"/>
        <v>1368.1522556999998</v>
      </c>
      <c r="C1782" s="5">
        <f t="shared" si="677"/>
        <v>1000</v>
      </c>
      <c r="D1782" s="64">
        <f t="shared" si="678"/>
        <v>6411.95</v>
      </c>
      <c r="E1782" s="11">
        <f>IF(K1782=1,VLOOKUP(A1782,[1]Plan1!$AY$80:$BA$314,3),E1781)</f>
        <v>6388.87</v>
      </c>
      <c r="F1782" s="72">
        <f t="shared" si="679"/>
        <v>44789</v>
      </c>
      <c r="G1782" s="9">
        <f t="shared" si="666"/>
        <v>-3.599529004437052E-3</v>
      </c>
      <c r="H1782" s="72">
        <f t="shared" si="680"/>
        <v>44819</v>
      </c>
      <c r="I1782" s="72">
        <f t="shared" si="667"/>
        <v>44819</v>
      </c>
      <c r="J1782" s="1">
        <f t="shared" si="681"/>
        <v>22</v>
      </c>
      <c r="K1782" s="1">
        <f t="shared" si="687"/>
        <v>5</v>
      </c>
      <c r="L1782" s="5">
        <f t="shared" si="668"/>
        <v>0.99918077999999999</v>
      </c>
      <c r="M1782" s="12">
        <f t="shared" si="688"/>
        <v>0.99319995999999999</v>
      </c>
      <c r="N1782" s="12">
        <f t="shared" si="684"/>
        <v>1.3175266202835039</v>
      </c>
      <c r="O1782" s="5">
        <f t="shared" si="686"/>
        <v>1.3164472700000001</v>
      </c>
      <c r="P1782" s="5">
        <f t="shared" si="669"/>
        <v>1316.4472699999999</v>
      </c>
      <c r="Q1782" s="10">
        <f t="shared" si="670"/>
        <v>0</v>
      </c>
      <c r="R1782" s="39">
        <f t="shared" si="671"/>
        <v>0</v>
      </c>
      <c r="S1782" s="5">
        <f t="shared" si="672"/>
        <v>0</v>
      </c>
      <c r="T1782" s="6">
        <f t="shared" si="682"/>
        <v>4.641E-2</v>
      </c>
      <c r="U1782" s="10">
        <f t="shared" si="685"/>
        <v>214</v>
      </c>
      <c r="V1782" s="10">
        <v>252</v>
      </c>
      <c r="W1782" s="12">
        <f t="shared" si="673"/>
        <v>1.039276154</v>
      </c>
      <c r="X1782" s="5">
        <f t="shared" si="674"/>
        <v>51.704985700000002</v>
      </c>
      <c r="Y1782" s="11">
        <f t="shared" si="675"/>
        <v>0</v>
      </c>
      <c r="Z1782" s="2" t="s">
        <v>75</v>
      </c>
      <c r="AA1782" s="72">
        <f t="shared" si="683"/>
        <v>44851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2"/>
      <c r="CH1782" s="1"/>
      <c r="CI1782" s="1"/>
      <c r="CJ1782" s="1"/>
      <c r="CK1782" s="1"/>
      <c r="CL1782" s="1"/>
      <c r="CM1782" s="1"/>
    </row>
    <row r="1783" spans="1:91" x14ac:dyDescent="0.2">
      <c r="A1783" s="105">
        <f t="shared" si="676"/>
        <v>44796</v>
      </c>
      <c r="B1783" s="5">
        <f t="shared" si="665"/>
        <v>1368.1743002400001</v>
      </c>
      <c r="C1783" s="5">
        <f t="shared" si="677"/>
        <v>1000</v>
      </c>
      <c r="D1783" s="64">
        <f t="shared" si="678"/>
        <v>6411.95</v>
      </c>
      <c r="E1783" s="11">
        <f>IF(K1783=1,VLOOKUP(A1783,[1]Plan1!$AY$80:$BA$314,3),E1782)</f>
        <v>6388.87</v>
      </c>
      <c r="F1783" s="72">
        <f t="shared" si="679"/>
        <v>44789</v>
      </c>
      <c r="G1783" s="9">
        <f t="shared" si="666"/>
        <v>-3.599529004437052E-3</v>
      </c>
      <c r="H1783" s="72">
        <f t="shared" si="680"/>
        <v>44819</v>
      </c>
      <c r="I1783" s="72">
        <f t="shared" si="667"/>
        <v>44819</v>
      </c>
      <c r="J1783" s="1">
        <f t="shared" si="681"/>
        <v>22</v>
      </c>
      <c r="K1783" s="1">
        <f t="shared" si="687"/>
        <v>6</v>
      </c>
      <c r="L1783" s="5">
        <f t="shared" si="668"/>
        <v>0.99901702000000003</v>
      </c>
      <c r="M1783" s="12">
        <f t="shared" si="688"/>
        <v>0.99319995999999999</v>
      </c>
      <c r="N1783" s="12">
        <f t="shared" si="684"/>
        <v>1.3175266202835039</v>
      </c>
      <c r="O1783" s="5">
        <f t="shared" si="686"/>
        <v>1.3162315099999999</v>
      </c>
      <c r="P1783" s="5">
        <f t="shared" si="669"/>
        <v>1316.2315100000001</v>
      </c>
      <c r="Q1783" s="10">
        <f t="shared" si="670"/>
        <v>0</v>
      </c>
      <c r="R1783" s="39">
        <f t="shared" si="671"/>
        <v>0</v>
      </c>
      <c r="S1783" s="5">
        <f t="shared" si="672"/>
        <v>0</v>
      </c>
      <c r="T1783" s="6">
        <f t="shared" si="682"/>
        <v>4.641E-2</v>
      </c>
      <c r="U1783" s="10">
        <f t="shared" si="685"/>
        <v>215</v>
      </c>
      <c r="V1783" s="10">
        <v>252</v>
      </c>
      <c r="W1783" s="12">
        <f t="shared" si="673"/>
        <v>1.039463263</v>
      </c>
      <c r="X1783" s="5">
        <f t="shared" si="674"/>
        <v>51.942790240000001</v>
      </c>
      <c r="Y1783" s="11">
        <f t="shared" si="675"/>
        <v>0</v>
      </c>
      <c r="Z1783" s="2" t="s">
        <v>75</v>
      </c>
      <c r="AA1783" s="72">
        <f t="shared" si="683"/>
        <v>44851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2"/>
      <c r="CH1783" s="1"/>
      <c r="CI1783" s="1"/>
      <c r="CJ1783" s="1"/>
      <c r="CK1783" s="1"/>
      <c r="CL1783" s="1"/>
      <c r="CM1783" s="1"/>
    </row>
    <row r="1784" spans="1:91" x14ac:dyDescent="0.2">
      <c r="A1784" s="105">
        <f t="shared" si="676"/>
        <v>44797</v>
      </c>
      <c r="B1784" s="5">
        <f t="shared" si="665"/>
        <v>1368.1963373399999</v>
      </c>
      <c r="C1784" s="5">
        <f t="shared" si="677"/>
        <v>1000</v>
      </c>
      <c r="D1784" s="64">
        <f t="shared" si="678"/>
        <v>6411.95</v>
      </c>
      <c r="E1784" s="11">
        <f>IF(K1784=1,VLOOKUP(A1784,[1]Plan1!$AY$80:$BA$314,3),E1783)</f>
        <v>6388.87</v>
      </c>
      <c r="F1784" s="72">
        <f t="shared" si="679"/>
        <v>44789</v>
      </c>
      <c r="G1784" s="9">
        <f t="shared" si="666"/>
        <v>-3.599529004437052E-3</v>
      </c>
      <c r="H1784" s="72">
        <f t="shared" si="680"/>
        <v>44819</v>
      </c>
      <c r="I1784" s="72">
        <f t="shared" si="667"/>
        <v>44819</v>
      </c>
      <c r="J1784" s="1">
        <f t="shared" si="681"/>
        <v>22</v>
      </c>
      <c r="K1784" s="1">
        <f t="shared" si="687"/>
        <v>7</v>
      </c>
      <c r="L1784" s="5">
        <f t="shared" si="668"/>
        <v>0.99885327999999995</v>
      </c>
      <c r="M1784" s="12">
        <f t="shared" si="688"/>
        <v>0.99319995999999999</v>
      </c>
      <c r="N1784" s="12">
        <f t="shared" si="684"/>
        <v>1.3175266202835039</v>
      </c>
      <c r="O1784" s="5">
        <f t="shared" si="686"/>
        <v>1.3160157800000001</v>
      </c>
      <c r="P1784" s="5">
        <f t="shared" si="669"/>
        <v>1316.0157799999999</v>
      </c>
      <c r="Q1784" s="10">
        <f t="shared" si="670"/>
        <v>0</v>
      </c>
      <c r="R1784" s="39">
        <f t="shared" si="671"/>
        <v>0</v>
      </c>
      <c r="S1784" s="5">
        <f t="shared" si="672"/>
        <v>0</v>
      </c>
      <c r="T1784" s="6">
        <f t="shared" si="682"/>
        <v>4.641E-2</v>
      </c>
      <c r="U1784" s="10">
        <f t="shared" si="685"/>
        <v>216</v>
      </c>
      <c r="V1784" s="10">
        <v>252</v>
      </c>
      <c r="W1784" s="12">
        <f t="shared" si="673"/>
        <v>1.0396504040000001</v>
      </c>
      <c r="X1784" s="5">
        <f t="shared" si="674"/>
        <v>52.18055734</v>
      </c>
      <c r="Y1784" s="11">
        <f t="shared" si="675"/>
        <v>0</v>
      </c>
      <c r="Z1784" s="2" t="s">
        <v>75</v>
      </c>
      <c r="AA1784" s="72">
        <f t="shared" si="683"/>
        <v>44851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2"/>
      <c r="CH1784" s="1"/>
      <c r="CI1784" s="1"/>
      <c r="CJ1784" s="1"/>
      <c r="CK1784" s="1"/>
      <c r="CL1784" s="1"/>
      <c r="CM1784" s="1"/>
    </row>
    <row r="1785" spans="1:91" x14ac:dyDescent="0.2">
      <c r="A1785" s="105">
        <f t="shared" si="676"/>
        <v>44798</v>
      </c>
      <c r="B1785" s="5">
        <f t="shared" si="665"/>
        <v>1368.21838134</v>
      </c>
      <c r="C1785" s="5">
        <f t="shared" si="677"/>
        <v>1000</v>
      </c>
      <c r="D1785" s="64">
        <f t="shared" si="678"/>
        <v>6411.95</v>
      </c>
      <c r="E1785" s="11">
        <f>IF(K1785=1,VLOOKUP(A1785,[1]Plan1!$AY$80:$BA$314,3),E1784)</f>
        <v>6388.87</v>
      </c>
      <c r="F1785" s="72">
        <f t="shared" si="679"/>
        <v>44789</v>
      </c>
      <c r="G1785" s="9">
        <f t="shared" si="666"/>
        <v>-3.599529004437052E-3</v>
      </c>
      <c r="H1785" s="72">
        <f t="shared" si="680"/>
        <v>44819</v>
      </c>
      <c r="I1785" s="72">
        <f t="shared" si="667"/>
        <v>44819</v>
      </c>
      <c r="J1785" s="1">
        <f t="shared" si="681"/>
        <v>22</v>
      </c>
      <c r="K1785" s="1">
        <f t="shared" si="687"/>
        <v>8</v>
      </c>
      <c r="L1785" s="5">
        <f t="shared" si="668"/>
        <v>0.99868957000000003</v>
      </c>
      <c r="M1785" s="12">
        <f t="shared" si="688"/>
        <v>0.99319995999999999</v>
      </c>
      <c r="N1785" s="12">
        <f t="shared" si="684"/>
        <v>1.3175266202835039</v>
      </c>
      <c r="O1785" s="5">
        <f t="shared" si="686"/>
        <v>1.31580009</v>
      </c>
      <c r="P1785" s="5">
        <f t="shared" si="669"/>
        <v>1315.80009</v>
      </c>
      <c r="Q1785" s="10">
        <f t="shared" si="670"/>
        <v>0</v>
      </c>
      <c r="R1785" s="39">
        <f t="shared" si="671"/>
        <v>0</v>
      </c>
      <c r="S1785" s="5">
        <f t="shared" si="672"/>
        <v>0</v>
      </c>
      <c r="T1785" s="6">
        <f t="shared" si="682"/>
        <v>4.641E-2</v>
      </c>
      <c r="U1785" s="10">
        <f t="shared" si="685"/>
        <v>217</v>
      </c>
      <c r="V1785" s="10">
        <v>252</v>
      </c>
      <c r="W1785" s="12">
        <f t="shared" si="673"/>
        <v>1.0398375799999999</v>
      </c>
      <c r="X1785" s="5">
        <f t="shared" si="674"/>
        <v>52.418291340000003</v>
      </c>
      <c r="Y1785" s="11">
        <f t="shared" si="675"/>
        <v>0</v>
      </c>
      <c r="Z1785" s="2" t="s">
        <v>75</v>
      </c>
      <c r="AA1785" s="72">
        <f t="shared" si="683"/>
        <v>44851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2"/>
      <c r="CH1785" s="1"/>
      <c r="CI1785" s="1"/>
      <c r="CJ1785" s="1"/>
      <c r="CK1785" s="1"/>
      <c r="CL1785" s="1"/>
      <c r="CM1785" s="1"/>
    </row>
    <row r="1786" spans="1:91" x14ac:dyDescent="0.2">
      <c r="A1786" s="105">
        <f t="shared" si="676"/>
        <v>44799</v>
      </c>
      <c r="B1786" s="5">
        <f t="shared" si="665"/>
        <v>1368.24042962</v>
      </c>
      <c r="C1786" s="5">
        <f t="shared" si="677"/>
        <v>1000</v>
      </c>
      <c r="D1786" s="64">
        <f t="shared" si="678"/>
        <v>6411.95</v>
      </c>
      <c r="E1786" s="11">
        <f>IF(K1786=1,VLOOKUP(A1786,[1]Plan1!$AY$80:$BA$314,3),E1785)</f>
        <v>6388.87</v>
      </c>
      <c r="F1786" s="72">
        <f t="shared" si="679"/>
        <v>44789</v>
      </c>
      <c r="G1786" s="9">
        <f t="shared" si="666"/>
        <v>-3.599529004437052E-3</v>
      </c>
      <c r="H1786" s="72">
        <f t="shared" si="680"/>
        <v>44819</v>
      </c>
      <c r="I1786" s="72">
        <f t="shared" si="667"/>
        <v>44819</v>
      </c>
      <c r="J1786" s="1">
        <f t="shared" si="681"/>
        <v>22</v>
      </c>
      <c r="K1786" s="1">
        <f t="shared" si="687"/>
        <v>9</v>
      </c>
      <c r="L1786" s="5">
        <f t="shared" si="668"/>
        <v>0.99852589000000003</v>
      </c>
      <c r="M1786" s="12">
        <f t="shared" si="688"/>
        <v>0.99319995999999999</v>
      </c>
      <c r="N1786" s="12">
        <f t="shared" si="684"/>
        <v>1.3175266202835039</v>
      </c>
      <c r="O1786" s="5">
        <f t="shared" si="686"/>
        <v>1.3155844400000001</v>
      </c>
      <c r="P1786" s="5">
        <f t="shared" si="669"/>
        <v>1315.5844400000001</v>
      </c>
      <c r="Q1786" s="10">
        <f t="shared" si="670"/>
        <v>0</v>
      </c>
      <c r="R1786" s="39">
        <f t="shared" si="671"/>
        <v>0</v>
      </c>
      <c r="S1786" s="5">
        <f t="shared" si="672"/>
        <v>0</v>
      </c>
      <c r="T1786" s="6">
        <f t="shared" si="682"/>
        <v>4.641E-2</v>
      </c>
      <c r="U1786" s="10">
        <f t="shared" si="685"/>
        <v>218</v>
      </c>
      <c r="V1786" s="10">
        <v>252</v>
      </c>
      <c r="W1786" s="12">
        <f t="shared" si="673"/>
        <v>1.0400247890000001</v>
      </c>
      <c r="X1786" s="5">
        <f t="shared" si="674"/>
        <v>52.65598962</v>
      </c>
      <c r="Y1786" s="11">
        <f t="shared" si="675"/>
        <v>0</v>
      </c>
      <c r="Z1786" s="2" t="s">
        <v>75</v>
      </c>
      <c r="AA1786" s="72">
        <f t="shared" si="683"/>
        <v>44851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2"/>
      <c r="CH1786" s="1"/>
      <c r="CI1786" s="1"/>
      <c r="CJ1786" s="1"/>
      <c r="CK1786" s="1"/>
      <c r="CL1786" s="1"/>
      <c r="CM1786" s="1"/>
    </row>
    <row r="1787" spans="1:91" x14ac:dyDescent="0.2">
      <c r="A1787" s="105">
        <f t="shared" si="676"/>
        <v>44800</v>
      </c>
      <c r="B1787" s="5">
        <f t="shared" si="665"/>
        <v>1368.2624730799998</v>
      </c>
      <c r="C1787" s="5">
        <f t="shared" si="677"/>
        <v>1000</v>
      </c>
      <c r="D1787" s="64">
        <f t="shared" si="678"/>
        <v>6411.95</v>
      </c>
      <c r="E1787" s="11">
        <f>IF(K1787=1,VLOOKUP(A1787,[1]Plan1!$AY$80:$BA$314,3),E1786)</f>
        <v>6388.87</v>
      </c>
      <c r="F1787" s="72">
        <f t="shared" si="679"/>
        <v>44789</v>
      </c>
      <c r="G1787" s="9">
        <f t="shared" si="666"/>
        <v>-3.599529004437052E-3</v>
      </c>
      <c r="H1787" s="72">
        <f t="shared" si="680"/>
        <v>44819</v>
      </c>
      <c r="I1787" s="72">
        <f t="shared" si="667"/>
        <v>44819</v>
      </c>
      <c r="J1787" s="1">
        <f t="shared" si="681"/>
        <v>22</v>
      </c>
      <c r="K1787" s="1">
        <f t="shared" si="687"/>
        <v>10</v>
      </c>
      <c r="L1787" s="5">
        <f t="shared" si="668"/>
        <v>0.99836223999999996</v>
      </c>
      <c r="M1787" s="12">
        <f t="shared" si="688"/>
        <v>0.99319995999999999</v>
      </c>
      <c r="N1787" s="12">
        <f t="shared" si="684"/>
        <v>1.3175266202835039</v>
      </c>
      <c r="O1787" s="5">
        <f t="shared" si="686"/>
        <v>1.31536882</v>
      </c>
      <c r="P1787" s="5">
        <f t="shared" si="669"/>
        <v>1315.3688199999999</v>
      </c>
      <c r="Q1787" s="10">
        <f t="shared" si="670"/>
        <v>0</v>
      </c>
      <c r="R1787" s="39">
        <f t="shared" si="671"/>
        <v>0</v>
      </c>
      <c r="S1787" s="5">
        <f t="shared" si="672"/>
        <v>0</v>
      </c>
      <c r="T1787" s="6">
        <f t="shared" si="682"/>
        <v>4.641E-2</v>
      </c>
      <c r="U1787" s="10">
        <f t="shared" si="685"/>
        <v>219</v>
      </c>
      <c r="V1787" s="10">
        <v>252</v>
      </c>
      <c r="W1787" s="12">
        <f t="shared" si="673"/>
        <v>1.0402120319999999</v>
      </c>
      <c r="X1787" s="5">
        <f t="shared" si="674"/>
        <v>52.89365308</v>
      </c>
      <c r="Y1787" s="11">
        <f t="shared" si="675"/>
        <v>0</v>
      </c>
      <c r="Z1787" s="2" t="s">
        <v>75</v>
      </c>
      <c r="AA1787" s="72">
        <f t="shared" si="683"/>
        <v>44851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2"/>
      <c r="CH1787" s="1"/>
      <c r="CI1787" s="1"/>
      <c r="CJ1787" s="1"/>
      <c r="CK1787" s="1"/>
      <c r="CL1787" s="1"/>
      <c r="CM1787" s="1"/>
    </row>
    <row r="1788" spans="1:91" x14ac:dyDescent="0.2">
      <c r="A1788" s="105">
        <f t="shared" si="676"/>
        <v>44801</v>
      </c>
      <c r="B1788" s="5">
        <f t="shared" si="665"/>
        <v>1368.2624730799998</v>
      </c>
      <c r="C1788" s="5">
        <f t="shared" si="677"/>
        <v>1000</v>
      </c>
      <c r="D1788" s="64">
        <f t="shared" si="678"/>
        <v>6411.95</v>
      </c>
      <c r="E1788" s="11">
        <f>IF(K1788=1,VLOOKUP(A1788,[1]Plan1!$AY$80:$BA$314,3),E1787)</f>
        <v>6388.87</v>
      </c>
      <c r="F1788" s="72">
        <f t="shared" si="679"/>
        <v>44789</v>
      </c>
      <c r="G1788" s="9">
        <f t="shared" si="666"/>
        <v>-3.599529004437052E-3</v>
      </c>
      <c r="H1788" s="72">
        <f t="shared" si="680"/>
        <v>44819</v>
      </c>
      <c r="I1788" s="72">
        <f t="shared" si="667"/>
        <v>44819</v>
      </c>
      <c r="J1788" s="1">
        <f t="shared" si="681"/>
        <v>22</v>
      </c>
      <c r="K1788" s="1">
        <f t="shared" si="687"/>
        <v>10</v>
      </c>
      <c r="L1788" s="5">
        <f t="shared" si="668"/>
        <v>0.99836223999999996</v>
      </c>
      <c r="M1788" s="12">
        <f t="shared" si="688"/>
        <v>0.99319995999999999</v>
      </c>
      <c r="N1788" s="12">
        <f t="shared" si="684"/>
        <v>1.3175266202835039</v>
      </c>
      <c r="O1788" s="5">
        <f t="shared" si="686"/>
        <v>1.31536882</v>
      </c>
      <c r="P1788" s="5">
        <f t="shared" si="669"/>
        <v>1315.3688199999999</v>
      </c>
      <c r="Q1788" s="10">
        <f t="shared" si="670"/>
        <v>0</v>
      </c>
      <c r="R1788" s="39">
        <f t="shared" si="671"/>
        <v>0</v>
      </c>
      <c r="S1788" s="5">
        <f t="shared" si="672"/>
        <v>0</v>
      </c>
      <c r="T1788" s="6">
        <f t="shared" si="682"/>
        <v>4.641E-2</v>
      </c>
      <c r="U1788" s="10">
        <f t="shared" si="685"/>
        <v>219</v>
      </c>
      <c r="V1788" s="10">
        <v>252</v>
      </c>
      <c r="W1788" s="12">
        <f t="shared" si="673"/>
        <v>1.0402120319999999</v>
      </c>
      <c r="X1788" s="5">
        <f t="shared" si="674"/>
        <v>52.89365308</v>
      </c>
      <c r="Y1788" s="11">
        <f t="shared" si="675"/>
        <v>0</v>
      </c>
      <c r="Z1788" s="2" t="s">
        <v>75</v>
      </c>
      <c r="AA1788" s="72">
        <f t="shared" si="683"/>
        <v>44851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2"/>
      <c r="CH1788" s="1"/>
      <c r="CI1788" s="1"/>
      <c r="CJ1788" s="1"/>
      <c r="CK1788" s="1"/>
      <c r="CL1788" s="1"/>
      <c r="CM1788" s="1"/>
    </row>
    <row r="1789" spans="1:91" x14ac:dyDescent="0.2">
      <c r="A1789" s="105">
        <f t="shared" si="676"/>
        <v>44802</v>
      </c>
      <c r="B1789" s="5">
        <f t="shared" si="665"/>
        <v>1368.2624730799998</v>
      </c>
      <c r="C1789" s="5">
        <f t="shared" si="677"/>
        <v>1000</v>
      </c>
      <c r="D1789" s="64">
        <f t="shared" si="678"/>
        <v>6411.95</v>
      </c>
      <c r="E1789" s="11">
        <f>IF(K1789=1,VLOOKUP(A1789,[1]Plan1!$AY$80:$BA$314,3),E1788)</f>
        <v>6388.87</v>
      </c>
      <c r="F1789" s="72">
        <f t="shared" si="679"/>
        <v>44789</v>
      </c>
      <c r="G1789" s="9">
        <f t="shared" si="666"/>
        <v>-3.599529004437052E-3</v>
      </c>
      <c r="H1789" s="72">
        <f t="shared" si="680"/>
        <v>44819</v>
      </c>
      <c r="I1789" s="72">
        <f t="shared" si="667"/>
        <v>44819</v>
      </c>
      <c r="J1789" s="1">
        <f t="shared" si="681"/>
        <v>22</v>
      </c>
      <c r="K1789" s="1">
        <f t="shared" si="687"/>
        <v>10</v>
      </c>
      <c r="L1789" s="5">
        <f t="shared" si="668"/>
        <v>0.99836223999999996</v>
      </c>
      <c r="M1789" s="12">
        <f t="shared" si="688"/>
        <v>0.99319995999999999</v>
      </c>
      <c r="N1789" s="12">
        <f t="shared" si="684"/>
        <v>1.3175266202835039</v>
      </c>
      <c r="O1789" s="5">
        <f t="shared" si="686"/>
        <v>1.31536882</v>
      </c>
      <c r="P1789" s="5">
        <f t="shared" si="669"/>
        <v>1315.3688199999999</v>
      </c>
      <c r="Q1789" s="10">
        <f t="shared" si="670"/>
        <v>0</v>
      </c>
      <c r="R1789" s="39">
        <f t="shared" si="671"/>
        <v>0</v>
      </c>
      <c r="S1789" s="5">
        <f t="shared" si="672"/>
        <v>0</v>
      </c>
      <c r="T1789" s="6">
        <f t="shared" si="682"/>
        <v>4.641E-2</v>
      </c>
      <c r="U1789" s="10">
        <f t="shared" si="685"/>
        <v>219</v>
      </c>
      <c r="V1789" s="10">
        <v>252</v>
      </c>
      <c r="W1789" s="12">
        <f t="shared" si="673"/>
        <v>1.0402120319999999</v>
      </c>
      <c r="X1789" s="5">
        <f t="shared" si="674"/>
        <v>52.89365308</v>
      </c>
      <c r="Y1789" s="11">
        <f t="shared" si="675"/>
        <v>0</v>
      </c>
      <c r="Z1789" s="2" t="s">
        <v>75</v>
      </c>
      <c r="AA1789" s="72">
        <f t="shared" si="683"/>
        <v>44851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2"/>
      <c r="CH1789" s="1"/>
      <c r="CI1789" s="1"/>
      <c r="CJ1789" s="1"/>
      <c r="CK1789" s="1"/>
      <c r="CL1789" s="1"/>
      <c r="CM1789" s="1"/>
    </row>
    <row r="1790" spans="1:91" x14ac:dyDescent="0.2">
      <c r="A1790" s="105">
        <f t="shared" si="676"/>
        <v>44803</v>
      </c>
      <c r="B1790" s="5">
        <f t="shared" si="665"/>
        <v>1368.28452212</v>
      </c>
      <c r="C1790" s="5">
        <f t="shared" si="677"/>
        <v>1000</v>
      </c>
      <c r="D1790" s="64">
        <f t="shared" si="678"/>
        <v>6411.95</v>
      </c>
      <c r="E1790" s="11">
        <f>IF(K1790=1,VLOOKUP(A1790,[1]Plan1!$AY$80:$BA$314,3),E1789)</f>
        <v>6388.87</v>
      </c>
      <c r="F1790" s="72">
        <f t="shared" si="679"/>
        <v>44789</v>
      </c>
      <c r="G1790" s="9">
        <f t="shared" si="666"/>
        <v>-3.599529004437052E-3</v>
      </c>
      <c r="H1790" s="72">
        <f t="shared" si="680"/>
        <v>44819</v>
      </c>
      <c r="I1790" s="72">
        <f t="shared" si="667"/>
        <v>44819</v>
      </c>
      <c r="J1790" s="1">
        <f t="shared" si="681"/>
        <v>22</v>
      </c>
      <c r="K1790" s="1">
        <f t="shared" si="687"/>
        <v>11</v>
      </c>
      <c r="L1790" s="5">
        <f t="shared" si="668"/>
        <v>0.99819860999999999</v>
      </c>
      <c r="M1790" s="12">
        <f t="shared" si="688"/>
        <v>0.99319995999999999</v>
      </c>
      <c r="N1790" s="12">
        <f t="shared" si="684"/>
        <v>1.3175266202835039</v>
      </c>
      <c r="O1790" s="5">
        <f t="shared" si="686"/>
        <v>1.3151532399999999</v>
      </c>
      <c r="P1790" s="5">
        <f t="shared" si="669"/>
        <v>1315.1532400000001</v>
      </c>
      <c r="Q1790" s="10">
        <f t="shared" si="670"/>
        <v>0</v>
      </c>
      <c r="R1790" s="39">
        <f t="shared" si="671"/>
        <v>0</v>
      </c>
      <c r="S1790" s="5">
        <f t="shared" si="672"/>
        <v>0</v>
      </c>
      <c r="T1790" s="6">
        <f t="shared" si="682"/>
        <v>4.641E-2</v>
      </c>
      <c r="U1790" s="10">
        <f t="shared" si="685"/>
        <v>220</v>
      </c>
      <c r="V1790" s="10">
        <v>252</v>
      </c>
      <c r="W1790" s="12">
        <f t="shared" si="673"/>
        <v>1.0403993090000001</v>
      </c>
      <c r="X1790" s="5">
        <f t="shared" si="674"/>
        <v>53.131282120000002</v>
      </c>
      <c r="Y1790" s="11">
        <f t="shared" si="675"/>
        <v>0</v>
      </c>
      <c r="Z1790" s="2" t="s">
        <v>75</v>
      </c>
      <c r="AA1790" s="72">
        <f t="shared" si="683"/>
        <v>44851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2"/>
      <c r="CH1790" s="1"/>
      <c r="CI1790" s="1"/>
      <c r="CJ1790" s="1"/>
      <c r="CK1790" s="1"/>
      <c r="CL1790" s="1"/>
      <c r="CM1790" s="1"/>
    </row>
    <row r="1791" spans="1:91" x14ac:dyDescent="0.2">
      <c r="A1791" s="105">
        <f t="shared" si="676"/>
        <v>44804</v>
      </c>
      <c r="B1791" s="5">
        <f t="shared" si="665"/>
        <v>1368.30656634</v>
      </c>
      <c r="C1791" s="5">
        <f t="shared" si="677"/>
        <v>1000</v>
      </c>
      <c r="D1791" s="64">
        <f t="shared" si="678"/>
        <v>6411.95</v>
      </c>
      <c r="E1791" s="11">
        <f>IF(K1791=1,VLOOKUP(A1791,[1]Plan1!$AY$80:$BA$314,3),E1790)</f>
        <v>6388.87</v>
      </c>
      <c r="F1791" s="72">
        <f t="shared" si="679"/>
        <v>44789</v>
      </c>
      <c r="G1791" s="9">
        <f t="shared" si="666"/>
        <v>-3.599529004437052E-3</v>
      </c>
      <c r="H1791" s="72">
        <f t="shared" si="680"/>
        <v>44819</v>
      </c>
      <c r="I1791" s="72">
        <f t="shared" si="667"/>
        <v>44819</v>
      </c>
      <c r="J1791" s="1">
        <f t="shared" si="681"/>
        <v>22</v>
      </c>
      <c r="K1791" s="1">
        <f t="shared" si="687"/>
        <v>12</v>
      </c>
      <c r="L1791" s="5">
        <f t="shared" si="668"/>
        <v>0.99803500999999994</v>
      </c>
      <c r="M1791" s="12">
        <f t="shared" si="688"/>
        <v>0.99319995999999999</v>
      </c>
      <c r="N1791" s="12">
        <f t="shared" si="684"/>
        <v>1.3175266202835039</v>
      </c>
      <c r="O1791" s="5">
        <f t="shared" si="686"/>
        <v>1.31493769</v>
      </c>
      <c r="P1791" s="5">
        <f t="shared" si="669"/>
        <v>1314.93769</v>
      </c>
      <c r="Q1791" s="10">
        <f t="shared" si="670"/>
        <v>0</v>
      </c>
      <c r="R1791" s="39">
        <f t="shared" si="671"/>
        <v>0</v>
      </c>
      <c r="S1791" s="5">
        <f t="shared" si="672"/>
        <v>0</v>
      </c>
      <c r="T1791" s="6">
        <f t="shared" si="682"/>
        <v>4.641E-2</v>
      </c>
      <c r="U1791" s="10">
        <f t="shared" si="685"/>
        <v>221</v>
      </c>
      <c r="V1791" s="10">
        <v>252</v>
      </c>
      <c r="W1791" s="12">
        <f t="shared" si="673"/>
        <v>1.04058662</v>
      </c>
      <c r="X1791" s="5">
        <f t="shared" si="674"/>
        <v>53.36887634</v>
      </c>
      <c r="Y1791" s="11">
        <f t="shared" si="675"/>
        <v>0</v>
      </c>
      <c r="Z1791" s="2" t="s">
        <v>75</v>
      </c>
      <c r="AA1791" s="72">
        <f t="shared" si="683"/>
        <v>44851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2"/>
      <c r="CH1791" s="1"/>
      <c r="CI1791" s="1"/>
      <c r="CJ1791" s="1"/>
      <c r="CK1791" s="1"/>
      <c r="CL1791" s="1"/>
      <c r="CM1791" s="1"/>
    </row>
    <row r="1792" spans="1:91" x14ac:dyDescent="0.2">
      <c r="A1792" s="105">
        <f t="shared" si="676"/>
        <v>44805</v>
      </c>
      <c r="B1792" s="5">
        <f t="shared" si="665"/>
        <v>1368.3286044199999</v>
      </c>
      <c r="C1792" s="5">
        <f t="shared" si="677"/>
        <v>1000</v>
      </c>
      <c r="D1792" s="64">
        <f t="shared" si="678"/>
        <v>6411.95</v>
      </c>
      <c r="E1792" s="11">
        <f>IF(K1792=1,VLOOKUP(A1792,[1]Plan1!$AY$80:$BA$314,3),E1791)</f>
        <v>6388.87</v>
      </c>
      <c r="F1792" s="72">
        <f t="shared" si="679"/>
        <v>44789</v>
      </c>
      <c r="G1792" s="9">
        <f t="shared" si="666"/>
        <v>-3.599529004437052E-3</v>
      </c>
      <c r="H1792" s="72">
        <f t="shared" si="680"/>
        <v>44819</v>
      </c>
      <c r="I1792" s="72">
        <f t="shared" si="667"/>
        <v>44819</v>
      </c>
      <c r="J1792" s="1">
        <f t="shared" si="681"/>
        <v>22</v>
      </c>
      <c r="K1792" s="1">
        <f t="shared" si="687"/>
        <v>13</v>
      </c>
      <c r="L1792" s="5">
        <f t="shared" si="668"/>
        <v>0.99787143</v>
      </c>
      <c r="M1792" s="12">
        <f t="shared" si="688"/>
        <v>0.99319995999999999</v>
      </c>
      <c r="N1792" s="12">
        <f t="shared" si="684"/>
        <v>1.3175266202835039</v>
      </c>
      <c r="O1792" s="5">
        <f t="shared" si="686"/>
        <v>1.31472217</v>
      </c>
      <c r="P1792" s="5">
        <f t="shared" si="669"/>
        <v>1314.72217</v>
      </c>
      <c r="Q1792" s="10">
        <f t="shared" si="670"/>
        <v>0</v>
      </c>
      <c r="R1792" s="39">
        <f t="shared" si="671"/>
        <v>0</v>
      </c>
      <c r="S1792" s="5">
        <f t="shared" si="672"/>
        <v>0</v>
      </c>
      <c r="T1792" s="6">
        <f t="shared" si="682"/>
        <v>4.641E-2</v>
      </c>
      <c r="U1792" s="10">
        <f t="shared" si="685"/>
        <v>222</v>
      </c>
      <c r="V1792" s="10">
        <v>252</v>
      </c>
      <c r="W1792" s="12">
        <f t="shared" si="673"/>
        <v>1.040773964</v>
      </c>
      <c r="X1792" s="5">
        <f t="shared" si="674"/>
        <v>53.606434419999999</v>
      </c>
      <c r="Y1792" s="11">
        <f t="shared" si="675"/>
        <v>0</v>
      </c>
      <c r="Z1792" s="2" t="s">
        <v>75</v>
      </c>
      <c r="AA1792" s="72">
        <f t="shared" si="683"/>
        <v>44851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2"/>
      <c r="CH1792" s="1"/>
      <c r="CI1792" s="1"/>
      <c r="CJ1792" s="1"/>
      <c r="CK1792" s="1"/>
      <c r="CL1792" s="1"/>
      <c r="CM1792" s="1"/>
    </row>
    <row r="1793" spans="1:91" x14ac:dyDescent="0.2">
      <c r="A1793" s="105">
        <f t="shared" si="676"/>
        <v>44806</v>
      </c>
      <c r="B1793" s="5">
        <f t="shared" si="665"/>
        <v>1368.35064809</v>
      </c>
      <c r="C1793" s="5">
        <f t="shared" si="677"/>
        <v>1000</v>
      </c>
      <c r="D1793" s="64">
        <f t="shared" si="678"/>
        <v>6411.95</v>
      </c>
      <c r="E1793" s="11">
        <f>IF(K1793=1,VLOOKUP(A1793,[1]Plan1!$AY$80:$BA$314,3),E1792)</f>
        <v>6388.87</v>
      </c>
      <c r="F1793" s="72">
        <f t="shared" si="679"/>
        <v>44789</v>
      </c>
      <c r="G1793" s="9">
        <f t="shared" si="666"/>
        <v>-3.599529004437052E-3</v>
      </c>
      <c r="H1793" s="72">
        <f t="shared" si="680"/>
        <v>44819</v>
      </c>
      <c r="I1793" s="72">
        <f t="shared" si="667"/>
        <v>44819</v>
      </c>
      <c r="J1793" s="1">
        <f t="shared" si="681"/>
        <v>22</v>
      </c>
      <c r="K1793" s="1">
        <f t="shared" si="687"/>
        <v>14</v>
      </c>
      <c r="L1793" s="5">
        <f t="shared" si="668"/>
        <v>0.99770787999999999</v>
      </c>
      <c r="M1793" s="12">
        <f t="shared" si="688"/>
        <v>0.99319995999999999</v>
      </c>
      <c r="N1793" s="12">
        <f t="shared" si="684"/>
        <v>1.3175266202835039</v>
      </c>
      <c r="O1793" s="5">
        <f t="shared" si="686"/>
        <v>1.31450669</v>
      </c>
      <c r="P1793" s="5">
        <f t="shared" si="669"/>
        <v>1314.5066899999999</v>
      </c>
      <c r="Q1793" s="10">
        <f t="shared" si="670"/>
        <v>0</v>
      </c>
      <c r="R1793" s="39">
        <f t="shared" si="671"/>
        <v>0</v>
      </c>
      <c r="S1793" s="5">
        <f t="shared" si="672"/>
        <v>0</v>
      </c>
      <c r="T1793" s="6">
        <f t="shared" si="682"/>
        <v>4.641E-2</v>
      </c>
      <c r="U1793" s="10">
        <f t="shared" si="685"/>
        <v>223</v>
      </c>
      <c r="V1793" s="10">
        <v>252</v>
      </c>
      <c r="W1793" s="12">
        <f t="shared" si="673"/>
        <v>1.0409613419999999</v>
      </c>
      <c r="X1793" s="5">
        <f t="shared" si="674"/>
        <v>53.843958090000001</v>
      </c>
      <c r="Y1793" s="11">
        <f t="shared" si="675"/>
        <v>0</v>
      </c>
      <c r="Z1793" s="2" t="s">
        <v>75</v>
      </c>
      <c r="AA1793" s="72">
        <f t="shared" si="683"/>
        <v>44851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2"/>
      <c r="CH1793" s="1"/>
      <c r="CI1793" s="1"/>
      <c r="CJ1793" s="1"/>
      <c r="CK1793" s="1"/>
      <c r="CL1793" s="1"/>
      <c r="CM1793" s="1"/>
    </row>
    <row r="1794" spans="1:91" x14ac:dyDescent="0.2">
      <c r="A1794" s="105">
        <f t="shared" si="676"/>
        <v>44807</v>
      </c>
      <c r="B1794" s="5">
        <f t="shared" si="665"/>
        <v>1368.3726856000001</v>
      </c>
      <c r="C1794" s="5">
        <f t="shared" si="677"/>
        <v>1000</v>
      </c>
      <c r="D1794" s="64">
        <f t="shared" si="678"/>
        <v>6411.95</v>
      </c>
      <c r="E1794" s="11">
        <f>IF(K1794=1,VLOOKUP(A1794,[1]Plan1!$AY$80:$BA$314,3),E1793)</f>
        <v>6388.87</v>
      </c>
      <c r="F1794" s="72">
        <f t="shared" si="679"/>
        <v>44789</v>
      </c>
      <c r="G1794" s="9">
        <f t="shared" si="666"/>
        <v>-3.599529004437052E-3</v>
      </c>
      <c r="H1794" s="72">
        <f t="shared" si="680"/>
        <v>44819</v>
      </c>
      <c r="I1794" s="72">
        <f t="shared" si="667"/>
        <v>44819</v>
      </c>
      <c r="J1794" s="1">
        <f t="shared" si="681"/>
        <v>22</v>
      </c>
      <c r="K1794" s="1">
        <f t="shared" si="687"/>
        <v>15</v>
      </c>
      <c r="L1794" s="5">
        <f t="shared" si="668"/>
        <v>0.99754436000000002</v>
      </c>
      <c r="M1794" s="12">
        <f t="shared" si="688"/>
        <v>0.99319995999999999</v>
      </c>
      <c r="N1794" s="12">
        <f t="shared" si="684"/>
        <v>1.3175266202835039</v>
      </c>
      <c r="O1794" s="5">
        <f t="shared" si="686"/>
        <v>1.31429124</v>
      </c>
      <c r="P1794" s="5">
        <f t="shared" si="669"/>
        <v>1314.29124</v>
      </c>
      <c r="Q1794" s="10">
        <f t="shared" si="670"/>
        <v>0</v>
      </c>
      <c r="R1794" s="39">
        <f t="shared" si="671"/>
        <v>0</v>
      </c>
      <c r="S1794" s="5">
        <f t="shared" si="672"/>
        <v>0</v>
      </c>
      <c r="T1794" s="6">
        <f t="shared" si="682"/>
        <v>4.641E-2</v>
      </c>
      <c r="U1794" s="10">
        <f t="shared" si="685"/>
        <v>224</v>
      </c>
      <c r="V1794" s="10">
        <v>252</v>
      </c>
      <c r="W1794" s="12">
        <f t="shared" si="673"/>
        <v>1.0411487530000001</v>
      </c>
      <c r="X1794" s="5">
        <f t="shared" si="674"/>
        <v>54.081445600000002</v>
      </c>
      <c r="Y1794" s="11">
        <f t="shared" si="675"/>
        <v>0</v>
      </c>
      <c r="Z1794" s="2" t="s">
        <v>75</v>
      </c>
      <c r="AA1794" s="72">
        <f t="shared" si="683"/>
        <v>44851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2"/>
      <c r="CH1794" s="1"/>
      <c r="CI1794" s="1"/>
      <c r="CJ1794" s="1"/>
      <c r="CK1794" s="1"/>
      <c r="CL1794" s="1"/>
      <c r="CM1794" s="1"/>
    </row>
    <row r="1795" spans="1:91" x14ac:dyDescent="0.2">
      <c r="A1795" s="105">
        <f t="shared" si="676"/>
        <v>44808</v>
      </c>
      <c r="B1795" s="5">
        <f t="shared" si="665"/>
        <v>1368.3726856000001</v>
      </c>
      <c r="C1795" s="5">
        <f t="shared" si="677"/>
        <v>1000</v>
      </c>
      <c r="D1795" s="64">
        <f t="shared" si="678"/>
        <v>6411.95</v>
      </c>
      <c r="E1795" s="11">
        <f>IF(K1795=1,VLOOKUP(A1795,[1]Plan1!$AY$80:$BA$314,3),E1794)</f>
        <v>6388.87</v>
      </c>
      <c r="F1795" s="72">
        <f t="shared" si="679"/>
        <v>44789</v>
      </c>
      <c r="G1795" s="9">
        <f t="shared" si="666"/>
        <v>-3.599529004437052E-3</v>
      </c>
      <c r="H1795" s="72">
        <f t="shared" si="680"/>
        <v>44819</v>
      </c>
      <c r="I1795" s="72">
        <f t="shared" si="667"/>
        <v>44819</v>
      </c>
      <c r="J1795" s="1">
        <f t="shared" si="681"/>
        <v>22</v>
      </c>
      <c r="K1795" s="1">
        <f t="shared" si="687"/>
        <v>15</v>
      </c>
      <c r="L1795" s="5">
        <f t="shared" si="668"/>
        <v>0.99754436000000002</v>
      </c>
      <c r="M1795" s="12">
        <f t="shared" si="688"/>
        <v>0.99319995999999999</v>
      </c>
      <c r="N1795" s="12">
        <f t="shared" si="684"/>
        <v>1.3175266202835039</v>
      </c>
      <c r="O1795" s="5">
        <f t="shared" si="686"/>
        <v>1.31429124</v>
      </c>
      <c r="P1795" s="5">
        <f t="shared" si="669"/>
        <v>1314.29124</v>
      </c>
      <c r="Q1795" s="10">
        <f t="shared" si="670"/>
        <v>0</v>
      </c>
      <c r="R1795" s="39">
        <f t="shared" si="671"/>
        <v>0</v>
      </c>
      <c r="S1795" s="5">
        <f t="shared" si="672"/>
        <v>0</v>
      </c>
      <c r="T1795" s="6">
        <f t="shared" si="682"/>
        <v>4.641E-2</v>
      </c>
      <c r="U1795" s="10">
        <f t="shared" si="685"/>
        <v>224</v>
      </c>
      <c r="V1795" s="10">
        <v>252</v>
      </c>
      <c r="W1795" s="12">
        <f t="shared" si="673"/>
        <v>1.0411487530000001</v>
      </c>
      <c r="X1795" s="5">
        <f t="shared" si="674"/>
        <v>54.081445600000002</v>
      </c>
      <c r="Y1795" s="11">
        <f t="shared" si="675"/>
        <v>0</v>
      </c>
      <c r="Z1795" s="2" t="s">
        <v>75</v>
      </c>
      <c r="AA1795" s="72">
        <f t="shared" si="683"/>
        <v>44851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2"/>
      <c r="CH1795" s="1"/>
      <c r="CI1795" s="1"/>
      <c r="CJ1795" s="1"/>
      <c r="CK1795" s="1"/>
      <c r="CL1795" s="1"/>
      <c r="CM1795" s="1"/>
    </row>
    <row r="1796" spans="1:91" x14ac:dyDescent="0.2">
      <c r="A1796" s="105">
        <f t="shared" si="676"/>
        <v>44809</v>
      </c>
      <c r="B1796" s="5">
        <f t="shared" si="665"/>
        <v>1368.3726856000001</v>
      </c>
      <c r="C1796" s="5">
        <f t="shared" si="677"/>
        <v>1000</v>
      </c>
      <c r="D1796" s="64">
        <f t="shared" si="678"/>
        <v>6411.95</v>
      </c>
      <c r="E1796" s="11">
        <f>IF(K1796=1,VLOOKUP(A1796,[1]Plan1!$AY$80:$BA$314,3),E1795)</f>
        <v>6388.87</v>
      </c>
      <c r="F1796" s="72">
        <f t="shared" si="679"/>
        <v>44789</v>
      </c>
      <c r="G1796" s="9">
        <f t="shared" si="666"/>
        <v>-3.599529004437052E-3</v>
      </c>
      <c r="H1796" s="72">
        <f t="shared" si="680"/>
        <v>44819</v>
      </c>
      <c r="I1796" s="72">
        <f t="shared" si="667"/>
        <v>44819</v>
      </c>
      <c r="J1796" s="1">
        <f t="shared" si="681"/>
        <v>22</v>
      </c>
      <c r="K1796" s="1">
        <f t="shared" si="687"/>
        <v>15</v>
      </c>
      <c r="L1796" s="5">
        <f t="shared" si="668"/>
        <v>0.99754436000000002</v>
      </c>
      <c r="M1796" s="12">
        <f t="shared" si="688"/>
        <v>0.99319995999999999</v>
      </c>
      <c r="N1796" s="12">
        <f t="shared" si="684"/>
        <v>1.3175266202835039</v>
      </c>
      <c r="O1796" s="5">
        <f t="shared" si="686"/>
        <v>1.31429124</v>
      </c>
      <c r="P1796" s="5">
        <f t="shared" si="669"/>
        <v>1314.29124</v>
      </c>
      <c r="Q1796" s="10">
        <f t="shared" si="670"/>
        <v>0</v>
      </c>
      <c r="R1796" s="39">
        <f t="shared" si="671"/>
        <v>0</v>
      </c>
      <c r="S1796" s="5">
        <f t="shared" si="672"/>
        <v>0</v>
      </c>
      <c r="T1796" s="6">
        <f t="shared" si="682"/>
        <v>4.641E-2</v>
      </c>
      <c r="U1796" s="10">
        <f t="shared" si="685"/>
        <v>224</v>
      </c>
      <c r="V1796" s="10">
        <v>252</v>
      </c>
      <c r="W1796" s="12">
        <f t="shared" si="673"/>
        <v>1.0411487530000001</v>
      </c>
      <c r="X1796" s="5">
        <f t="shared" si="674"/>
        <v>54.081445600000002</v>
      </c>
      <c r="Y1796" s="11">
        <f t="shared" si="675"/>
        <v>0</v>
      </c>
      <c r="Z1796" s="2" t="s">
        <v>75</v>
      </c>
      <c r="AA1796" s="72">
        <f t="shared" si="683"/>
        <v>44851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2"/>
      <c r="CH1796" s="1"/>
      <c r="CI1796" s="1"/>
      <c r="CJ1796" s="1"/>
      <c r="CK1796" s="1"/>
      <c r="CL1796" s="1"/>
      <c r="CM1796" s="1"/>
    </row>
    <row r="1797" spans="1:91" x14ac:dyDescent="0.2">
      <c r="A1797" s="105">
        <f t="shared" si="676"/>
        <v>44810</v>
      </c>
      <c r="B1797" s="5">
        <f t="shared" si="665"/>
        <v>1368.3947404200001</v>
      </c>
      <c r="C1797" s="5">
        <f t="shared" si="677"/>
        <v>1000</v>
      </c>
      <c r="D1797" s="64">
        <f t="shared" si="678"/>
        <v>6411.95</v>
      </c>
      <c r="E1797" s="11">
        <f>IF(K1797=1,VLOOKUP(A1797,[1]Plan1!$AY$80:$BA$314,3),E1796)</f>
        <v>6388.87</v>
      </c>
      <c r="F1797" s="72">
        <f t="shared" si="679"/>
        <v>44789</v>
      </c>
      <c r="G1797" s="9">
        <f t="shared" si="666"/>
        <v>-3.599529004437052E-3</v>
      </c>
      <c r="H1797" s="72">
        <f t="shared" si="680"/>
        <v>44819</v>
      </c>
      <c r="I1797" s="72">
        <f t="shared" si="667"/>
        <v>44819</v>
      </c>
      <c r="J1797" s="1">
        <f t="shared" si="681"/>
        <v>22</v>
      </c>
      <c r="K1797" s="1">
        <f t="shared" si="687"/>
        <v>16</v>
      </c>
      <c r="L1797" s="5">
        <f t="shared" si="668"/>
        <v>0.99738086999999997</v>
      </c>
      <c r="M1797" s="12">
        <f t="shared" si="688"/>
        <v>0.99319995999999999</v>
      </c>
      <c r="N1797" s="12">
        <f t="shared" si="684"/>
        <v>1.3175266202835039</v>
      </c>
      <c r="O1797" s="5">
        <f t="shared" si="686"/>
        <v>1.3140758400000001</v>
      </c>
      <c r="P1797" s="5">
        <f t="shared" si="669"/>
        <v>1314.07584</v>
      </c>
      <c r="Q1797" s="10">
        <f t="shared" si="670"/>
        <v>0</v>
      </c>
      <c r="R1797" s="39">
        <f t="shared" si="671"/>
        <v>0</v>
      </c>
      <c r="S1797" s="5">
        <f t="shared" si="672"/>
        <v>0</v>
      </c>
      <c r="T1797" s="6">
        <f t="shared" si="682"/>
        <v>4.641E-2</v>
      </c>
      <c r="U1797" s="10">
        <f t="shared" si="685"/>
        <v>225</v>
      </c>
      <c r="V1797" s="10">
        <v>252</v>
      </c>
      <c r="W1797" s="12">
        <f t="shared" si="673"/>
        <v>1.0413361990000001</v>
      </c>
      <c r="X1797" s="5">
        <f t="shared" si="674"/>
        <v>54.318900419999999</v>
      </c>
      <c r="Y1797" s="11">
        <f t="shared" si="675"/>
        <v>0</v>
      </c>
      <c r="Z1797" s="2" t="s">
        <v>75</v>
      </c>
      <c r="AA1797" s="72">
        <f t="shared" si="683"/>
        <v>44851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2"/>
      <c r="CH1797" s="1"/>
      <c r="CI1797" s="1"/>
      <c r="CJ1797" s="1"/>
      <c r="CK1797" s="1"/>
      <c r="CL1797" s="1"/>
      <c r="CM1797" s="1"/>
    </row>
    <row r="1798" spans="1:91" x14ac:dyDescent="0.2">
      <c r="A1798" s="105">
        <f t="shared" si="676"/>
        <v>44811</v>
      </c>
      <c r="B1798" s="5">
        <f t="shared" si="665"/>
        <v>1368.4167890900001</v>
      </c>
      <c r="C1798" s="5">
        <f t="shared" si="677"/>
        <v>1000</v>
      </c>
      <c r="D1798" s="64">
        <f t="shared" si="678"/>
        <v>6411.95</v>
      </c>
      <c r="E1798" s="11">
        <f>IF(K1798=1,VLOOKUP(A1798,[1]Plan1!$AY$80:$BA$314,3),E1797)</f>
        <v>6388.87</v>
      </c>
      <c r="F1798" s="72">
        <f t="shared" si="679"/>
        <v>44789</v>
      </c>
      <c r="G1798" s="9">
        <f t="shared" si="666"/>
        <v>-3.599529004437052E-3</v>
      </c>
      <c r="H1798" s="72">
        <f t="shared" si="680"/>
        <v>44819</v>
      </c>
      <c r="I1798" s="72">
        <f t="shared" si="667"/>
        <v>44819</v>
      </c>
      <c r="J1798" s="1">
        <f t="shared" si="681"/>
        <v>22</v>
      </c>
      <c r="K1798" s="1">
        <f t="shared" si="687"/>
        <v>17</v>
      </c>
      <c r="L1798" s="5">
        <f t="shared" si="668"/>
        <v>0.99721740000000003</v>
      </c>
      <c r="M1798" s="12">
        <f t="shared" si="688"/>
        <v>0.99319995999999999</v>
      </c>
      <c r="N1798" s="12">
        <f t="shared" si="684"/>
        <v>1.3175266202835039</v>
      </c>
      <c r="O1798" s="5">
        <f t="shared" si="686"/>
        <v>1.3138604700000001</v>
      </c>
      <c r="P1798" s="5">
        <f t="shared" si="669"/>
        <v>1313.8604700000001</v>
      </c>
      <c r="Q1798" s="10">
        <f t="shared" si="670"/>
        <v>0</v>
      </c>
      <c r="R1798" s="39">
        <f t="shared" si="671"/>
        <v>0</v>
      </c>
      <c r="S1798" s="5">
        <f t="shared" si="672"/>
        <v>0</v>
      </c>
      <c r="T1798" s="6">
        <f t="shared" si="682"/>
        <v>4.641E-2</v>
      </c>
      <c r="U1798" s="10">
        <f t="shared" si="685"/>
        <v>226</v>
      </c>
      <c r="V1798" s="10">
        <v>252</v>
      </c>
      <c r="W1798" s="12">
        <f t="shared" si="673"/>
        <v>1.0415236779999999</v>
      </c>
      <c r="X1798" s="5">
        <f t="shared" si="674"/>
        <v>54.556319090000002</v>
      </c>
      <c r="Y1798" s="11">
        <f t="shared" si="675"/>
        <v>0</v>
      </c>
      <c r="Z1798" s="2" t="s">
        <v>75</v>
      </c>
      <c r="AA1798" s="72">
        <f t="shared" si="683"/>
        <v>44851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2"/>
      <c r="CH1798" s="1"/>
      <c r="CI1798" s="1"/>
      <c r="CJ1798" s="1"/>
      <c r="CK1798" s="1"/>
      <c r="CL1798" s="1"/>
      <c r="CM1798" s="1"/>
    </row>
    <row r="1799" spans="1:91" x14ac:dyDescent="0.2">
      <c r="A1799" s="105">
        <f t="shared" si="676"/>
        <v>44812</v>
      </c>
      <c r="B1799" s="5">
        <f t="shared" si="665"/>
        <v>1368.4167890900001</v>
      </c>
      <c r="C1799" s="5">
        <f t="shared" si="677"/>
        <v>1000</v>
      </c>
      <c r="D1799" s="64">
        <f t="shared" si="678"/>
        <v>6411.95</v>
      </c>
      <c r="E1799" s="11">
        <f>IF(K1799=1,VLOOKUP(A1799,[1]Plan1!$AY$80:$BA$314,3),E1798)</f>
        <v>6388.87</v>
      </c>
      <c r="F1799" s="72">
        <f t="shared" si="679"/>
        <v>44789</v>
      </c>
      <c r="G1799" s="9">
        <f t="shared" si="666"/>
        <v>-3.599529004437052E-3</v>
      </c>
      <c r="H1799" s="72">
        <f t="shared" si="680"/>
        <v>44819</v>
      </c>
      <c r="I1799" s="72">
        <f t="shared" si="667"/>
        <v>44819</v>
      </c>
      <c r="J1799" s="1">
        <f t="shared" si="681"/>
        <v>22</v>
      </c>
      <c r="K1799" s="1">
        <f t="shared" si="687"/>
        <v>17</v>
      </c>
      <c r="L1799" s="5">
        <f t="shared" si="668"/>
        <v>0.99721740000000003</v>
      </c>
      <c r="M1799" s="12">
        <f t="shared" si="688"/>
        <v>0.99319995999999999</v>
      </c>
      <c r="N1799" s="12">
        <f t="shared" si="684"/>
        <v>1.3175266202835039</v>
      </c>
      <c r="O1799" s="5">
        <f t="shared" si="686"/>
        <v>1.3138604700000001</v>
      </c>
      <c r="P1799" s="5">
        <f t="shared" si="669"/>
        <v>1313.8604700000001</v>
      </c>
      <c r="Q1799" s="10">
        <f t="shared" si="670"/>
        <v>0</v>
      </c>
      <c r="R1799" s="39">
        <f t="shared" si="671"/>
        <v>0</v>
      </c>
      <c r="S1799" s="5">
        <f t="shared" si="672"/>
        <v>0</v>
      </c>
      <c r="T1799" s="6">
        <f t="shared" si="682"/>
        <v>4.641E-2</v>
      </c>
      <c r="U1799" s="10">
        <f t="shared" si="685"/>
        <v>226</v>
      </c>
      <c r="V1799" s="10">
        <v>252</v>
      </c>
      <c r="W1799" s="12">
        <f t="shared" si="673"/>
        <v>1.0415236779999999</v>
      </c>
      <c r="X1799" s="5">
        <f t="shared" si="674"/>
        <v>54.556319090000002</v>
      </c>
      <c r="Y1799" s="11">
        <f t="shared" si="675"/>
        <v>0</v>
      </c>
      <c r="Z1799" s="2" t="s">
        <v>75</v>
      </c>
      <c r="AA1799" s="72">
        <f t="shared" si="683"/>
        <v>44851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2"/>
      <c r="CH1799" s="1"/>
      <c r="CI1799" s="1"/>
      <c r="CJ1799" s="1"/>
      <c r="CK1799" s="1"/>
      <c r="CL1799" s="1"/>
      <c r="CM1799" s="1"/>
    </row>
    <row r="1800" spans="1:91" x14ac:dyDescent="0.2">
      <c r="A1800" s="105">
        <f t="shared" si="676"/>
        <v>44813</v>
      </c>
      <c r="B1800" s="5">
        <f t="shared" si="665"/>
        <v>1368.4388329200001</v>
      </c>
      <c r="C1800" s="5">
        <f t="shared" si="677"/>
        <v>1000</v>
      </c>
      <c r="D1800" s="64">
        <f t="shared" si="678"/>
        <v>6411.95</v>
      </c>
      <c r="E1800" s="11">
        <f>IF(K1800=1,VLOOKUP(A1800,[1]Plan1!$AY$80:$BA$314,3),E1799)</f>
        <v>6388.87</v>
      </c>
      <c r="F1800" s="72">
        <f t="shared" si="679"/>
        <v>44789</v>
      </c>
      <c r="G1800" s="9">
        <f t="shared" si="666"/>
        <v>-3.599529004437052E-3</v>
      </c>
      <c r="H1800" s="72">
        <f t="shared" si="680"/>
        <v>44819</v>
      </c>
      <c r="I1800" s="72">
        <f t="shared" si="667"/>
        <v>44819</v>
      </c>
      <c r="J1800" s="1">
        <f t="shared" si="681"/>
        <v>22</v>
      </c>
      <c r="K1800" s="1">
        <f t="shared" si="687"/>
        <v>18</v>
      </c>
      <c r="L1800" s="5">
        <f t="shared" si="668"/>
        <v>0.99705396000000002</v>
      </c>
      <c r="M1800" s="12">
        <f t="shared" si="688"/>
        <v>0.99319995999999999</v>
      </c>
      <c r="N1800" s="12">
        <f t="shared" si="684"/>
        <v>1.3175266202835039</v>
      </c>
      <c r="O1800" s="5">
        <f t="shared" si="686"/>
        <v>1.31364513</v>
      </c>
      <c r="P1800" s="5">
        <f t="shared" si="669"/>
        <v>1313.6451300000001</v>
      </c>
      <c r="Q1800" s="10">
        <f t="shared" si="670"/>
        <v>0</v>
      </c>
      <c r="R1800" s="39">
        <f t="shared" si="671"/>
        <v>0</v>
      </c>
      <c r="S1800" s="5">
        <f t="shared" si="672"/>
        <v>0</v>
      </c>
      <c r="T1800" s="6">
        <f t="shared" si="682"/>
        <v>4.641E-2</v>
      </c>
      <c r="U1800" s="10">
        <f t="shared" si="685"/>
        <v>227</v>
      </c>
      <c r="V1800" s="10">
        <v>252</v>
      </c>
      <c r="W1800" s="12">
        <f t="shared" si="673"/>
        <v>1.0417111910000001</v>
      </c>
      <c r="X1800" s="5">
        <f t="shared" si="674"/>
        <v>54.793702920000001</v>
      </c>
      <c r="Y1800" s="11">
        <f t="shared" si="675"/>
        <v>0</v>
      </c>
      <c r="Z1800" s="2" t="s">
        <v>75</v>
      </c>
      <c r="AA1800" s="72">
        <f t="shared" si="683"/>
        <v>44851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2"/>
      <c r="CH1800" s="1"/>
      <c r="CI1800" s="1"/>
      <c r="CJ1800" s="1"/>
      <c r="CK1800" s="1"/>
      <c r="CL1800" s="1"/>
      <c r="CM1800" s="1"/>
    </row>
    <row r="1801" spans="1:91" x14ac:dyDescent="0.2">
      <c r="A1801" s="105">
        <f t="shared" si="676"/>
        <v>44814</v>
      </c>
      <c r="B1801" s="5">
        <f t="shared" si="665"/>
        <v>1368.4608810100001</v>
      </c>
      <c r="C1801" s="5">
        <f t="shared" si="677"/>
        <v>1000</v>
      </c>
      <c r="D1801" s="64">
        <f t="shared" si="678"/>
        <v>6411.95</v>
      </c>
      <c r="E1801" s="11">
        <f>IF(K1801=1,VLOOKUP(A1801,[1]Plan1!$AY$80:$BA$314,3),E1800)</f>
        <v>6388.87</v>
      </c>
      <c r="F1801" s="72">
        <f t="shared" si="679"/>
        <v>44789</v>
      </c>
      <c r="G1801" s="9">
        <f t="shared" si="666"/>
        <v>-3.599529004437052E-3</v>
      </c>
      <c r="H1801" s="72">
        <f t="shared" si="680"/>
        <v>44819</v>
      </c>
      <c r="I1801" s="72">
        <f t="shared" si="667"/>
        <v>44819</v>
      </c>
      <c r="J1801" s="1">
        <f t="shared" si="681"/>
        <v>22</v>
      </c>
      <c r="K1801" s="1">
        <f t="shared" si="687"/>
        <v>19</v>
      </c>
      <c r="L1801" s="5">
        <f t="shared" si="668"/>
        <v>0.99689055000000004</v>
      </c>
      <c r="M1801" s="12">
        <f t="shared" si="688"/>
        <v>0.99319995999999999</v>
      </c>
      <c r="N1801" s="12">
        <f t="shared" si="684"/>
        <v>1.3175266202835039</v>
      </c>
      <c r="O1801" s="5">
        <f t="shared" si="686"/>
        <v>1.31342983</v>
      </c>
      <c r="P1801" s="5">
        <f t="shared" si="669"/>
        <v>1313.42983</v>
      </c>
      <c r="Q1801" s="10">
        <f t="shared" si="670"/>
        <v>0</v>
      </c>
      <c r="R1801" s="39">
        <f t="shared" si="671"/>
        <v>0</v>
      </c>
      <c r="S1801" s="5">
        <f t="shared" si="672"/>
        <v>0</v>
      </c>
      <c r="T1801" s="6">
        <f t="shared" si="682"/>
        <v>4.641E-2</v>
      </c>
      <c r="U1801" s="10">
        <f t="shared" si="685"/>
        <v>228</v>
      </c>
      <c r="V1801" s="10">
        <v>252</v>
      </c>
      <c r="W1801" s="12">
        <f t="shared" si="673"/>
        <v>1.0418987369999999</v>
      </c>
      <c r="X1801" s="5">
        <f t="shared" si="674"/>
        <v>55.031051009999999</v>
      </c>
      <c r="Y1801" s="11">
        <f t="shared" si="675"/>
        <v>0</v>
      </c>
      <c r="Z1801" s="2" t="s">
        <v>75</v>
      </c>
      <c r="AA1801" s="72">
        <f t="shared" si="683"/>
        <v>44851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2"/>
      <c r="CH1801" s="1"/>
      <c r="CI1801" s="1"/>
      <c r="CJ1801" s="1"/>
      <c r="CK1801" s="1"/>
      <c r="CL1801" s="1"/>
      <c r="CM1801" s="1"/>
    </row>
    <row r="1802" spans="1:91" x14ac:dyDescent="0.2">
      <c r="A1802" s="105">
        <f t="shared" si="676"/>
        <v>44815</v>
      </c>
      <c r="B1802" s="5">
        <f t="shared" ref="B1802:B1838" si="689">(P1802+X1802)</f>
        <v>1368.4608810100001</v>
      </c>
      <c r="C1802" s="5">
        <f t="shared" si="677"/>
        <v>1000</v>
      </c>
      <c r="D1802" s="64">
        <f t="shared" si="678"/>
        <v>6411.95</v>
      </c>
      <c r="E1802" s="11">
        <f>IF(K1802=1,VLOOKUP(A1802,[1]Plan1!$AY$80:$BA$314,3),E1801)</f>
        <v>6388.87</v>
      </c>
      <c r="F1802" s="72">
        <f t="shared" si="679"/>
        <v>44789</v>
      </c>
      <c r="G1802" s="9">
        <f t="shared" ref="G1802:G1838" si="690">(E1802/D1802)-1</f>
        <v>-3.599529004437052E-3</v>
      </c>
      <c r="H1802" s="72">
        <f t="shared" si="680"/>
        <v>44819</v>
      </c>
      <c r="I1802" s="72">
        <f t="shared" ref="I1802:I1838" si="691">IF(A1802&gt;I1801,H1802,I1801)</f>
        <v>44819</v>
      </c>
      <c r="J1802" s="1">
        <f t="shared" si="681"/>
        <v>22</v>
      </c>
      <c r="K1802" s="1">
        <f t="shared" si="687"/>
        <v>19</v>
      </c>
      <c r="L1802" s="5">
        <f t="shared" ref="L1802:L1838" si="692">TRUNC((E1802/D1802)^TRUNC((K1802/J1802),9),8)</f>
        <v>0.99689055000000004</v>
      </c>
      <c r="M1802" s="12">
        <f t="shared" si="688"/>
        <v>0.99319995999999999</v>
      </c>
      <c r="N1802" s="12">
        <f t="shared" si="684"/>
        <v>1.3175266202835039</v>
      </c>
      <c r="O1802" s="5">
        <f t="shared" si="686"/>
        <v>1.31342983</v>
      </c>
      <c r="P1802" s="5">
        <f t="shared" ref="P1802:P1838" si="693">TRUNC(C1802*O1802,8)</f>
        <v>1313.42983</v>
      </c>
      <c r="Q1802" s="10">
        <f t="shared" ref="Q1802:Q1838" si="694">IF(VLOOKUP(A1802,AD$10:AK$114,8)=VLOOKUP(A1801,AD$10:AK$114,8),0,VLOOKUP(A1802,AD$10:AK$114,8))</f>
        <v>0</v>
      </c>
      <c r="R1802" s="39">
        <f t="shared" ref="R1802:R1838" si="695">IF(Q1802&gt;0,VLOOKUP($A1802,$AD$10:$AI$114,6),0)</f>
        <v>0</v>
      </c>
      <c r="S1802" s="5">
        <f t="shared" ref="S1802:S1838" si="696">IF(R1802&gt;0,TRUNC(R1802*P1802,8),0)</f>
        <v>0</v>
      </c>
      <c r="T1802" s="6">
        <f t="shared" si="682"/>
        <v>4.641E-2</v>
      </c>
      <c r="U1802" s="10">
        <f t="shared" si="685"/>
        <v>228</v>
      </c>
      <c r="V1802" s="10">
        <v>252</v>
      </c>
      <c r="W1802" s="12">
        <f t="shared" ref="W1802:W1838" si="697">ROUND((1+T1802)^TRUNC((U1802/V1802),9),9)</f>
        <v>1.0418987369999999</v>
      </c>
      <c r="X1802" s="5">
        <f t="shared" ref="X1802:X1838" si="698">TRUNC((P1802*(W1802-1)),8)</f>
        <v>55.031051009999999</v>
      </c>
      <c r="Y1802" s="11">
        <f t="shared" ref="Y1802:Y1838" si="699">IF(Q1802&gt;0,S1802+X1802,0)</f>
        <v>0</v>
      </c>
      <c r="Z1802" s="2" t="s">
        <v>75</v>
      </c>
      <c r="AA1802" s="72">
        <f t="shared" si="683"/>
        <v>44851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2"/>
      <c r="CH1802" s="1"/>
      <c r="CI1802" s="1"/>
      <c r="CJ1802" s="1"/>
      <c r="CK1802" s="1"/>
      <c r="CL1802" s="1"/>
      <c r="CM1802" s="1"/>
    </row>
    <row r="1803" spans="1:91" x14ac:dyDescent="0.2">
      <c r="A1803" s="105">
        <f t="shared" ref="A1803:A1838" si="700">(A1802+1)</f>
        <v>44816</v>
      </c>
      <c r="B1803" s="5">
        <f t="shared" si="689"/>
        <v>1368.4608810100001</v>
      </c>
      <c r="C1803" s="5">
        <f t="shared" ref="C1803:C1838" si="701">TRUNC(IF(Q1802&gt;0,VLOOKUP(A1802,$AD$12:$AE$114,2),C1802),8)</f>
        <v>1000</v>
      </c>
      <c r="D1803" s="64">
        <f t="shared" ref="D1803:D1838" si="702">IF(E1803=E1802,D1802,E1802)</f>
        <v>6411.95</v>
      </c>
      <c r="E1803" s="11">
        <f>IF(K1803=1,VLOOKUP(A1803,[1]Plan1!$AY$80:$BA$314,3),E1802)</f>
        <v>6388.87</v>
      </c>
      <c r="F1803" s="72">
        <f t="shared" ref="F1803:F1838" si="703">IF(D1803=D1802,F1802,A1803)</f>
        <v>44789</v>
      </c>
      <c r="G1803" s="9">
        <f t="shared" si="690"/>
        <v>-3.599529004437052E-3</v>
      </c>
      <c r="H1803" s="72">
        <f t="shared" ref="H1803:H1838" si="704">IF(DAY(A1803)=15,VLOOKUP(A1803,AH$118:AM$450,4),H1802)</f>
        <v>44819</v>
      </c>
      <c r="I1803" s="72">
        <f t="shared" si="691"/>
        <v>44819</v>
      </c>
      <c r="J1803" s="1">
        <f t="shared" ref="J1803:J1838" si="705">IF(I1803=I1802,J1802,NETWORKDAYS(I1802,I1803,$AD$118:$AD$502)-1)</f>
        <v>22</v>
      </c>
      <c r="K1803" s="1">
        <f t="shared" si="687"/>
        <v>19</v>
      </c>
      <c r="L1803" s="5">
        <f t="shared" si="692"/>
        <v>0.99689055000000004</v>
      </c>
      <c r="M1803" s="12">
        <f t="shared" si="688"/>
        <v>0.99319995999999999</v>
      </c>
      <c r="N1803" s="12">
        <f t="shared" si="684"/>
        <v>1.3175266202835039</v>
      </c>
      <c r="O1803" s="5">
        <f t="shared" si="686"/>
        <v>1.31342983</v>
      </c>
      <c r="P1803" s="5">
        <f t="shared" si="693"/>
        <v>1313.42983</v>
      </c>
      <c r="Q1803" s="10">
        <f t="shared" si="694"/>
        <v>0</v>
      </c>
      <c r="R1803" s="39">
        <f t="shared" si="695"/>
        <v>0</v>
      </c>
      <c r="S1803" s="5">
        <f t="shared" si="696"/>
        <v>0</v>
      </c>
      <c r="T1803" s="6">
        <f t="shared" ref="T1803:T1838" si="706">(T1802)</f>
        <v>4.641E-2</v>
      </c>
      <c r="U1803" s="10">
        <f t="shared" si="685"/>
        <v>228</v>
      </c>
      <c r="V1803" s="10">
        <v>252</v>
      </c>
      <c r="W1803" s="12">
        <f t="shared" si="697"/>
        <v>1.0418987369999999</v>
      </c>
      <c r="X1803" s="5">
        <f t="shared" si="698"/>
        <v>55.031051009999999</v>
      </c>
      <c r="Y1803" s="11">
        <f t="shared" si="699"/>
        <v>0</v>
      </c>
      <c r="Z1803" s="2" t="s">
        <v>75</v>
      </c>
      <c r="AA1803" s="72">
        <f t="shared" ref="AA1803:AA1838" si="707">IF(Q1802&gt;0,VLOOKUP(A1802,$AD$10:$AL$114,9),AA1802)</f>
        <v>44851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2"/>
      <c r="CH1803" s="1"/>
      <c r="CI1803" s="1"/>
      <c r="CJ1803" s="1"/>
      <c r="CK1803" s="1"/>
      <c r="CL1803" s="1"/>
      <c r="CM1803" s="1"/>
    </row>
    <row r="1804" spans="1:91" x14ac:dyDescent="0.2">
      <c r="A1804" s="105">
        <f t="shared" si="700"/>
        <v>44817</v>
      </c>
      <c r="B1804" s="5">
        <f t="shared" si="689"/>
        <v>1368.4829255699999</v>
      </c>
      <c r="C1804" s="5">
        <f t="shared" si="701"/>
        <v>1000</v>
      </c>
      <c r="D1804" s="64">
        <f t="shared" si="702"/>
        <v>6411.95</v>
      </c>
      <c r="E1804" s="11">
        <f>IF(K1804=1,VLOOKUP(A1804,[1]Plan1!$AY$80:$BA$314,3),E1803)</f>
        <v>6388.87</v>
      </c>
      <c r="F1804" s="72">
        <f t="shared" si="703"/>
        <v>44789</v>
      </c>
      <c r="G1804" s="9">
        <f t="shared" si="690"/>
        <v>-3.599529004437052E-3</v>
      </c>
      <c r="H1804" s="72">
        <f t="shared" si="704"/>
        <v>44819</v>
      </c>
      <c r="I1804" s="72">
        <f t="shared" si="691"/>
        <v>44819</v>
      </c>
      <c r="J1804" s="1">
        <f t="shared" si="705"/>
        <v>22</v>
      </c>
      <c r="K1804" s="1">
        <f t="shared" si="687"/>
        <v>20</v>
      </c>
      <c r="L1804" s="5">
        <f t="shared" si="692"/>
        <v>0.99672715999999995</v>
      </c>
      <c r="M1804" s="12">
        <f t="shared" si="688"/>
        <v>0.99319995999999999</v>
      </c>
      <c r="N1804" s="12">
        <f t="shared" si="684"/>
        <v>1.3175266202835039</v>
      </c>
      <c r="O1804" s="5">
        <f t="shared" si="686"/>
        <v>1.31321456</v>
      </c>
      <c r="P1804" s="5">
        <f t="shared" si="693"/>
        <v>1313.2145599999999</v>
      </c>
      <c r="Q1804" s="10">
        <f t="shared" si="694"/>
        <v>0</v>
      </c>
      <c r="R1804" s="39">
        <f t="shared" si="695"/>
        <v>0</v>
      </c>
      <c r="S1804" s="5">
        <f t="shared" si="696"/>
        <v>0</v>
      </c>
      <c r="T1804" s="6">
        <f t="shared" si="706"/>
        <v>4.641E-2</v>
      </c>
      <c r="U1804" s="10">
        <f t="shared" si="685"/>
        <v>229</v>
      </c>
      <c r="V1804" s="10">
        <v>252</v>
      </c>
      <c r="W1804" s="12">
        <f t="shared" si="697"/>
        <v>1.042086318</v>
      </c>
      <c r="X1804" s="5">
        <f t="shared" si="698"/>
        <v>55.26836557</v>
      </c>
      <c r="Y1804" s="11">
        <f t="shared" si="699"/>
        <v>0</v>
      </c>
      <c r="Z1804" s="2" t="s">
        <v>75</v>
      </c>
      <c r="AA1804" s="72">
        <f t="shared" si="707"/>
        <v>44851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2"/>
      <c r="CH1804" s="1"/>
      <c r="CI1804" s="1"/>
      <c r="CJ1804" s="1"/>
      <c r="CK1804" s="1"/>
      <c r="CL1804" s="1"/>
      <c r="CM1804" s="1"/>
    </row>
    <row r="1805" spans="1:91" x14ac:dyDescent="0.2">
      <c r="A1805" s="105">
        <f t="shared" si="700"/>
        <v>44818</v>
      </c>
      <c r="B1805" s="5">
        <f t="shared" si="689"/>
        <v>1368.5049743900001</v>
      </c>
      <c r="C1805" s="5">
        <f t="shared" si="701"/>
        <v>1000</v>
      </c>
      <c r="D1805" s="64">
        <f t="shared" si="702"/>
        <v>6411.95</v>
      </c>
      <c r="E1805" s="11">
        <f>IF(K1805=1,VLOOKUP(A1805,[1]Plan1!$AY$80:$BA$314,3),E1804)</f>
        <v>6388.87</v>
      </c>
      <c r="F1805" s="72">
        <f t="shared" si="703"/>
        <v>44789</v>
      </c>
      <c r="G1805" s="9">
        <f t="shared" si="690"/>
        <v>-3.599529004437052E-3</v>
      </c>
      <c r="H1805" s="72">
        <f t="shared" si="704"/>
        <v>44819</v>
      </c>
      <c r="I1805" s="72">
        <f t="shared" si="691"/>
        <v>44819</v>
      </c>
      <c r="J1805" s="1">
        <f t="shared" si="705"/>
        <v>22</v>
      </c>
      <c r="K1805" s="1">
        <f t="shared" si="687"/>
        <v>21</v>
      </c>
      <c r="L1805" s="5">
        <f t="shared" si="692"/>
        <v>0.9965638</v>
      </c>
      <c r="M1805" s="12">
        <f t="shared" si="688"/>
        <v>0.99319995999999999</v>
      </c>
      <c r="N1805" s="12">
        <f t="shared" si="684"/>
        <v>1.3175266202835039</v>
      </c>
      <c r="O1805" s="5">
        <f t="shared" si="686"/>
        <v>1.31299933</v>
      </c>
      <c r="P1805" s="5">
        <f t="shared" si="693"/>
        <v>1312.9993300000001</v>
      </c>
      <c r="Q1805" s="10">
        <f t="shared" si="694"/>
        <v>0</v>
      </c>
      <c r="R1805" s="39">
        <f t="shared" si="695"/>
        <v>0</v>
      </c>
      <c r="S1805" s="5">
        <f t="shared" si="696"/>
        <v>0</v>
      </c>
      <c r="T1805" s="6">
        <f t="shared" si="706"/>
        <v>4.641E-2</v>
      </c>
      <c r="U1805" s="10">
        <f t="shared" si="685"/>
        <v>230</v>
      </c>
      <c r="V1805" s="10">
        <v>252</v>
      </c>
      <c r="W1805" s="12">
        <f t="shared" si="697"/>
        <v>1.0422739320000001</v>
      </c>
      <c r="X1805" s="5">
        <f t="shared" si="698"/>
        <v>55.50564439</v>
      </c>
      <c r="Y1805" s="11">
        <f t="shared" si="699"/>
        <v>0</v>
      </c>
      <c r="Z1805" s="2" t="s">
        <v>75</v>
      </c>
      <c r="AA1805" s="72">
        <f t="shared" si="707"/>
        <v>44851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2"/>
      <c r="CH1805" s="1"/>
      <c r="CI1805" s="1"/>
      <c r="CJ1805" s="1"/>
      <c r="CK1805" s="1"/>
      <c r="CL1805" s="1"/>
      <c r="CM1805" s="1"/>
    </row>
    <row r="1806" spans="1:91" x14ac:dyDescent="0.2">
      <c r="A1806" s="105">
        <f t="shared" si="700"/>
        <v>44819</v>
      </c>
      <c r="B1806" s="5">
        <f t="shared" si="689"/>
        <v>1368.5270287799999</v>
      </c>
      <c r="C1806" s="5">
        <f t="shared" si="701"/>
        <v>1000</v>
      </c>
      <c r="D1806" s="64">
        <f t="shared" si="702"/>
        <v>6411.95</v>
      </c>
      <c r="E1806" s="11">
        <f>IF(K1806=1,VLOOKUP(A1806,[1]Plan1!$AY$80:$BA$314,3),E1805)</f>
        <v>6388.87</v>
      </c>
      <c r="F1806" s="72">
        <f t="shared" si="703"/>
        <v>44789</v>
      </c>
      <c r="G1806" s="9">
        <f t="shared" si="690"/>
        <v>-3.599529004437052E-3</v>
      </c>
      <c r="H1806" s="72">
        <f t="shared" si="704"/>
        <v>44851</v>
      </c>
      <c r="I1806" s="72">
        <f t="shared" si="691"/>
        <v>44819</v>
      </c>
      <c r="J1806" s="1">
        <f t="shared" si="705"/>
        <v>22</v>
      </c>
      <c r="K1806" s="1">
        <f t="shared" si="687"/>
        <v>22</v>
      </c>
      <c r="L1806" s="5">
        <f t="shared" si="692"/>
        <v>0.99640046999999998</v>
      </c>
      <c r="M1806" s="12">
        <f t="shared" si="688"/>
        <v>0.99319995999999999</v>
      </c>
      <c r="N1806" s="12">
        <f t="shared" si="684"/>
        <v>1.3175266202835039</v>
      </c>
      <c r="O1806" s="5">
        <f t="shared" si="686"/>
        <v>1.31278414</v>
      </c>
      <c r="P1806" s="5">
        <f t="shared" si="693"/>
        <v>1312.78414</v>
      </c>
      <c r="Q1806" s="10">
        <f t="shared" si="694"/>
        <v>0</v>
      </c>
      <c r="R1806" s="39">
        <f t="shared" si="695"/>
        <v>0</v>
      </c>
      <c r="S1806" s="5">
        <f t="shared" si="696"/>
        <v>0</v>
      </c>
      <c r="T1806" s="6">
        <f t="shared" si="706"/>
        <v>4.641E-2</v>
      </c>
      <c r="U1806" s="10">
        <f t="shared" si="685"/>
        <v>231</v>
      </c>
      <c r="V1806" s="10">
        <v>252</v>
      </c>
      <c r="W1806" s="12">
        <f t="shared" si="697"/>
        <v>1.0424615800000001</v>
      </c>
      <c r="X1806" s="5">
        <f t="shared" si="698"/>
        <v>55.742888780000001</v>
      </c>
      <c r="Y1806" s="11">
        <f t="shared" si="699"/>
        <v>0</v>
      </c>
      <c r="Z1806" s="2" t="s">
        <v>75</v>
      </c>
      <c r="AA1806" s="72">
        <f t="shared" si="707"/>
        <v>44851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2"/>
      <c r="CH1806" s="1"/>
      <c r="CI1806" s="1"/>
      <c r="CJ1806" s="1"/>
      <c r="CK1806" s="1"/>
      <c r="CL1806" s="1"/>
      <c r="CM1806" s="1"/>
    </row>
    <row r="1807" spans="1:91" x14ac:dyDescent="0.2">
      <c r="A1807" s="105">
        <f t="shared" si="700"/>
        <v>44820</v>
      </c>
      <c r="B1807" s="5">
        <f t="shared" si="689"/>
        <v>1368.5840995900001</v>
      </c>
      <c r="C1807" s="5">
        <f t="shared" si="701"/>
        <v>1000</v>
      </c>
      <c r="D1807" s="64">
        <f t="shared" si="702"/>
        <v>6388.87</v>
      </c>
      <c r="E1807" s="11">
        <f>IF(K1807=1,VLOOKUP(A1807,[1]Plan1!$AY$80:$BA$314,3),E1806)</f>
        <v>6370.34</v>
      </c>
      <c r="F1807" s="72">
        <f t="shared" si="703"/>
        <v>44820</v>
      </c>
      <c r="G1807" s="9">
        <f t="shared" si="690"/>
        <v>-2.9003564010536831E-3</v>
      </c>
      <c r="H1807" s="72">
        <f t="shared" si="704"/>
        <v>44851</v>
      </c>
      <c r="I1807" s="72">
        <f t="shared" si="691"/>
        <v>44851</v>
      </c>
      <c r="J1807" s="1">
        <f t="shared" si="705"/>
        <v>21</v>
      </c>
      <c r="K1807" s="1">
        <f t="shared" si="687"/>
        <v>1</v>
      </c>
      <c r="L1807" s="5">
        <f t="shared" si="692"/>
        <v>0.99986169000000003</v>
      </c>
      <c r="M1807" s="12">
        <f t="shared" si="688"/>
        <v>0.99640046999999998</v>
      </c>
      <c r="N1807" s="12">
        <f t="shared" si="684"/>
        <v>1.3127841436879948</v>
      </c>
      <c r="O1807" s="5">
        <f t="shared" si="686"/>
        <v>1.3126025699999999</v>
      </c>
      <c r="P1807" s="5">
        <f t="shared" si="693"/>
        <v>1312.60257</v>
      </c>
      <c r="Q1807" s="10">
        <f t="shared" si="694"/>
        <v>0</v>
      </c>
      <c r="R1807" s="39">
        <f t="shared" si="695"/>
        <v>0</v>
      </c>
      <c r="S1807" s="5">
        <f t="shared" si="696"/>
        <v>0</v>
      </c>
      <c r="T1807" s="6">
        <f t="shared" si="706"/>
        <v>4.641E-2</v>
      </c>
      <c r="U1807" s="10">
        <f t="shared" si="685"/>
        <v>232</v>
      </c>
      <c r="V1807" s="10">
        <v>252</v>
      </c>
      <c r="W1807" s="12">
        <f t="shared" si="697"/>
        <v>1.042649261</v>
      </c>
      <c r="X1807" s="5">
        <f t="shared" si="698"/>
        <v>55.981529590000001</v>
      </c>
      <c r="Y1807" s="11">
        <f t="shared" si="699"/>
        <v>0</v>
      </c>
      <c r="Z1807" s="2" t="s">
        <v>75</v>
      </c>
      <c r="AA1807" s="72">
        <f t="shared" si="707"/>
        <v>44851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2"/>
      <c r="CH1807" s="1"/>
      <c r="CI1807" s="1"/>
      <c r="CJ1807" s="1"/>
      <c r="CK1807" s="1"/>
      <c r="CL1807" s="1"/>
      <c r="CM1807" s="1"/>
    </row>
    <row r="1808" spans="1:91" x14ac:dyDescent="0.2">
      <c r="A1808" s="105">
        <f t="shared" si="700"/>
        <v>44821</v>
      </c>
      <c r="B1808" s="5">
        <f t="shared" si="689"/>
        <v>1368.6411899</v>
      </c>
      <c r="C1808" s="5">
        <f t="shared" si="701"/>
        <v>1000</v>
      </c>
      <c r="D1808" s="64">
        <f t="shared" si="702"/>
        <v>6388.87</v>
      </c>
      <c r="E1808" s="11">
        <f>IF(K1808=1,VLOOKUP(A1808,[1]Plan1!$AY$80:$BA$314,3),E1807)</f>
        <v>6370.34</v>
      </c>
      <c r="F1808" s="72">
        <f t="shared" si="703"/>
        <v>44820</v>
      </c>
      <c r="G1808" s="9">
        <f t="shared" si="690"/>
        <v>-2.9003564010536831E-3</v>
      </c>
      <c r="H1808" s="72">
        <f t="shared" si="704"/>
        <v>44851</v>
      </c>
      <c r="I1808" s="72">
        <f t="shared" si="691"/>
        <v>44851</v>
      </c>
      <c r="J1808" s="1">
        <f t="shared" si="705"/>
        <v>21</v>
      </c>
      <c r="K1808" s="1">
        <f t="shared" si="687"/>
        <v>2</v>
      </c>
      <c r="L1808" s="5">
        <f t="shared" si="692"/>
        <v>0.99972340999999998</v>
      </c>
      <c r="M1808" s="12">
        <f t="shared" si="688"/>
        <v>0.99640046999999998</v>
      </c>
      <c r="N1808" s="12">
        <f t="shared" si="684"/>
        <v>1.3127841436879948</v>
      </c>
      <c r="O1808" s="5">
        <f t="shared" si="686"/>
        <v>1.31242104</v>
      </c>
      <c r="P1808" s="5">
        <f t="shared" si="693"/>
        <v>1312.4210399999999</v>
      </c>
      <c r="Q1808" s="10">
        <f t="shared" si="694"/>
        <v>0</v>
      </c>
      <c r="R1808" s="39">
        <f t="shared" si="695"/>
        <v>0</v>
      </c>
      <c r="S1808" s="5">
        <f t="shared" si="696"/>
        <v>0</v>
      </c>
      <c r="T1808" s="6">
        <f t="shared" si="706"/>
        <v>4.641E-2</v>
      </c>
      <c r="U1808" s="10">
        <f t="shared" si="685"/>
        <v>233</v>
      </c>
      <c r="V1808" s="10">
        <v>252</v>
      </c>
      <c r="W1808" s="12">
        <f t="shared" si="697"/>
        <v>1.0428369770000001</v>
      </c>
      <c r="X1808" s="5">
        <f t="shared" si="698"/>
        <v>56.220149900000003</v>
      </c>
      <c r="Y1808" s="11">
        <f t="shared" si="699"/>
        <v>0</v>
      </c>
      <c r="Z1808" s="2" t="s">
        <v>75</v>
      </c>
      <c r="AA1808" s="72">
        <f t="shared" si="707"/>
        <v>44851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2"/>
      <c r="CH1808" s="1"/>
      <c r="CI1808" s="1"/>
      <c r="CJ1808" s="1"/>
      <c r="CK1808" s="1"/>
      <c r="CL1808" s="1"/>
      <c r="CM1808" s="1"/>
    </row>
    <row r="1809" spans="1:91" x14ac:dyDescent="0.2">
      <c r="A1809" s="105">
        <f t="shared" si="700"/>
        <v>44822</v>
      </c>
      <c r="B1809" s="5">
        <f t="shared" si="689"/>
        <v>1368.6411899</v>
      </c>
      <c r="C1809" s="5">
        <f t="shared" si="701"/>
        <v>1000</v>
      </c>
      <c r="D1809" s="64">
        <f t="shared" si="702"/>
        <v>6388.87</v>
      </c>
      <c r="E1809" s="11">
        <f>IF(K1809=1,VLOOKUP(A1809,[1]Plan1!$AY$80:$BA$314,3),E1808)</f>
        <v>6370.34</v>
      </c>
      <c r="F1809" s="72">
        <f t="shared" si="703"/>
        <v>44820</v>
      </c>
      <c r="G1809" s="9">
        <f t="shared" si="690"/>
        <v>-2.9003564010536831E-3</v>
      </c>
      <c r="H1809" s="72">
        <f t="shared" si="704"/>
        <v>44851</v>
      </c>
      <c r="I1809" s="72">
        <f t="shared" si="691"/>
        <v>44851</v>
      </c>
      <c r="J1809" s="1">
        <f t="shared" si="705"/>
        <v>21</v>
      </c>
      <c r="K1809" s="1">
        <f t="shared" si="687"/>
        <v>2</v>
      </c>
      <c r="L1809" s="5">
        <f t="shared" si="692"/>
        <v>0.99972340999999998</v>
      </c>
      <c r="M1809" s="12">
        <f t="shared" si="688"/>
        <v>0.99640046999999998</v>
      </c>
      <c r="N1809" s="12">
        <f t="shared" si="684"/>
        <v>1.3127841436879948</v>
      </c>
      <c r="O1809" s="5">
        <f t="shared" si="686"/>
        <v>1.31242104</v>
      </c>
      <c r="P1809" s="5">
        <f t="shared" si="693"/>
        <v>1312.4210399999999</v>
      </c>
      <c r="Q1809" s="10">
        <f t="shared" si="694"/>
        <v>0</v>
      </c>
      <c r="R1809" s="39">
        <f t="shared" si="695"/>
        <v>0</v>
      </c>
      <c r="S1809" s="5">
        <f t="shared" si="696"/>
        <v>0</v>
      </c>
      <c r="T1809" s="6">
        <f t="shared" si="706"/>
        <v>4.641E-2</v>
      </c>
      <c r="U1809" s="10">
        <f t="shared" si="685"/>
        <v>233</v>
      </c>
      <c r="V1809" s="10">
        <v>252</v>
      </c>
      <c r="W1809" s="12">
        <f t="shared" si="697"/>
        <v>1.0428369770000001</v>
      </c>
      <c r="X1809" s="5">
        <f t="shared" si="698"/>
        <v>56.220149900000003</v>
      </c>
      <c r="Y1809" s="11">
        <f t="shared" si="699"/>
        <v>0</v>
      </c>
      <c r="Z1809" s="2" t="s">
        <v>75</v>
      </c>
      <c r="AA1809" s="72">
        <f t="shared" si="707"/>
        <v>44851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2"/>
      <c r="CH1809" s="1"/>
      <c r="CI1809" s="1"/>
      <c r="CJ1809" s="1"/>
      <c r="CK1809" s="1"/>
      <c r="CL1809" s="1"/>
      <c r="CM1809" s="1"/>
    </row>
    <row r="1810" spans="1:91" x14ac:dyDescent="0.2">
      <c r="A1810" s="105">
        <f t="shared" si="700"/>
        <v>44823</v>
      </c>
      <c r="B1810" s="5">
        <f t="shared" si="689"/>
        <v>1368.6411899</v>
      </c>
      <c r="C1810" s="5">
        <f t="shared" si="701"/>
        <v>1000</v>
      </c>
      <c r="D1810" s="64">
        <f t="shared" si="702"/>
        <v>6388.87</v>
      </c>
      <c r="E1810" s="11">
        <f>IF(K1810=1,VLOOKUP(A1810,[1]Plan1!$AY$80:$BA$314,3),E1809)</f>
        <v>6370.34</v>
      </c>
      <c r="F1810" s="72">
        <f t="shared" si="703"/>
        <v>44820</v>
      </c>
      <c r="G1810" s="9">
        <f t="shared" si="690"/>
        <v>-2.9003564010536831E-3</v>
      </c>
      <c r="H1810" s="72">
        <f t="shared" si="704"/>
        <v>44851</v>
      </c>
      <c r="I1810" s="72">
        <f t="shared" si="691"/>
        <v>44851</v>
      </c>
      <c r="J1810" s="1">
        <f t="shared" si="705"/>
        <v>21</v>
      </c>
      <c r="K1810" s="1">
        <f t="shared" si="687"/>
        <v>2</v>
      </c>
      <c r="L1810" s="5">
        <f t="shared" si="692"/>
        <v>0.99972340999999998</v>
      </c>
      <c r="M1810" s="12">
        <f t="shared" si="688"/>
        <v>0.99640046999999998</v>
      </c>
      <c r="N1810" s="12">
        <f t="shared" si="684"/>
        <v>1.3127841436879948</v>
      </c>
      <c r="O1810" s="5">
        <f t="shared" si="686"/>
        <v>1.31242104</v>
      </c>
      <c r="P1810" s="5">
        <f t="shared" si="693"/>
        <v>1312.4210399999999</v>
      </c>
      <c r="Q1810" s="10">
        <f t="shared" si="694"/>
        <v>0</v>
      </c>
      <c r="R1810" s="39">
        <f t="shared" si="695"/>
        <v>0</v>
      </c>
      <c r="S1810" s="5">
        <f t="shared" si="696"/>
        <v>0</v>
      </c>
      <c r="T1810" s="6">
        <f t="shared" si="706"/>
        <v>4.641E-2</v>
      </c>
      <c r="U1810" s="10">
        <f t="shared" si="685"/>
        <v>233</v>
      </c>
      <c r="V1810" s="10">
        <v>252</v>
      </c>
      <c r="W1810" s="12">
        <f t="shared" si="697"/>
        <v>1.0428369770000001</v>
      </c>
      <c r="X1810" s="5">
        <f t="shared" si="698"/>
        <v>56.220149900000003</v>
      </c>
      <c r="Y1810" s="11">
        <f t="shared" si="699"/>
        <v>0</v>
      </c>
      <c r="Z1810" s="2" t="s">
        <v>75</v>
      </c>
      <c r="AA1810" s="72">
        <f t="shared" si="707"/>
        <v>44851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2"/>
      <c r="CH1810" s="1"/>
      <c r="CI1810" s="1"/>
      <c r="CJ1810" s="1"/>
      <c r="CK1810" s="1"/>
      <c r="CL1810" s="1"/>
      <c r="CM1810" s="1"/>
    </row>
    <row r="1811" spans="1:91" x14ac:dyDescent="0.2">
      <c r="A1811" s="105">
        <f t="shared" si="700"/>
        <v>44824</v>
      </c>
      <c r="B1811" s="5">
        <f t="shared" si="689"/>
        <v>1368.6982657900001</v>
      </c>
      <c r="C1811" s="5">
        <f t="shared" si="701"/>
        <v>1000</v>
      </c>
      <c r="D1811" s="64">
        <f t="shared" si="702"/>
        <v>6388.87</v>
      </c>
      <c r="E1811" s="11">
        <f>IF(K1811=1,VLOOKUP(A1811,[1]Plan1!$AY$80:$BA$314,3),E1810)</f>
        <v>6370.34</v>
      </c>
      <c r="F1811" s="72">
        <f t="shared" si="703"/>
        <v>44820</v>
      </c>
      <c r="G1811" s="9">
        <f t="shared" si="690"/>
        <v>-2.9003564010536831E-3</v>
      </c>
      <c r="H1811" s="72">
        <f t="shared" si="704"/>
        <v>44851</v>
      </c>
      <c r="I1811" s="72">
        <f t="shared" si="691"/>
        <v>44851</v>
      </c>
      <c r="J1811" s="1">
        <f t="shared" si="705"/>
        <v>21</v>
      </c>
      <c r="K1811" s="1">
        <f t="shared" si="687"/>
        <v>3</v>
      </c>
      <c r="L1811" s="5">
        <f t="shared" si="692"/>
        <v>0.99958513999999998</v>
      </c>
      <c r="M1811" s="12">
        <f t="shared" si="688"/>
        <v>0.99640046999999998</v>
      </c>
      <c r="N1811" s="12">
        <f t="shared" si="684"/>
        <v>1.3127841436879948</v>
      </c>
      <c r="O1811" s="5">
        <f t="shared" si="686"/>
        <v>1.3122395200000001</v>
      </c>
      <c r="P1811" s="5">
        <f t="shared" si="693"/>
        <v>1312.2395200000001</v>
      </c>
      <c r="Q1811" s="10">
        <f t="shared" si="694"/>
        <v>0</v>
      </c>
      <c r="R1811" s="39">
        <f t="shared" si="695"/>
        <v>0</v>
      </c>
      <c r="S1811" s="5">
        <f t="shared" si="696"/>
        <v>0</v>
      </c>
      <c r="T1811" s="6">
        <f t="shared" si="706"/>
        <v>4.641E-2</v>
      </c>
      <c r="U1811" s="10">
        <f t="shared" si="685"/>
        <v>234</v>
      </c>
      <c r="V1811" s="10">
        <v>252</v>
      </c>
      <c r="W1811" s="12">
        <f t="shared" si="697"/>
        <v>1.0430247260000001</v>
      </c>
      <c r="X1811" s="5">
        <f t="shared" si="698"/>
        <v>56.458745790000002</v>
      </c>
      <c r="Y1811" s="11">
        <f t="shared" si="699"/>
        <v>0</v>
      </c>
      <c r="Z1811" s="2" t="s">
        <v>75</v>
      </c>
      <c r="AA1811" s="72">
        <f t="shared" si="707"/>
        <v>44851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2"/>
      <c r="CH1811" s="1"/>
      <c r="CI1811" s="1"/>
      <c r="CJ1811" s="1"/>
      <c r="CK1811" s="1"/>
      <c r="CL1811" s="1"/>
      <c r="CM1811" s="1"/>
    </row>
    <row r="1812" spans="1:91" x14ac:dyDescent="0.2">
      <c r="A1812" s="105">
        <f t="shared" si="700"/>
        <v>44825</v>
      </c>
      <c r="B1812" s="5">
        <f t="shared" si="689"/>
        <v>1368.75535986</v>
      </c>
      <c r="C1812" s="5">
        <f t="shared" si="701"/>
        <v>1000</v>
      </c>
      <c r="D1812" s="64">
        <f t="shared" si="702"/>
        <v>6388.87</v>
      </c>
      <c r="E1812" s="11">
        <f>IF(K1812=1,VLOOKUP(A1812,[1]Plan1!$AY$80:$BA$314,3),E1811)</f>
        <v>6370.34</v>
      </c>
      <c r="F1812" s="72">
        <f t="shared" si="703"/>
        <v>44820</v>
      </c>
      <c r="G1812" s="9">
        <f t="shared" si="690"/>
        <v>-2.9003564010536831E-3</v>
      </c>
      <c r="H1812" s="72">
        <f t="shared" si="704"/>
        <v>44851</v>
      </c>
      <c r="I1812" s="72">
        <f t="shared" si="691"/>
        <v>44851</v>
      </c>
      <c r="J1812" s="1">
        <f t="shared" si="705"/>
        <v>21</v>
      </c>
      <c r="K1812" s="1">
        <f t="shared" si="687"/>
        <v>4</v>
      </c>
      <c r="L1812" s="5">
        <f t="shared" si="692"/>
        <v>0.99944690000000003</v>
      </c>
      <c r="M1812" s="12">
        <f t="shared" si="688"/>
        <v>0.99640046999999998</v>
      </c>
      <c r="N1812" s="12">
        <f t="shared" si="684"/>
        <v>1.3127841436879948</v>
      </c>
      <c r="O1812" s="5">
        <f t="shared" si="686"/>
        <v>1.3120580399999999</v>
      </c>
      <c r="P1812" s="5">
        <f t="shared" si="693"/>
        <v>1312.0580399999999</v>
      </c>
      <c r="Q1812" s="10">
        <f t="shared" si="694"/>
        <v>0</v>
      </c>
      <c r="R1812" s="39">
        <f t="shared" si="695"/>
        <v>0</v>
      </c>
      <c r="S1812" s="5">
        <f t="shared" si="696"/>
        <v>0</v>
      </c>
      <c r="T1812" s="6">
        <f t="shared" si="706"/>
        <v>4.641E-2</v>
      </c>
      <c r="U1812" s="10">
        <f t="shared" si="685"/>
        <v>235</v>
      </c>
      <c r="V1812" s="10">
        <v>252</v>
      </c>
      <c r="W1812" s="12">
        <f t="shared" si="697"/>
        <v>1.043212509</v>
      </c>
      <c r="X1812" s="5">
        <f t="shared" si="698"/>
        <v>56.69731986</v>
      </c>
      <c r="Y1812" s="11">
        <f t="shared" si="699"/>
        <v>0</v>
      </c>
      <c r="Z1812" s="2" t="s">
        <v>75</v>
      </c>
      <c r="AA1812" s="72">
        <f t="shared" si="707"/>
        <v>44851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2"/>
      <c r="CH1812" s="1"/>
      <c r="CI1812" s="1"/>
      <c r="CJ1812" s="1"/>
      <c r="CK1812" s="1"/>
      <c r="CL1812" s="1"/>
      <c r="CM1812" s="1"/>
    </row>
    <row r="1813" spans="1:91" x14ac:dyDescent="0.2">
      <c r="A1813" s="105">
        <f t="shared" si="700"/>
        <v>44826</v>
      </c>
      <c r="B1813" s="5">
        <f t="shared" si="689"/>
        <v>1368.8124407999999</v>
      </c>
      <c r="C1813" s="5">
        <f t="shared" si="701"/>
        <v>1000</v>
      </c>
      <c r="D1813" s="64">
        <f t="shared" si="702"/>
        <v>6388.87</v>
      </c>
      <c r="E1813" s="11">
        <f>IF(K1813=1,VLOOKUP(A1813,[1]Plan1!$AY$80:$BA$314,3),E1812)</f>
        <v>6370.34</v>
      </c>
      <c r="F1813" s="72">
        <f t="shared" si="703"/>
        <v>44820</v>
      </c>
      <c r="G1813" s="9">
        <f t="shared" si="690"/>
        <v>-2.9003564010536831E-3</v>
      </c>
      <c r="H1813" s="72">
        <f t="shared" si="704"/>
        <v>44851</v>
      </c>
      <c r="I1813" s="72">
        <f t="shared" si="691"/>
        <v>44851</v>
      </c>
      <c r="J1813" s="1">
        <f t="shared" si="705"/>
        <v>21</v>
      </c>
      <c r="K1813" s="1">
        <f t="shared" si="687"/>
        <v>5</v>
      </c>
      <c r="L1813" s="5">
        <f t="shared" si="692"/>
        <v>0.99930867000000001</v>
      </c>
      <c r="M1813" s="12">
        <f t="shared" si="688"/>
        <v>0.99640046999999998</v>
      </c>
      <c r="N1813" s="12">
        <f t="shared" si="684"/>
        <v>1.3127841436879948</v>
      </c>
      <c r="O1813" s="5">
        <f t="shared" si="686"/>
        <v>1.3118765699999999</v>
      </c>
      <c r="P1813" s="5">
        <f t="shared" si="693"/>
        <v>1311.8765699999999</v>
      </c>
      <c r="Q1813" s="10">
        <f t="shared" si="694"/>
        <v>0</v>
      </c>
      <c r="R1813" s="39">
        <f t="shared" si="695"/>
        <v>0</v>
      </c>
      <c r="S1813" s="5">
        <f t="shared" si="696"/>
        <v>0</v>
      </c>
      <c r="T1813" s="6">
        <f t="shared" si="706"/>
        <v>4.641E-2</v>
      </c>
      <c r="U1813" s="10">
        <f t="shared" si="685"/>
        <v>236</v>
      </c>
      <c r="V1813" s="10">
        <v>252</v>
      </c>
      <c r="W1813" s="12">
        <f t="shared" si="697"/>
        <v>1.043400326</v>
      </c>
      <c r="X1813" s="5">
        <f t="shared" si="698"/>
        <v>56.935870799999996</v>
      </c>
      <c r="Y1813" s="11">
        <f t="shared" si="699"/>
        <v>0</v>
      </c>
      <c r="Z1813" s="2" t="s">
        <v>75</v>
      </c>
      <c r="AA1813" s="72">
        <f t="shared" si="707"/>
        <v>44851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2"/>
      <c r="CH1813" s="1"/>
      <c r="CI1813" s="1"/>
      <c r="CJ1813" s="1"/>
      <c r="CK1813" s="1"/>
      <c r="CL1813" s="1"/>
      <c r="CM1813" s="1"/>
    </row>
    <row r="1814" spans="1:91" x14ac:dyDescent="0.2">
      <c r="A1814" s="105">
        <f t="shared" si="700"/>
        <v>44827</v>
      </c>
      <c r="B1814" s="5">
        <f t="shared" si="689"/>
        <v>1368.8695294900001</v>
      </c>
      <c r="C1814" s="5">
        <f t="shared" si="701"/>
        <v>1000</v>
      </c>
      <c r="D1814" s="64">
        <f t="shared" si="702"/>
        <v>6388.87</v>
      </c>
      <c r="E1814" s="11">
        <f>IF(K1814=1,VLOOKUP(A1814,[1]Plan1!$AY$80:$BA$314,3),E1813)</f>
        <v>6370.34</v>
      </c>
      <c r="F1814" s="72">
        <f t="shared" si="703"/>
        <v>44820</v>
      </c>
      <c r="G1814" s="9">
        <f t="shared" si="690"/>
        <v>-2.9003564010536831E-3</v>
      </c>
      <c r="H1814" s="72">
        <f t="shared" si="704"/>
        <v>44851</v>
      </c>
      <c r="I1814" s="72">
        <f t="shared" si="691"/>
        <v>44851</v>
      </c>
      <c r="J1814" s="1">
        <f t="shared" si="705"/>
        <v>21</v>
      </c>
      <c r="K1814" s="1">
        <f t="shared" si="687"/>
        <v>6</v>
      </c>
      <c r="L1814" s="5">
        <f t="shared" si="692"/>
        <v>0.99917045999999998</v>
      </c>
      <c r="M1814" s="12">
        <f t="shared" si="688"/>
        <v>0.99640046999999998</v>
      </c>
      <c r="N1814" s="12">
        <f t="shared" si="684"/>
        <v>1.3127841436879948</v>
      </c>
      <c r="O1814" s="5">
        <f t="shared" si="686"/>
        <v>1.3116951299999999</v>
      </c>
      <c r="P1814" s="5">
        <f t="shared" si="693"/>
        <v>1311.6951300000001</v>
      </c>
      <c r="Q1814" s="10">
        <f t="shared" si="694"/>
        <v>0</v>
      </c>
      <c r="R1814" s="39">
        <f t="shared" si="695"/>
        <v>0</v>
      </c>
      <c r="S1814" s="5">
        <f t="shared" si="696"/>
        <v>0</v>
      </c>
      <c r="T1814" s="6">
        <f t="shared" si="706"/>
        <v>4.641E-2</v>
      </c>
      <c r="U1814" s="10">
        <f t="shared" si="685"/>
        <v>237</v>
      </c>
      <c r="V1814" s="10">
        <v>252</v>
      </c>
      <c r="W1814" s="12">
        <f t="shared" si="697"/>
        <v>1.043588177</v>
      </c>
      <c r="X1814" s="5">
        <f t="shared" si="698"/>
        <v>57.174399489999999</v>
      </c>
      <c r="Y1814" s="11">
        <f t="shared" si="699"/>
        <v>0</v>
      </c>
      <c r="Z1814" s="2" t="s">
        <v>75</v>
      </c>
      <c r="AA1814" s="72">
        <f t="shared" si="707"/>
        <v>44851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2"/>
      <c r="CH1814" s="1"/>
      <c r="CI1814" s="1"/>
      <c r="CJ1814" s="1"/>
      <c r="CK1814" s="1"/>
      <c r="CL1814" s="1"/>
      <c r="CM1814" s="1"/>
    </row>
    <row r="1815" spans="1:91" x14ac:dyDescent="0.2">
      <c r="A1815" s="105">
        <f t="shared" si="700"/>
        <v>44828</v>
      </c>
      <c r="B1815" s="5">
        <f t="shared" si="689"/>
        <v>1368.9266259199999</v>
      </c>
      <c r="C1815" s="5">
        <f t="shared" si="701"/>
        <v>1000</v>
      </c>
      <c r="D1815" s="64">
        <f t="shared" si="702"/>
        <v>6388.87</v>
      </c>
      <c r="E1815" s="11">
        <f>IF(K1815=1,VLOOKUP(A1815,[1]Plan1!$AY$80:$BA$314,3),E1814)</f>
        <v>6370.34</v>
      </c>
      <c r="F1815" s="72">
        <f t="shared" si="703"/>
        <v>44820</v>
      </c>
      <c r="G1815" s="9">
        <f t="shared" si="690"/>
        <v>-2.9003564010536831E-3</v>
      </c>
      <c r="H1815" s="72">
        <f t="shared" si="704"/>
        <v>44851</v>
      </c>
      <c r="I1815" s="72">
        <f t="shared" si="691"/>
        <v>44851</v>
      </c>
      <c r="J1815" s="1">
        <f t="shared" si="705"/>
        <v>21</v>
      </c>
      <c r="K1815" s="1">
        <f t="shared" si="687"/>
        <v>7</v>
      </c>
      <c r="L1815" s="5">
        <f t="shared" si="692"/>
        <v>0.99903227000000006</v>
      </c>
      <c r="M1815" s="12">
        <f t="shared" si="688"/>
        <v>0.99640046999999998</v>
      </c>
      <c r="N1815" s="12">
        <f t="shared" si="684"/>
        <v>1.3127841436879948</v>
      </c>
      <c r="O1815" s="5">
        <f t="shared" si="686"/>
        <v>1.31151372</v>
      </c>
      <c r="P1815" s="5">
        <f t="shared" si="693"/>
        <v>1311.5137199999999</v>
      </c>
      <c r="Q1815" s="10">
        <f t="shared" si="694"/>
        <v>0</v>
      </c>
      <c r="R1815" s="39">
        <f t="shared" si="695"/>
        <v>0</v>
      </c>
      <c r="S1815" s="5">
        <f t="shared" si="696"/>
        <v>0</v>
      </c>
      <c r="T1815" s="6">
        <f t="shared" si="706"/>
        <v>4.641E-2</v>
      </c>
      <c r="U1815" s="10">
        <f t="shared" si="685"/>
        <v>238</v>
      </c>
      <c r="V1815" s="10">
        <v>252</v>
      </c>
      <c r="W1815" s="12">
        <f t="shared" si="697"/>
        <v>1.0437760620000001</v>
      </c>
      <c r="X1815" s="5">
        <f t="shared" si="698"/>
        <v>57.41290592</v>
      </c>
      <c r="Y1815" s="11">
        <f t="shared" si="699"/>
        <v>0</v>
      </c>
      <c r="Z1815" s="2" t="s">
        <v>75</v>
      </c>
      <c r="AA1815" s="72">
        <f t="shared" si="707"/>
        <v>44851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2"/>
      <c r="CH1815" s="1"/>
      <c r="CI1815" s="1"/>
      <c r="CJ1815" s="1"/>
      <c r="CK1815" s="1"/>
      <c r="CL1815" s="1"/>
      <c r="CM1815" s="1"/>
    </row>
    <row r="1816" spans="1:91" x14ac:dyDescent="0.2">
      <c r="A1816" s="105">
        <f t="shared" si="700"/>
        <v>44829</v>
      </c>
      <c r="B1816" s="5">
        <f t="shared" si="689"/>
        <v>1368.9266259199999</v>
      </c>
      <c r="C1816" s="5">
        <f t="shared" si="701"/>
        <v>1000</v>
      </c>
      <c r="D1816" s="64">
        <f t="shared" si="702"/>
        <v>6388.87</v>
      </c>
      <c r="E1816" s="11">
        <f>IF(K1816=1,VLOOKUP(A1816,[1]Plan1!$AY$80:$BA$314,3),E1815)</f>
        <v>6370.34</v>
      </c>
      <c r="F1816" s="72">
        <f t="shared" si="703"/>
        <v>44820</v>
      </c>
      <c r="G1816" s="9">
        <f t="shared" si="690"/>
        <v>-2.9003564010536831E-3</v>
      </c>
      <c r="H1816" s="72">
        <f t="shared" si="704"/>
        <v>44851</v>
      </c>
      <c r="I1816" s="72">
        <f t="shared" si="691"/>
        <v>44851</v>
      </c>
      <c r="J1816" s="1">
        <f t="shared" si="705"/>
        <v>21</v>
      </c>
      <c r="K1816" s="1">
        <f t="shared" si="687"/>
        <v>7</v>
      </c>
      <c r="L1816" s="5">
        <f t="shared" si="692"/>
        <v>0.99903227000000006</v>
      </c>
      <c r="M1816" s="12">
        <f t="shared" si="688"/>
        <v>0.99640046999999998</v>
      </c>
      <c r="N1816" s="12">
        <f t="shared" si="684"/>
        <v>1.3127841436879948</v>
      </c>
      <c r="O1816" s="5">
        <f t="shared" si="686"/>
        <v>1.31151372</v>
      </c>
      <c r="P1816" s="5">
        <f t="shared" si="693"/>
        <v>1311.5137199999999</v>
      </c>
      <c r="Q1816" s="10">
        <f t="shared" si="694"/>
        <v>0</v>
      </c>
      <c r="R1816" s="39">
        <f t="shared" si="695"/>
        <v>0</v>
      </c>
      <c r="S1816" s="5">
        <f t="shared" si="696"/>
        <v>0</v>
      </c>
      <c r="T1816" s="6">
        <f t="shared" si="706"/>
        <v>4.641E-2</v>
      </c>
      <c r="U1816" s="10">
        <f t="shared" si="685"/>
        <v>238</v>
      </c>
      <c r="V1816" s="10">
        <v>252</v>
      </c>
      <c r="W1816" s="12">
        <f t="shared" si="697"/>
        <v>1.0437760620000001</v>
      </c>
      <c r="X1816" s="5">
        <f t="shared" si="698"/>
        <v>57.41290592</v>
      </c>
      <c r="Y1816" s="11">
        <f t="shared" si="699"/>
        <v>0</v>
      </c>
      <c r="Z1816" s="2" t="s">
        <v>75</v>
      </c>
      <c r="AA1816" s="72">
        <f t="shared" si="707"/>
        <v>44851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2"/>
      <c r="CH1816" s="1"/>
      <c r="CI1816" s="1"/>
      <c r="CJ1816" s="1"/>
      <c r="CK1816" s="1"/>
      <c r="CL1816" s="1"/>
      <c r="CM1816" s="1"/>
    </row>
    <row r="1817" spans="1:91" x14ac:dyDescent="0.2">
      <c r="A1817" s="105">
        <f t="shared" si="700"/>
        <v>44830</v>
      </c>
      <c r="B1817" s="5">
        <f t="shared" si="689"/>
        <v>1368.9266259199999</v>
      </c>
      <c r="C1817" s="5">
        <f t="shared" si="701"/>
        <v>1000</v>
      </c>
      <c r="D1817" s="64">
        <f t="shared" si="702"/>
        <v>6388.87</v>
      </c>
      <c r="E1817" s="11">
        <f>IF(K1817=1,VLOOKUP(A1817,[1]Plan1!$AY$80:$BA$314,3),E1816)</f>
        <v>6370.34</v>
      </c>
      <c r="F1817" s="72">
        <f t="shared" si="703"/>
        <v>44820</v>
      </c>
      <c r="G1817" s="9">
        <f t="shared" si="690"/>
        <v>-2.9003564010536831E-3</v>
      </c>
      <c r="H1817" s="72">
        <f t="shared" si="704"/>
        <v>44851</v>
      </c>
      <c r="I1817" s="72">
        <f t="shared" si="691"/>
        <v>44851</v>
      </c>
      <c r="J1817" s="1">
        <f t="shared" si="705"/>
        <v>21</v>
      </c>
      <c r="K1817" s="1">
        <f t="shared" si="687"/>
        <v>7</v>
      </c>
      <c r="L1817" s="5">
        <f t="shared" si="692"/>
        <v>0.99903227000000006</v>
      </c>
      <c r="M1817" s="12">
        <f t="shared" si="688"/>
        <v>0.99640046999999998</v>
      </c>
      <c r="N1817" s="12">
        <f t="shared" si="684"/>
        <v>1.3127841436879948</v>
      </c>
      <c r="O1817" s="5">
        <f t="shared" si="686"/>
        <v>1.31151372</v>
      </c>
      <c r="P1817" s="5">
        <f t="shared" si="693"/>
        <v>1311.5137199999999</v>
      </c>
      <c r="Q1817" s="10">
        <f t="shared" si="694"/>
        <v>0</v>
      </c>
      <c r="R1817" s="39">
        <f t="shared" si="695"/>
        <v>0</v>
      </c>
      <c r="S1817" s="5">
        <f t="shared" si="696"/>
        <v>0</v>
      </c>
      <c r="T1817" s="6">
        <f t="shared" si="706"/>
        <v>4.641E-2</v>
      </c>
      <c r="U1817" s="10">
        <f t="shared" si="685"/>
        <v>238</v>
      </c>
      <c r="V1817" s="10">
        <v>252</v>
      </c>
      <c r="W1817" s="12">
        <f t="shared" si="697"/>
        <v>1.0437760620000001</v>
      </c>
      <c r="X1817" s="5">
        <f t="shared" si="698"/>
        <v>57.41290592</v>
      </c>
      <c r="Y1817" s="11">
        <f t="shared" si="699"/>
        <v>0</v>
      </c>
      <c r="Z1817" s="2" t="s">
        <v>75</v>
      </c>
      <c r="AA1817" s="72">
        <f t="shared" si="707"/>
        <v>44851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2"/>
      <c r="CH1817" s="1"/>
      <c r="CI1817" s="1"/>
      <c r="CJ1817" s="1"/>
      <c r="CK1817" s="1"/>
      <c r="CL1817" s="1"/>
      <c r="CM1817" s="1"/>
    </row>
    <row r="1818" spans="1:91" x14ac:dyDescent="0.2">
      <c r="A1818" s="105">
        <f t="shared" si="700"/>
        <v>44831</v>
      </c>
      <c r="B1818" s="5">
        <f t="shared" si="689"/>
        <v>1368.98371832</v>
      </c>
      <c r="C1818" s="5">
        <f t="shared" si="701"/>
        <v>1000</v>
      </c>
      <c r="D1818" s="64">
        <f t="shared" si="702"/>
        <v>6388.87</v>
      </c>
      <c r="E1818" s="11">
        <f>IF(K1818=1,VLOOKUP(A1818,[1]Plan1!$AY$80:$BA$314,3),E1817)</f>
        <v>6370.34</v>
      </c>
      <c r="F1818" s="72">
        <f t="shared" si="703"/>
        <v>44820</v>
      </c>
      <c r="G1818" s="9">
        <f t="shared" si="690"/>
        <v>-2.9003564010536831E-3</v>
      </c>
      <c r="H1818" s="72">
        <f t="shared" si="704"/>
        <v>44851</v>
      </c>
      <c r="I1818" s="72">
        <f t="shared" si="691"/>
        <v>44851</v>
      </c>
      <c r="J1818" s="1">
        <f t="shared" si="705"/>
        <v>21</v>
      </c>
      <c r="K1818" s="1">
        <f t="shared" si="687"/>
        <v>8</v>
      </c>
      <c r="L1818" s="5">
        <f t="shared" si="692"/>
        <v>0.99889410000000001</v>
      </c>
      <c r="M1818" s="12">
        <f t="shared" si="688"/>
        <v>0.99640046999999998</v>
      </c>
      <c r="N1818" s="12">
        <f t="shared" si="684"/>
        <v>1.3127841436879948</v>
      </c>
      <c r="O1818" s="5">
        <f t="shared" si="686"/>
        <v>1.3113323299999999</v>
      </c>
      <c r="P1818" s="5">
        <f t="shared" si="693"/>
        <v>1311.33233</v>
      </c>
      <c r="Q1818" s="10">
        <f t="shared" si="694"/>
        <v>0</v>
      </c>
      <c r="R1818" s="39">
        <f t="shared" si="695"/>
        <v>0</v>
      </c>
      <c r="S1818" s="5">
        <f t="shared" si="696"/>
        <v>0</v>
      </c>
      <c r="T1818" s="6">
        <f t="shared" si="706"/>
        <v>4.641E-2</v>
      </c>
      <c r="U1818" s="10">
        <f t="shared" si="685"/>
        <v>239</v>
      </c>
      <c r="V1818" s="10">
        <v>252</v>
      </c>
      <c r="W1818" s="12">
        <f t="shared" si="697"/>
        <v>1.04396398</v>
      </c>
      <c r="X1818" s="5">
        <f t="shared" si="698"/>
        <v>57.651388320000002</v>
      </c>
      <c r="Y1818" s="11">
        <f t="shared" si="699"/>
        <v>0</v>
      </c>
      <c r="Z1818" s="2" t="s">
        <v>75</v>
      </c>
      <c r="AA1818" s="72">
        <f t="shared" si="707"/>
        <v>44851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2"/>
      <c r="CH1818" s="1"/>
      <c r="CI1818" s="1"/>
      <c r="CJ1818" s="1"/>
      <c r="CK1818" s="1"/>
      <c r="CL1818" s="1"/>
      <c r="CM1818" s="1"/>
    </row>
    <row r="1819" spans="1:91" x14ac:dyDescent="0.2">
      <c r="A1819" s="105">
        <f t="shared" si="700"/>
        <v>44832</v>
      </c>
      <c r="B1819" s="5">
        <f t="shared" si="689"/>
        <v>1369.0408184599999</v>
      </c>
      <c r="C1819" s="5">
        <f t="shared" si="701"/>
        <v>1000</v>
      </c>
      <c r="D1819" s="64">
        <f t="shared" si="702"/>
        <v>6388.87</v>
      </c>
      <c r="E1819" s="11">
        <f>IF(K1819=1,VLOOKUP(A1819,[1]Plan1!$AY$80:$BA$314,3),E1818)</f>
        <v>6370.34</v>
      </c>
      <c r="F1819" s="72">
        <f t="shared" si="703"/>
        <v>44820</v>
      </c>
      <c r="G1819" s="9">
        <f t="shared" si="690"/>
        <v>-2.9003564010536831E-3</v>
      </c>
      <c r="H1819" s="72">
        <f t="shared" si="704"/>
        <v>44851</v>
      </c>
      <c r="I1819" s="72">
        <f t="shared" si="691"/>
        <v>44851</v>
      </c>
      <c r="J1819" s="1">
        <f t="shared" si="705"/>
        <v>21</v>
      </c>
      <c r="K1819" s="1">
        <f t="shared" si="687"/>
        <v>9</v>
      </c>
      <c r="L1819" s="5">
        <f t="shared" si="692"/>
        <v>0.99875594999999995</v>
      </c>
      <c r="M1819" s="12">
        <f t="shared" si="688"/>
        <v>0.99640046999999998</v>
      </c>
      <c r="N1819" s="12">
        <f t="shared" si="684"/>
        <v>1.3127841436879948</v>
      </c>
      <c r="O1819" s="5">
        <f t="shared" si="686"/>
        <v>1.3111509699999999</v>
      </c>
      <c r="P1819" s="5">
        <f t="shared" si="693"/>
        <v>1311.1509699999999</v>
      </c>
      <c r="Q1819" s="10">
        <f t="shared" si="694"/>
        <v>0</v>
      </c>
      <c r="R1819" s="39">
        <f t="shared" si="695"/>
        <v>0</v>
      </c>
      <c r="S1819" s="5">
        <f t="shared" si="696"/>
        <v>0</v>
      </c>
      <c r="T1819" s="6">
        <f t="shared" si="706"/>
        <v>4.641E-2</v>
      </c>
      <c r="U1819" s="10">
        <f t="shared" si="685"/>
        <v>240</v>
      </c>
      <c r="V1819" s="10">
        <v>252</v>
      </c>
      <c r="W1819" s="12">
        <f t="shared" si="697"/>
        <v>1.0441519319999999</v>
      </c>
      <c r="X1819" s="5">
        <f t="shared" si="698"/>
        <v>57.889848460000003</v>
      </c>
      <c r="Y1819" s="11">
        <f t="shared" si="699"/>
        <v>0</v>
      </c>
      <c r="Z1819" s="2" t="s">
        <v>75</v>
      </c>
      <c r="AA1819" s="72">
        <f t="shared" si="707"/>
        <v>44851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2"/>
      <c r="CH1819" s="1"/>
      <c r="CI1819" s="1"/>
      <c r="CJ1819" s="1"/>
      <c r="CK1819" s="1"/>
      <c r="CL1819" s="1"/>
      <c r="CM1819" s="1"/>
    </row>
    <row r="1820" spans="1:91" x14ac:dyDescent="0.2">
      <c r="A1820" s="105">
        <f t="shared" si="700"/>
        <v>44833</v>
      </c>
      <c r="B1820" s="5">
        <f t="shared" si="689"/>
        <v>1369.09791589</v>
      </c>
      <c r="C1820" s="5">
        <f t="shared" si="701"/>
        <v>1000</v>
      </c>
      <c r="D1820" s="64">
        <f t="shared" si="702"/>
        <v>6388.87</v>
      </c>
      <c r="E1820" s="11">
        <f>IF(K1820=1,VLOOKUP(A1820,[1]Plan1!$AY$80:$BA$314,3),E1819)</f>
        <v>6370.34</v>
      </c>
      <c r="F1820" s="72">
        <f t="shared" si="703"/>
        <v>44820</v>
      </c>
      <c r="G1820" s="9">
        <f t="shared" si="690"/>
        <v>-2.9003564010536831E-3</v>
      </c>
      <c r="H1820" s="72">
        <f t="shared" si="704"/>
        <v>44851</v>
      </c>
      <c r="I1820" s="72">
        <f t="shared" si="691"/>
        <v>44851</v>
      </c>
      <c r="J1820" s="1">
        <f t="shared" si="705"/>
        <v>21</v>
      </c>
      <c r="K1820" s="1">
        <f t="shared" si="687"/>
        <v>10</v>
      </c>
      <c r="L1820" s="5">
        <f t="shared" si="692"/>
        <v>0.99861781999999999</v>
      </c>
      <c r="M1820" s="12">
        <f t="shared" si="688"/>
        <v>0.99640046999999998</v>
      </c>
      <c r="N1820" s="12">
        <f t="shared" si="684"/>
        <v>1.3127841436879948</v>
      </c>
      <c r="O1820" s="5">
        <f t="shared" si="686"/>
        <v>1.31096963</v>
      </c>
      <c r="P1820" s="5">
        <f t="shared" si="693"/>
        <v>1310.9696300000001</v>
      </c>
      <c r="Q1820" s="10">
        <f t="shared" si="694"/>
        <v>0</v>
      </c>
      <c r="R1820" s="39">
        <f t="shared" si="695"/>
        <v>0</v>
      </c>
      <c r="S1820" s="5">
        <f t="shared" si="696"/>
        <v>0</v>
      </c>
      <c r="T1820" s="6">
        <f t="shared" si="706"/>
        <v>4.641E-2</v>
      </c>
      <c r="U1820" s="10">
        <f t="shared" si="685"/>
        <v>241</v>
      </c>
      <c r="V1820" s="10">
        <v>252</v>
      </c>
      <c r="W1820" s="12">
        <f t="shared" si="697"/>
        <v>1.0443399179999999</v>
      </c>
      <c r="X1820" s="5">
        <f t="shared" si="698"/>
        <v>58.128285890000001</v>
      </c>
      <c r="Y1820" s="11">
        <f t="shared" si="699"/>
        <v>0</v>
      </c>
      <c r="Z1820" s="2" t="s">
        <v>75</v>
      </c>
      <c r="AA1820" s="72">
        <f t="shared" si="707"/>
        <v>44851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2"/>
      <c r="CH1820" s="1"/>
      <c r="CI1820" s="1"/>
      <c r="CJ1820" s="1"/>
      <c r="CK1820" s="1"/>
      <c r="CL1820" s="1"/>
      <c r="CM1820" s="1"/>
    </row>
    <row r="1821" spans="1:91" x14ac:dyDescent="0.2">
      <c r="A1821" s="105">
        <f t="shared" si="700"/>
        <v>44834</v>
      </c>
      <c r="B1821" s="5">
        <f t="shared" si="689"/>
        <v>1369.1550314800002</v>
      </c>
      <c r="C1821" s="5">
        <f t="shared" si="701"/>
        <v>1000</v>
      </c>
      <c r="D1821" s="64">
        <f t="shared" si="702"/>
        <v>6388.87</v>
      </c>
      <c r="E1821" s="11">
        <f>IF(K1821=1,VLOOKUP(A1821,[1]Plan1!$AY$80:$BA$314,3),E1820)</f>
        <v>6370.34</v>
      </c>
      <c r="F1821" s="72">
        <f t="shared" si="703"/>
        <v>44820</v>
      </c>
      <c r="G1821" s="9">
        <f t="shared" si="690"/>
        <v>-2.9003564010536831E-3</v>
      </c>
      <c r="H1821" s="72">
        <f t="shared" si="704"/>
        <v>44851</v>
      </c>
      <c r="I1821" s="72">
        <f t="shared" si="691"/>
        <v>44851</v>
      </c>
      <c r="J1821" s="1">
        <f t="shared" si="705"/>
        <v>21</v>
      </c>
      <c r="K1821" s="1">
        <f t="shared" si="687"/>
        <v>11</v>
      </c>
      <c r="L1821" s="5">
        <f t="shared" si="692"/>
        <v>0.99847971000000002</v>
      </c>
      <c r="M1821" s="12">
        <f t="shared" si="688"/>
        <v>0.99640046999999998</v>
      </c>
      <c r="N1821" s="12">
        <f t="shared" si="684"/>
        <v>1.3127841436879948</v>
      </c>
      <c r="O1821" s="5">
        <f t="shared" si="686"/>
        <v>1.3107883300000001</v>
      </c>
      <c r="P1821" s="5">
        <f t="shared" si="693"/>
        <v>1310.7883300000001</v>
      </c>
      <c r="Q1821" s="10">
        <f t="shared" si="694"/>
        <v>0</v>
      </c>
      <c r="R1821" s="39">
        <f t="shared" si="695"/>
        <v>0</v>
      </c>
      <c r="S1821" s="5">
        <f t="shared" si="696"/>
        <v>0</v>
      </c>
      <c r="T1821" s="6">
        <f t="shared" si="706"/>
        <v>4.641E-2</v>
      </c>
      <c r="U1821" s="10">
        <f t="shared" si="685"/>
        <v>242</v>
      </c>
      <c r="V1821" s="10">
        <v>252</v>
      </c>
      <c r="W1821" s="12">
        <f t="shared" si="697"/>
        <v>1.0445279380000001</v>
      </c>
      <c r="X1821" s="5">
        <f t="shared" si="698"/>
        <v>58.366701480000003</v>
      </c>
      <c r="Y1821" s="11">
        <f t="shared" si="699"/>
        <v>0</v>
      </c>
      <c r="Z1821" s="2" t="s">
        <v>75</v>
      </c>
      <c r="AA1821" s="72">
        <f t="shared" si="707"/>
        <v>44851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2"/>
      <c r="CH1821" s="1"/>
      <c r="CI1821" s="1"/>
      <c r="CJ1821" s="1"/>
      <c r="CK1821" s="1"/>
      <c r="CL1821" s="1"/>
      <c r="CM1821" s="1"/>
    </row>
    <row r="1822" spans="1:91" x14ac:dyDescent="0.2">
      <c r="A1822" s="105">
        <f t="shared" si="700"/>
        <v>44835</v>
      </c>
      <c r="B1822" s="5">
        <f t="shared" si="689"/>
        <v>1369.2121339100001</v>
      </c>
      <c r="C1822" s="5">
        <f t="shared" si="701"/>
        <v>1000</v>
      </c>
      <c r="D1822" s="64">
        <f t="shared" si="702"/>
        <v>6388.87</v>
      </c>
      <c r="E1822" s="11">
        <f>IF(K1822=1,VLOOKUP(A1822,[1]Plan1!$AY$80:$BA$314,3),E1821)</f>
        <v>6370.34</v>
      </c>
      <c r="F1822" s="72">
        <f t="shared" si="703"/>
        <v>44820</v>
      </c>
      <c r="G1822" s="9">
        <f t="shared" si="690"/>
        <v>-2.9003564010536831E-3</v>
      </c>
      <c r="H1822" s="72">
        <f t="shared" si="704"/>
        <v>44851</v>
      </c>
      <c r="I1822" s="72">
        <f t="shared" si="691"/>
        <v>44851</v>
      </c>
      <c r="J1822" s="1">
        <f t="shared" si="705"/>
        <v>21</v>
      </c>
      <c r="K1822" s="1">
        <f t="shared" si="687"/>
        <v>12</v>
      </c>
      <c r="L1822" s="5">
        <f t="shared" si="692"/>
        <v>0.99834162000000004</v>
      </c>
      <c r="M1822" s="12">
        <f t="shared" si="688"/>
        <v>0.99640046999999998</v>
      </c>
      <c r="N1822" s="12">
        <f t="shared" si="684"/>
        <v>1.3127841436879948</v>
      </c>
      <c r="O1822" s="5">
        <f t="shared" si="686"/>
        <v>1.3106070400000001</v>
      </c>
      <c r="P1822" s="5">
        <f t="shared" si="693"/>
        <v>1310.6070400000001</v>
      </c>
      <c r="Q1822" s="10">
        <f t="shared" si="694"/>
        <v>0</v>
      </c>
      <c r="R1822" s="39">
        <f t="shared" si="695"/>
        <v>0</v>
      </c>
      <c r="S1822" s="5">
        <f t="shared" si="696"/>
        <v>0</v>
      </c>
      <c r="T1822" s="6">
        <f t="shared" si="706"/>
        <v>4.641E-2</v>
      </c>
      <c r="U1822" s="10">
        <f t="shared" si="685"/>
        <v>243</v>
      </c>
      <c r="V1822" s="10">
        <v>252</v>
      </c>
      <c r="W1822" s="12">
        <f t="shared" si="697"/>
        <v>1.044715992</v>
      </c>
      <c r="X1822" s="5">
        <f t="shared" si="698"/>
        <v>58.605093910000001</v>
      </c>
      <c r="Y1822" s="11">
        <f t="shared" si="699"/>
        <v>0</v>
      </c>
      <c r="Z1822" s="2" t="s">
        <v>75</v>
      </c>
      <c r="AA1822" s="72">
        <f t="shared" si="707"/>
        <v>44851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2"/>
      <c r="CH1822" s="1"/>
      <c r="CI1822" s="1"/>
      <c r="CJ1822" s="1"/>
      <c r="CK1822" s="1"/>
      <c r="CL1822" s="1"/>
      <c r="CM1822" s="1"/>
    </row>
    <row r="1823" spans="1:91" x14ac:dyDescent="0.2">
      <c r="A1823" s="105">
        <f t="shared" si="700"/>
        <v>44836</v>
      </c>
      <c r="B1823" s="5">
        <f t="shared" si="689"/>
        <v>1369.2121339100001</v>
      </c>
      <c r="C1823" s="5">
        <f t="shared" si="701"/>
        <v>1000</v>
      </c>
      <c r="D1823" s="64">
        <f t="shared" si="702"/>
        <v>6388.87</v>
      </c>
      <c r="E1823" s="11">
        <f>IF(K1823=1,VLOOKUP(A1823,[1]Plan1!$AY$80:$BA$314,3),E1822)</f>
        <v>6370.34</v>
      </c>
      <c r="F1823" s="72">
        <f t="shared" si="703"/>
        <v>44820</v>
      </c>
      <c r="G1823" s="9">
        <f t="shared" si="690"/>
        <v>-2.9003564010536831E-3</v>
      </c>
      <c r="H1823" s="72">
        <f t="shared" si="704"/>
        <v>44851</v>
      </c>
      <c r="I1823" s="72">
        <f t="shared" si="691"/>
        <v>44851</v>
      </c>
      <c r="J1823" s="1">
        <f t="shared" si="705"/>
        <v>21</v>
      </c>
      <c r="K1823" s="1">
        <f t="shared" si="687"/>
        <v>12</v>
      </c>
      <c r="L1823" s="5">
        <f t="shared" si="692"/>
        <v>0.99834162000000004</v>
      </c>
      <c r="M1823" s="12">
        <f t="shared" si="688"/>
        <v>0.99640046999999998</v>
      </c>
      <c r="N1823" s="12">
        <f t="shared" ref="N1823:N1838" si="708">IF(I1823&gt;I1822,N1822*M1823,N1822)</f>
        <v>1.3127841436879948</v>
      </c>
      <c r="O1823" s="5">
        <f t="shared" si="686"/>
        <v>1.3106070400000001</v>
      </c>
      <c r="P1823" s="5">
        <f t="shared" si="693"/>
        <v>1310.6070400000001</v>
      </c>
      <c r="Q1823" s="10">
        <f t="shared" si="694"/>
        <v>0</v>
      </c>
      <c r="R1823" s="39">
        <f t="shared" si="695"/>
        <v>0</v>
      </c>
      <c r="S1823" s="5">
        <f t="shared" si="696"/>
        <v>0</v>
      </c>
      <c r="T1823" s="6">
        <f t="shared" si="706"/>
        <v>4.641E-2</v>
      </c>
      <c r="U1823" s="10">
        <f t="shared" si="685"/>
        <v>243</v>
      </c>
      <c r="V1823" s="10">
        <v>252</v>
      </c>
      <c r="W1823" s="12">
        <f t="shared" si="697"/>
        <v>1.044715992</v>
      </c>
      <c r="X1823" s="5">
        <f t="shared" si="698"/>
        <v>58.605093910000001</v>
      </c>
      <c r="Y1823" s="11">
        <f t="shared" si="699"/>
        <v>0</v>
      </c>
      <c r="Z1823" s="2" t="s">
        <v>75</v>
      </c>
      <c r="AA1823" s="72">
        <f t="shared" si="707"/>
        <v>44851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2"/>
      <c r="CH1823" s="1"/>
      <c r="CI1823" s="1"/>
      <c r="CJ1823" s="1"/>
      <c r="CK1823" s="1"/>
      <c r="CL1823" s="1"/>
      <c r="CM1823" s="1"/>
    </row>
    <row r="1824" spans="1:91" x14ac:dyDescent="0.2">
      <c r="A1824" s="105">
        <f t="shared" si="700"/>
        <v>44837</v>
      </c>
      <c r="B1824" s="5">
        <f t="shared" si="689"/>
        <v>1369.2121339100001</v>
      </c>
      <c r="C1824" s="5">
        <f t="shared" si="701"/>
        <v>1000</v>
      </c>
      <c r="D1824" s="64">
        <f t="shared" si="702"/>
        <v>6388.87</v>
      </c>
      <c r="E1824" s="11">
        <f>IF(K1824=1,VLOOKUP(A1824,[1]Plan1!$AY$80:$BA$314,3),E1823)</f>
        <v>6370.34</v>
      </c>
      <c r="F1824" s="72">
        <f t="shared" si="703"/>
        <v>44820</v>
      </c>
      <c r="G1824" s="9">
        <f t="shared" si="690"/>
        <v>-2.9003564010536831E-3</v>
      </c>
      <c r="H1824" s="72">
        <f t="shared" si="704"/>
        <v>44851</v>
      </c>
      <c r="I1824" s="72">
        <f t="shared" si="691"/>
        <v>44851</v>
      </c>
      <c r="J1824" s="1">
        <f t="shared" si="705"/>
        <v>21</v>
      </c>
      <c r="K1824" s="1">
        <f t="shared" si="687"/>
        <v>12</v>
      </c>
      <c r="L1824" s="5">
        <f t="shared" si="692"/>
        <v>0.99834162000000004</v>
      </c>
      <c r="M1824" s="12">
        <f t="shared" si="688"/>
        <v>0.99640046999999998</v>
      </c>
      <c r="N1824" s="12">
        <f t="shared" si="708"/>
        <v>1.3127841436879948</v>
      </c>
      <c r="O1824" s="5">
        <f t="shared" si="686"/>
        <v>1.3106070400000001</v>
      </c>
      <c r="P1824" s="5">
        <f t="shared" si="693"/>
        <v>1310.6070400000001</v>
      </c>
      <c r="Q1824" s="10">
        <f t="shared" si="694"/>
        <v>0</v>
      </c>
      <c r="R1824" s="39">
        <f t="shared" si="695"/>
        <v>0</v>
      </c>
      <c r="S1824" s="5">
        <f t="shared" si="696"/>
        <v>0</v>
      </c>
      <c r="T1824" s="6">
        <f t="shared" si="706"/>
        <v>4.641E-2</v>
      </c>
      <c r="U1824" s="10">
        <f t="shared" si="685"/>
        <v>243</v>
      </c>
      <c r="V1824" s="10">
        <v>252</v>
      </c>
      <c r="W1824" s="12">
        <f t="shared" si="697"/>
        <v>1.044715992</v>
      </c>
      <c r="X1824" s="5">
        <f t="shared" si="698"/>
        <v>58.605093910000001</v>
      </c>
      <c r="Y1824" s="11">
        <f t="shared" si="699"/>
        <v>0</v>
      </c>
      <c r="Z1824" s="2" t="s">
        <v>75</v>
      </c>
      <c r="AA1824" s="72">
        <f t="shared" si="707"/>
        <v>44851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2"/>
      <c r="CH1824" s="1"/>
      <c r="CI1824" s="1"/>
      <c r="CJ1824" s="1"/>
      <c r="CK1824" s="1"/>
      <c r="CL1824" s="1"/>
      <c r="CM1824" s="1"/>
    </row>
    <row r="1825" spans="1:91" x14ac:dyDescent="0.2">
      <c r="A1825" s="105">
        <f t="shared" si="700"/>
        <v>44838</v>
      </c>
      <c r="B1825" s="5">
        <f t="shared" si="689"/>
        <v>1369.2692336100001</v>
      </c>
      <c r="C1825" s="5">
        <f t="shared" si="701"/>
        <v>1000</v>
      </c>
      <c r="D1825" s="64">
        <f t="shared" si="702"/>
        <v>6388.87</v>
      </c>
      <c r="E1825" s="11">
        <f>IF(K1825=1,VLOOKUP(A1825,[1]Plan1!$AY$80:$BA$314,3),E1824)</f>
        <v>6370.34</v>
      </c>
      <c r="F1825" s="72">
        <f t="shared" si="703"/>
        <v>44820</v>
      </c>
      <c r="G1825" s="9">
        <f t="shared" si="690"/>
        <v>-2.9003564010536831E-3</v>
      </c>
      <c r="H1825" s="72">
        <f t="shared" si="704"/>
        <v>44851</v>
      </c>
      <c r="I1825" s="72">
        <f t="shared" si="691"/>
        <v>44851</v>
      </c>
      <c r="J1825" s="1">
        <f t="shared" si="705"/>
        <v>21</v>
      </c>
      <c r="K1825" s="1">
        <f t="shared" si="687"/>
        <v>13</v>
      </c>
      <c r="L1825" s="5">
        <f t="shared" si="692"/>
        <v>0.99820354</v>
      </c>
      <c r="M1825" s="12">
        <f t="shared" si="688"/>
        <v>0.99640046999999998</v>
      </c>
      <c r="N1825" s="12">
        <f t="shared" si="708"/>
        <v>1.3127841436879948</v>
      </c>
      <c r="O1825" s="5">
        <f t="shared" si="686"/>
        <v>1.3104257699999999</v>
      </c>
      <c r="P1825" s="5">
        <f t="shared" si="693"/>
        <v>1310.4257700000001</v>
      </c>
      <c r="Q1825" s="10">
        <f t="shared" si="694"/>
        <v>0</v>
      </c>
      <c r="R1825" s="39">
        <f t="shared" si="695"/>
        <v>0</v>
      </c>
      <c r="S1825" s="5">
        <f t="shared" si="696"/>
        <v>0</v>
      </c>
      <c r="T1825" s="6">
        <f t="shared" si="706"/>
        <v>4.641E-2</v>
      </c>
      <c r="U1825" s="10">
        <f t="shared" si="685"/>
        <v>244</v>
      </c>
      <c r="V1825" s="10">
        <v>252</v>
      </c>
      <c r="W1825" s="12">
        <f t="shared" si="697"/>
        <v>1.04490408</v>
      </c>
      <c r="X1825" s="5">
        <f t="shared" si="698"/>
        <v>58.843463610000001</v>
      </c>
      <c r="Y1825" s="11">
        <f t="shared" si="699"/>
        <v>0</v>
      </c>
      <c r="Z1825" s="2" t="s">
        <v>75</v>
      </c>
      <c r="AA1825" s="72">
        <f t="shared" si="707"/>
        <v>44851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2"/>
      <c r="CH1825" s="1"/>
      <c r="CI1825" s="1"/>
      <c r="CJ1825" s="1"/>
      <c r="CK1825" s="1"/>
      <c r="CL1825" s="1"/>
      <c r="CM1825" s="1"/>
    </row>
    <row r="1826" spans="1:91" x14ac:dyDescent="0.2">
      <c r="A1826" s="105">
        <f t="shared" si="700"/>
        <v>44839</v>
      </c>
      <c r="B1826" s="5">
        <f t="shared" si="689"/>
        <v>1369.3263501499998</v>
      </c>
      <c r="C1826" s="5">
        <f t="shared" si="701"/>
        <v>1000</v>
      </c>
      <c r="D1826" s="64">
        <f t="shared" si="702"/>
        <v>6388.87</v>
      </c>
      <c r="E1826" s="11">
        <f>IF(K1826=1,VLOOKUP(A1826,[1]Plan1!$AY$80:$BA$314,3),E1825)</f>
        <v>6370.34</v>
      </c>
      <c r="F1826" s="72">
        <f t="shared" si="703"/>
        <v>44820</v>
      </c>
      <c r="G1826" s="9">
        <f t="shared" si="690"/>
        <v>-2.9003564010536831E-3</v>
      </c>
      <c r="H1826" s="72">
        <f t="shared" si="704"/>
        <v>44851</v>
      </c>
      <c r="I1826" s="72">
        <f t="shared" si="691"/>
        <v>44851</v>
      </c>
      <c r="J1826" s="1">
        <f t="shared" si="705"/>
        <v>21</v>
      </c>
      <c r="K1826" s="1">
        <f t="shared" si="687"/>
        <v>14</v>
      </c>
      <c r="L1826" s="5">
        <f t="shared" si="692"/>
        <v>0.99806549</v>
      </c>
      <c r="M1826" s="12">
        <f t="shared" si="688"/>
        <v>0.99640046999999998</v>
      </c>
      <c r="N1826" s="12">
        <f t="shared" si="708"/>
        <v>1.3127841436879948</v>
      </c>
      <c r="O1826" s="5">
        <f t="shared" si="686"/>
        <v>1.31024454</v>
      </c>
      <c r="P1826" s="5">
        <f t="shared" si="693"/>
        <v>1310.2445399999999</v>
      </c>
      <c r="Q1826" s="10">
        <f t="shared" si="694"/>
        <v>0</v>
      </c>
      <c r="R1826" s="39">
        <f t="shared" si="695"/>
        <v>0</v>
      </c>
      <c r="S1826" s="5">
        <f t="shared" si="696"/>
        <v>0</v>
      </c>
      <c r="T1826" s="6">
        <f t="shared" si="706"/>
        <v>4.641E-2</v>
      </c>
      <c r="U1826" s="10">
        <f t="shared" si="685"/>
        <v>245</v>
      </c>
      <c r="V1826" s="10">
        <v>252</v>
      </c>
      <c r="W1826" s="12">
        <f t="shared" si="697"/>
        <v>1.0450922010000001</v>
      </c>
      <c r="X1826" s="5">
        <f t="shared" si="698"/>
        <v>59.081810150000003</v>
      </c>
      <c r="Y1826" s="11">
        <f t="shared" si="699"/>
        <v>0</v>
      </c>
      <c r="Z1826" s="2" t="s">
        <v>75</v>
      </c>
      <c r="AA1826" s="72">
        <f t="shared" si="707"/>
        <v>44851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2"/>
      <c r="CH1826" s="1"/>
      <c r="CI1826" s="1"/>
      <c r="CJ1826" s="1"/>
      <c r="CK1826" s="1"/>
      <c r="CL1826" s="1"/>
      <c r="CM1826" s="1"/>
    </row>
    <row r="1827" spans="1:91" x14ac:dyDescent="0.2">
      <c r="A1827" s="105">
        <f t="shared" si="700"/>
        <v>44840</v>
      </c>
      <c r="B1827" s="5">
        <f t="shared" si="689"/>
        <v>1369.38346396</v>
      </c>
      <c r="C1827" s="5">
        <f t="shared" si="701"/>
        <v>1000</v>
      </c>
      <c r="D1827" s="64">
        <f t="shared" si="702"/>
        <v>6388.87</v>
      </c>
      <c r="E1827" s="11">
        <f>IF(K1827=1,VLOOKUP(A1827,[1]Plan1!$AY$80:$BA$314,3),E1826)</f>
        <v>6370.34</v>
      </c>
      <c r="F1827" s="72">
        <f t="shared" si="703"/>
        <v>44820</v>
      </c>
      <c r="G1827" s="9">
        <f t="shared" si="690"/>
        <v>-2.9003564010536831E-3</v>
      </c>
      <c r="H1827" s="72">
        <f t="shared" si="704"/>
        <v>44851</v>
      </c>
      <c r="I1827" s="72">
        <f t="shared" si="691"/>
        <v>44851</v>
      </c>
      <c r="J1827" s="1">
        <f t="shared" si="705"/>
        <v>21</v>
      </c>
      <c r="K1827" s="1">
        <f t="shared" si="687"/>
        <v>15</v>
      </c>
      <c r="L1827" s="5">
        <f t="shared" si="692"/>
        <v>0.99792745000000005</v>
      </c>
      <c r="M1827" s="12">
        <f t="shared" si="688"/>
        <v>0.99640046999999998</v>
      </c>
      <c r="N1827" s="12">
        <f t="shared" si="708"/>
        <v>1.3127841436879948</v>
      </c>
      <c r="O1827" s="5">
        <f t="shared" si="686"/>
        <v>1.31006333</v>
      </c>
      <c r="P1827" s="5">
        <f t="shared" si="693"/>
        <v>1310.06333</v>
      </c>
      <c r="Q1827" s="10">
        <f t="shared" si="694"/>
        <v>0</v>
      </c>
      <c r="R1827" s="39">
        <f t="shared" si="695"/>
        <v>0</v>
      </c>
      <c r="S1827" s="5">
        <f t="shared" si="696"/>
        <v>0</v>
      </c>
      <c r="T1827" s="6">
        <f t="shared" si="706"/>
        <v>4.641E-2</v>
      </c>
      <c r="U1827" s="10">
        <f t="shared" si="685"/>
        <v>246</v>
      </c>
      <c r="V1827" s="10">
        <v>252</v>
      </c>
      <c r="W1827" s="12">
        <f t="shared" si="697"/>
        <v>1.0452803559999999</v>
      </c>
      <c r="X1827" s="5">
        <f t="shared" si="698"/>
        <v>59.32013396</v>
      </c>
      <c r="Y1827" s="11">
        <f t="shared" si="699"/>
        <v>0</v>
      </c>
      <c r="Z1827" s="2" t="s">
        <v>75</v>
      </c>
      <c r="AA1827" s="72">
        <f t="shared" si="707"/>
        <v>44851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2"/>
      <c r="CH1827" s="1"/>
      <c r="CI1827" s="1"/>
      <c r="CJ1827" s="1"/>
      <c r="CK1827" s="1"/>
      <c r="CL1827" s="1"/>
      <c r="CM1827" s="1"/>
    </row>
    <row r="1828" spans="1:91" x14ac:dyDescent="0.2">
      <c r="A1828" s="105">
        <f t="shared" si="700"/>
        <v>44841</v>
      </c>
      <c r="B1828" s="5">
        <f t="shared" si="689"/>
        <v>1369.44058679</v>
      </c>
      <c r="C1828" s="5">
        <f t="shared" si="701"/>
        <v>1000</v>
      </c>
      <c r="D1828" s="64">
        <f t="shared" si="702"/>
        <v>6388.87</v>
      </c>
      <c r="E1828" s="11">
        <f>IF(K1828=1,VLOOKUP(A1828,[1]Plan1!$AY$80:$BA$314,3),E1827)</f>
        <v>6370.34</v>
      </c>
      <c r="F1828" s="72">
        <f t="shared" si="703"/>
        <v>44820</v>
      </c>
      <c r="G1828" s="9">
        <f t="shared" si="690"/>
        <v>-2.9003564010536831E-3</v>
      </c>
      <c r="H1828" s="72">
        <f t="shared" si="704"/>
        <v>44851</v>
      </c>
      <c r="I1828" s="72">
        <f t="shared" si="691"/>
        <v>44851</v>
      </c>
      <c r="J1828" s="1">
        <f t="shared" si="705"/>
        <v>21</v>
      </c>
      <c r="K1828" s="1">
        <f t="shared" si="687"/>
        <v>16</v>
      </c>
      <c r="L1828" s="5">
        <f t="shared" si="692"/>
        <v>0.99778944000000003</v>
      </c>
      <c r="M1828" s="12">
        <f t="shared" si="688"/>
        <v>0.99640046999999998</v>
      </c>
      <c r="N1828" s="12">
        <f t="shared" si="708"/>
        <v>1.3127841436879948</v>
      </c>
      <c r="O1828" s="5">
        <f t="shared" si="686"/>
        <v>1.30988215</v>
      </c>
      <c r="P1828" s="5">
        <f t="shared" si="693"/>
        <v>1309.8821499999999</v>
      </c>
      <c r="Q1828" s="10">
        <f t="shared" si="694"/>
        <v>0</v>
      </c>
      <c r="R1828" s="39">
        <f t="shared" si="695"/>
        <v>0</v>
      </c>
      <c r="S1828" s="5">
        <f t="shared" si="696"/>
        <v>0</v>
      </c>
      <c r="T1828" s="6">
        <f t="shared" si="706"/>
        <v>4.641E-2</v>
      </c>
      <c r="U1828" s="10">
        <f t="shared" si="685"/>
        <v>247</v>
      </c>
      <c r="V1828" s="10">
        <v>252</v>
      </c>
      <c r="W1828" s="12">
        <f t="shared" si="697"/>
        <v>1.0454685459999999</v>
      </c>
      <c r="X1828" s="5">
        <f t="shared" si="698"/>
        <v>59.558436790000002</v>
      </c>
      <c r="Y1828" s="11">
        <f t="shared" si="699"/>
        <v>0</v>
      </c>
      <c r="Z1828" s="2" t="s">
        <v>75</v>
      </c>
      <c r="AA1828" s="72">
        <f t="shared" si="707"/>
        <v>44851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2"/>
      <c r="CH1828" s="1"/>
      <c r="CI1828" s="1"/>
      <c r="CJ1828" s="1"/>
      <c r="CK1828" s="1"/>
      <c r="CL1828" s="1"/>
      <c r="CM1828" s="1"/>
    </row>
    <row r="1829" spans="1:91" x14ac:dyDescent="0.2">
      <c r="A1829" s="105">
        <f t="shared" si="700"/>
        <v>44842</v>
      </c>
      <c r="B1829" s="5">
        <f t="shared" si="689"/>
        <v>1369.4977055500001</v>
      </c>
      <c r="C1829" s="5">
        <f t="shared" si="701"/>
        <v>1000</v>
      </c>
      <c r="D1829" s="64">
        <f t="shared" si="702"/>
        <v>6388.87</v>
      </c>
      <c r="E1829" s="11">
        <f>IF(K1829=1,VLOOKUP(A1829,[1]Plan1!$AY$80:$BA$314,3),E1828)</f>
        <v>6370.34</v>
      </c>
      <c r="F1829" s="72">
        <f t="shared" si="703"/>
        <v>44820</v>
      </c>
      <c r="G1829" s="9">
        <f t="shared" si="690"/>
        <v>-2.9003564010536831E-3</v>
      </c>
      <c r="H1829" s="72">
        <f t="shared" si="704"/>
        <v>44851</v>
      </c>
      <c r="I1829" s="72">
        <f t="shared" si="691"/>
        <v>44851</v>
      </c>
      <c r="J1829" s="1">
        <f t="shared" si="705"/>
        <v>21</v>
      </c>
      <c r="K1829" s="1">
        <f t="shared" si="687"/>
        <v>17</v>
      </c>
      <c r="L1829" s="5">
        <f t="shared" si="692"/>
        <v>0.99765143999999994</v>
      </c>
      <c r="M1829" s="12">
        <f t="shared" si="688"/>
        <v>0.99640046999999998</v>
      </c>
      <c r="N1829" s="12">
        <f t="shared" si="708"/>
        <v>1.3127841436879948</v>
      </c>
      <c r="O1829" s="5">
        <f t="shared" si="686"/>
        <v>1.3097009900000001</v>
      </c>
      <c r="P1829" s="5">
        <f t="shared" si="693"/>
        <v>1309.70099</v>
      </c>
      <c r="Q1829" s="10">
        <f t="shared" si="694"/>
        <v>0</v>
      </c>
      <c r="R1829" s="39">
        <f t="shared" si="695"/>
        <v>0</v>
      </c>
      <c r="S1829" s="5">
        <f t="shared" si="696"/>
        <v>0</v>
      </c>
      <c r="T1829" s="6">
        <f t="shared" si="706"/>
        <v>4.641E-2</v>
      </c>
      <c r="U1829" s="10">
        <f t="shared" ref="U1829:U1838" si="709">IF(Q1828&gt;0,1,IF(K1829=K1828,U1828,U1828+1))</f>
        <v>248</v>
      </c>
      <c r="V1829" s="10">
        <v>252</v>
      </c>
      <c r="W1829" s="12">
        <f t="shared" si="697"/>
        <v>1.045656769</v>
      </c>
      <c r="X1829" s="5">
        <f t="shared" si="698"/>
        <v>59.796715550000002</v>
      </c>
      <c r="Y1829" s="11">
        <f t="shared" si="699"/>
        <v>0</v>
      </c>
      <c r="Z1829" s="2" t="s">
        <v>75</v>
      </c>
      <c r="AA1829" s="72">
        <f t="shared" si="707"/>
        <v>44851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2"/>
      <c r="CH1829" s="1"/>
      <c r="CI1829" s="1"/>
      <c r="CJ1829" s="1"/>
      <c r="CK1829" s="1"/>
      <c r="CL1829" s="1"/>
      <c r="CM1829" s="1"/>
    </row>
    <row r="1830" spans="1:91" x14ac:dyDescent="0.2">
      <c r="A1830" s="105">
        <f t="shared" si="700"/>
        <v>44843</v>
      </c>
      <c r="B1830" s="5">
        <f t="shared" si="689"/>
        <v>1369.4977055500001</v>
      </c>
      <c r="C1830" s="5">
        <f t="shared" si="701"/>
        <v>1000</v>
      </c>
      <c r="D1830" s="64">
        <f t="shared" si="702"/>
        <v>6388.87</v>
      </c>
      <c r="E1830" s="11">
        <f>IF(K1830=1,VLOOKUP(A1830,[1]Plan1!$AY$80:$BA$314,3),E1829)</f>
        <v>6370.34</v>
      </c>
      <c r="F1830" s="72">
        <f t="shared" si="703"/>
        <v>44820</v>
      </c>
      <c r="G1830" s="9">
        <f t="shared" si="690"/>
        <v>-2.9003564010536831E-3</v>
      </c>
      <c r="H1830" s="72">
        <f t="shared" si="704"/>
        <v>44851</v>
      </c>
      <c r="I1830" s="72">
        <f t="shared" si="691"/>
        <v>44851</v>
      </c>
      <c r="J1830" s="1">
        <f t="shared" si="705"/>
        <v>21</v>
      </c>
      <c r="K1830" s="1">
        <f t="shared" si="687"/>
        <v>17</v>
      </c>
      <c r="L1830" s="5">
        <f t="shared" si="692"/>
        <v>0.99765143999999994</v>
      </c>
      <c r="M1830" s="12">
        <f t="shared" si="688"/>
        <v>0.99640046999999998</v>
      </c>
      <c r="N1830" s="12">
        <f t="shared" si="708"/>
        <v>1.3127841436879948</v>
      </c>
      <c r="O1830" s="5">
        <f t="shared" si="686"/>
        <v>1.3097009900000001</v>
      </c>
      <c r="P1830" s="5">
        <f t="shared" si="693"/>
        <v>1309.70099</v>
      </c>
      <c r="Q1830" s="10">
        <f t="shared" si="694"/>
        <v>0</v>
      </c>
      <c r="R1830" s="39">
        <f t="shared" si="695"/>
        <v>0</v>
      </c>
      <c r="S1830" s="5">
        <f t="shared" si="696"/>
        <v>0</v>
      </c>
      <c r="T1830" s="6">
        <f t="shared" si="706"/>
        <v>4.641E-2</v>
      </c>
      <c r="U1830" s="10">
        <f t="shared" si="709"/>
        <v>248</v>
      </c>
      <c r="V1830" s="10">
        <v>252</v>
      </c>
      <c r="W1830" s="12">
        <f t="shared" si="697"/>
        <v>1.045656769</v>
      </c>
      <c r="X1830" s="5">
        <f t="shared" si="698"/>
        <v>59.796715550000002</v>
      </c>
      <c r="Y1830" s="11">
        <f t="shared" si="699"/>
        <v>0</v>
      </c>
      <c r="Z1830" s="2" t="s">
        <v>75</v>
      </c>
      <c r="AA1830" s="72">
        <f t="shared" si="707"/>
        <v>44851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2"/>
      <c r="CH1830" s="1"/>
      <c r="CI1830" s="1"/>
      <c r="CJ1830" s="1"/>
      <c r="CK1830" s="1"/>
      <c r="CL1830" s="1"/>
      <c r="CM1830" s="1"/>
    </row>
    <row r="1831" spans="1:91" x14ac:dyDescent="0.2">
      <c r="A1831" s="105">
        <f t="shared" si="700"/>
        <v>44844</v>
      </c>
      <c r="B1831" s="5">
        <f t="shared" si="689"/>
        <v>1369.4977055500001</v>
      </c>
      <c r="C1831" s="5">
        <f t="shared" si="701"/>
        <v>1000</v>
      </c>
      <c r="D1831" s="64">
        <f t="shared" si="702"/>
        <v>6388.87</v>
      </c>
      <c r="E1831" s="11">
        <f>IF(K1831=1,VLOOKUP(A1831,[1]Plan1!$AY$80:$BA$314,3),E1830)</f>
        <v>6370.34</v>
      </c>
      <c r="F1831" s="72">
        <f t="shared" si="703"/>
        <v>44820</v>
      </c>
      <c r="G1831" s="9">
        <f t="shared" si="690"/>
        <v>-2.9003564010536831E-3</v>
      </c>
      <c r="H1831" s="72">
        <f t="shared" si="704"/>
        <v>44851</v>
      </c>
      <c r="I1831" s="72">
        <f t="shared" si="691"/>
        <v>44851</v>
      </c>
      <c r="J1831" s="1">
        <f t="shared" si="705"/>
        <v>21</v>
      </c>
      <c r="K1831" s="1">
        <f t="shared" si="687"/>
        <v>17</v>
      </c>
      <c r="L1831" s="5">
        <f t="shared" si="692"/>
        <v>0.99765143999999994</v>
      </c>
      <c r="M1831" s="12">
        <f t="shared" si="688"/>
        <v>0.99640046999999998</v>
      </c>
      <c r="N1831" s="12">
        <f t="shared" si="708"/>
        <v>1.3127841436879948</v>
      </c>
      <c r="O1831" s="5">
        <f t="shared" si="686"/>
        <v>1.3097009900000001</v>
      </c>
      <c r="P1831" s="5">
        <f t="shared" si="693"/>
        <v>1309.70099</v>
      </c>
      <c r="Q1831" s="10">
        <f t="shared" si="694"/>
        <v>0</v>
      </c>
      <c r="R1831" s="39">
        <f t="shared" si="695"/>
        <v>0</v>
      </c>
      <c r="S1831" s="5">
        <f t="shared" si="696"/>
        <v>0</v>
      </c>
      <c r="T1831" s="6">
        <f t="shared" si="706"/>
        <v>4.641E-2</v>
      </c>
      <c r="U1831" s="10">
        <f t="shared" si="709"/>
        <v>248</v>
      </c>
      <c r="V1831" s="10">
        <v>252</v>
      </c>
      <c r="W1831" s="12">
        <f t="shared" si="697"/>
        <v>1.045656769</v>
      </c>
      <c r="X1831" s="5">
        <f t="shared" si="698"/>
        <v>59.796715550000002</v>
      </c>
      <c r="Y1831" s="11">
        <f t="shared" si="699"/>
        <v>0</v>
      </c>
      <c r="Z1831" s="2" t="s">
        <v>75</v>
      </c>
      <c r="AA1831" s="72">
        <f t="shared" si="707"/>
        <v>44851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2"/>
      <c r="CH1831" s="1"/>
      <c r="CI1831" s="1"/>
      <c r="CJ1831" s="1"/>
      <c r="CK1831" s="1"/>
      <c r="CL1831" s="1"/>
      <c r="CM1831" s="1"/>
    </row>
    <row r="1832" spans="1:91" x14ac:dyDescent="0.2">
      <c r="A1832" s="105">
        <f t="shared" si="700"/>
        <v>44845</v>
      </c>
      <c r="B1832" s="5">
        <f t="shared" si="689"/>
        <v>1369.5548215699998</v>
      </c>
      <c r="C1832" s="5">
        <f t="shared" si="701"/>
        <v>1000</v>
      </c>
      <c r="D1832" s="64">
        <f t="shared" si="702"/>
        <v>6388.87</v>
      </c>
      <c r="E1832" s="11">
        <f>IF(K1832=1,VLOOKUP(A1832,[1]Plan1!$AY$80:$BA$314,3),E1831)</f>
        <v>6370.34</v>
      </c>
      <c r="F1832" s="72">
        <f t="shared" si="703"/>
        <v>44820</v>
      </c>
      <c r="G1832" s="9">
        <f t="shared" si="690"/>
        <v>-2.9003564010536831E-3</v>
      </c>
      <c r="H1832" s="72">
        <f t="shared" si="704"/>
        <v>44851</v>
      </c>
      <c r="I1832" s="72">
        <f t="shared" si="691"/>
        <v>44851</v>
      </c>
      <c r="J1832" s="1">
        <f t="shared" si="705"/>
        <v>21</v>
      </c>
      <c r="K1832" s="1">
        <f t="shared" si="687"/>
        <v>18</v>
      </c>
      <c r="L1832" s="5">
        <f t="shared" si="692"/>
        <v>0.99751345999999996</v>
      </c>
      <c r="M1832" s="12">
        <f t="shared" si="688"/>
        <v>0.99640046999999998</v>
      </c>
      <c r="N1832" s="12">
        <f t="shared" si="708"/>
        <v>1.3127841436879948</v>
      </c>
      <c r="O1832" s="5">
        <f t="shared" si="686"/>
        <v>1.30951985</v>
      </c>
      <c r="P1832" s="5">
        <f t="shared" si="693"/>
        <v>1309.5198499999999</v>
      </c>
      <c r="Q1832" s="10">
        <f t="shared" si="694"/>
        <v>0</v>
      </c>
      <c r="R1832" s="39">
        <f t="shared" si="695"/>
        <v>0</v>
      </c>
      <c r="S1832" s="5">
        <f t="shared" si="696"/>
        <v>0</v>
      </c>
      <c r="T1832" s="6">
        <f t="shared" si="706"/>
        <v>4.641E-2</v>
      </c>
      <c r="U1832" s="10">
        <f t="shared" si="709"/>
        <v>249</v>
      </c>
      <c r="V1832" s="10">
        <v>252</v>
      </c>
      <c r="W1832" s="12">
        <f t="shared" si="697"/>
        <v>1.0458450260000001</v>
      </c>
      <c r="X1832" s="5">
        <f t="shared" si="698"/>
        <v>60.034971570000003</v>
      </c>
      <c r="Y1832" s="11">
        <f t="shared" si="699"/>
        <v>0</v>
      </c>
      <c r="Z1832" s="2" t="s">
        <v>75</v>
      </c>
      <c r="AA1832" s="72">
        <f t="shared" si="707"/>
        <v>44851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2"/>
      <c r="CH1832" s="1"/>
      <c r="CI1832" s="1"/>
      <c r="CJ1832" s="1"/>
      <c r="CK1832" s="1"/>
      <c r="CL1832" s="1"/>
      <c r="CM1832" s="1"/>
    </row>
    <row r="1833" spans="1:91" x14ac:dyDescent="0.2">
      <c r="A1833" s="105">
        <f t="shared" si="700"/>
        <v>44846</v>
      </c>
      <c r="B1833" s="5">
        <f t="shared" si="689"/>
        <v>1369.61194527</v>
      </c>
      <c r="C1833" s="5">
        <f t="shared" si="701"/>
        <v>1000</v>
      </c>
      <c r="D1833" s="64">
        <f t="shared" si="702"/>
        <v>6388.87</v>
      </c>
      <c r="E1833" s="11">
        <f>IF(K1833=1,VLOOKUP(A1833,[1]Plan1!$AY$80:$BA$314,3),E1832)</f>
        <v>6370.34</v>
      </c>
      <c r="F1833" s="72">
        <f t="shared" si="703"/>
        <v>44820</v>
      </c>
      <c r="G1833" s="9">
        <f t="shared" si="690"/>
        <v>-2.9003564010536831E-3</v>
      </c>
      <c r="H1833" s="72">
        <f t="shared" si="704"/>
        <v>44851</v>
      </c>
      <c r="I1833" s="72">
        <f t="shared" si="691"/>
        <v>44851</v>
      </c>
      <c r="J1833" s="1">
        <f t="shared" si="705"/>
        <v>21</v>
      </c>
      <c r="K1833" s="1">
        <f t="shared" si="687"/>
        <v>19</v>
      </c>
      <c r="L1833" s="5">
        <f t="shared" si="692"/>
        <v>0.99737549999999997</v>
      </c>
      <c r="M1833" s="12">
        <f t="shared" si="688"/>
        <v>0.99640046999999998</v>
      </c>
      <c r="N1833" s="12">
        <f t="shared" si="708"/>
        <v>1.3127841436879948</v>
      </c>
      <c r="O1833" s="5">
        <f t="shared" ref="O1833:O1838" si="710">TRUNC(TRUNC((L1833*N1833),15),8)</f>
        <v>1.3093387400000001</v>
      </c>
      <c r="P1833" s="5">
        <f t="shared" si="693"/>
        <v>1309.3387399999999</v>
      </c>
      <c r="Q1833" s="10">
        <f t="shared" si="694"/>
        <v>0</v>
      </c>
      <c r="R1833" s="39">
        <f t="shared" si="695"/>
        <v>0</v>
      </c>
      <c r="S1833" s="5">
        <f t="shared" si="696"/>
        <v>0</v>
      </c>
      <c r="T1833" s="6">
        <f t="shared" si="706"/>
        <v>4.641E-2</v>
      </c>
      <c r="U1833" s="10">
        <f t="shared" si="709"/>
        <v>250</v>
      </c>
      <c r="V1833" s="10">
        <v>252</v>
      </c>
      <c r="W1833" s="12">
        <f t="shared" si="697"/>
        <v>1.046033317</v>
      </c>
      <c r="X1833" s="5">
        <f t="shared" si="698"/>
        <v>60.273205269999998</v>
      </c>
      <c r="Y1833" s="11">
        <f t="shared" si="699"/>
        <v>0</v>
      </c>
      <c r="Z1833" s="2" t="s">
        <v>75</v>
      </c>
      <c r="AA1833" s="72">
        <f t="shared" si="707"/>
        <v>44851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2"/>
      <c r="CH1833" s="1"/>
      <c r="CI1833" s="1"/>
      <c r="CJ1833" s="1"/>
      <c r="CK1833" s="1"/>
      <c r="CL1833" s="1"/>
      <c r="CM1833" s="1"/>
    </row>
    <row r="1834" spans="1:91" x14ac:dyDescent="0.2">
      <c r="A1834" s="105">
        <f t="shared" si="700"/>
        <v>44847</v>
      </c>
      <c r="B1834" s="5">
        <f t="shared" si="689"/>
        <v>1369.61194527</v>
      </c>
      <c r="C1834" s="5">
        <f t="shared" si="701"/>
        <v>1000</v>
      </c>
      <c r="D1834" s="64">
        <f t="shared" si="702"/>
        <v>6388.87</v>
      </c>
      <c r="E1834" s="11">
        <f>IF(K1834=1,VLOOKUP(A1834,[1]Plan1!$AY$80:$BA$314,3),E1833)</f>
        <v>6370.34</v>
      </c>
      <c r="F1834" s="72">
        <f t="shared" si="703"/>
        <v>44820</v>
      </c>
      <c r="G1834" s="9">
        <f t="shared" si="690"/>
        <v>-2.9003564010536831E-3</v>
      </c>
      <c r="H1834" s="72">
        <f t="shared" si="704"/>
        <v>44851</v>
      </c>
      <c r="I1834" s="72">
        <f t="shared" si="691"/>
        <v>44851</v>
      </c>
      <c r="J1834" s="1">
        <f t="shared" si="705"/>
        <v>21</v>
      </c>
      <c r="K1834" s="1">
        <f t="shared" ref="K1834:K1838" si="711">(J1834-(NETWORKDAYS(A1834,I1834,AD$118:AD$502)-1))</f>
        <v>19</v>
      </c>
      <c r="L1834" s="5">
        <f t="shared" si="692"/>
        <v>0.99737549999999997</v>
      </c>
      <c r="M1834" s="12">
        <f t="shared" si="688"/>
        <v>0.99640046999999998</v>
      </c>
      <c r="N1834" s="12">
        <f t="shared" si="708"/>
        <v>1.3127841436879948</v>
      </c>
      <c r="O1834" s="5">
        <f t="shared" si="710"/>
        <v>1.3093387400000001</v>
      </c>
      <c r="P1834" s="5">
        <f t="shared" si="693"/>
        <v>1309.3387399999999</v>
      </c>
      <c r="Q1834" s="10">
        <f t="shared" si="694"/>
        <v>0</v>
      </c>
      <c r="R1834" s="39">
        <f t="shared" si="695"/>
        <v>0</v>
      </c>
      <c r="S1834" s="5">
        <f t="shared" si="696"/>
        <v>0</v>
      </c>
      <c r="T1834" s="6">
        <f t="shared" si="706"/>
        <v>4.641E-2</v>
      </c>
      <c r="U1834" s="10">
        <f t="shared" si="709"/>
        <v>250</v>
      </c>
      <c r="V1834" s="10">
        <v>252</v>
      </c>
      <c r="W1834" s="12">
        <f t="shared" si="697"/>
        <v>1.046033317</v>
      </c>
      <c r="X1834" s="5">
        <f t="shared" si="698"/>
        <v>60.273205269999998</v>
      </c>
      <c r="Y1834" s="11">
        <f t="shared" si="699"/>
        <v>0</v>
      </c>
      <c r="Z1834" s="2" t="s">
        <v>75</v>
      </c>
      <c r="AA1834" s="72">
        <f t="shared" si="707"/>
        <v>44851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2"/>
      <c r="CH1834" s="1"/>
      <c r="CI1834" s="1"/>
      <c r="CJ1834" s="1"/>
      <c r="CK1834" s="1"/>
      <c r="CL1834" s="1"/>
      <c r="CM1834" s="1"/>
    </row>
    <row r="1835" spans="1:91" x14ac:dyDescent="0.2">
      <c r="A1835" s="105">
        <f t="shared" si="700"/>
        <v>44848</v>
      </c>
      <c r="B1835" s="5">
        <f t="shared" si="689"/>
        <v>1369.6690649100001</v>
      </c>
      <c r="C1835" s="5">
        <f t="shared" si="701"/>
        <v>1000</v>
      </c>
      <c r="D1835" s="64">
        <f t="shared" si="702"/>
        <v>6388.87</v>
      </c>
      <c r="E1835" s="11">
        <f>IF(K1835=1,VLOOKUP(A1835,[1]Plan1!$AY$80:$BA$314,3),E1834)</f>
        <v>6370.34</v>
      </c>
      <c r="F1835" s="72">
        <f t="shared" si="703"/>
        <v>44820</v>
      </c>
      <c r="G1835" s="9">
        <f t="shared" si="690"/>
        <v>-2.9003564010536831E-3</v>
      </c>
      <c r="H1835" s="72">
        <f t="shared" si="704"/>
        <v>44851</v>
      </c>
      <c r="I1835" s="72">
        <f t="shared" si="691"/>
        <v>44851</v>
      </c>
      <c r="J1835" s="1">
        <f t="shared" si="705"/>
        <v>21</v>
      </c>
      <c r="K1835" s="1">
        <f t="shared" si="711"/>
        <v>20</v>
      </c>
      <c r="L1835" s="5">
        <f t="shared" si="692"/>
        <v>0.99723755999999997</v>
      </c>
      <c r="M1835" s="12">
        <f t="shared" si="688"/>
        <v>0.99640046999999998</v>
      </c>
      <c r="N1835" s="12">
        <f t="shared" si="708"/>
        <v>1.3127841436879948</v>
      </c>
      <c r="O1835" s="5">
        <f t="shared" si="710"/>
        <v>1.30915765</v>
      </c>
      <c r="P1835" s="5">
        <f t="shared" si="693"/>
        <v>1309.1576500000001</v>
      </c>
      <c r="Q1835" s="10">
        <f t="shared" si="694"/>
        <v>0</v>
      </c>
      <c r="R1835" s="39">
        <f t="shared" si="695"/>
        <v>0</v>
      </c>
      <c r="S1835" s="5">
        <f t="shared" si="696"/>
        <v>0</v>
      </c>
      <c r="T1835" s="6">
        <f t="shared" si="706"/>
        <v>4.641E-2</v>
      </c>
      <c r="U1835" s="10">
        <f t="shared" si="709"/>
        <v>251</v>
      </c>
      <c r="V1835" s="10">
        <v>252</v>
      </c>
      <c r="W1835" s="12">
        <f t="shared" si="697"/>
        <v>1.046221641</v>
      </c>
      <c r="X1835" s="5">
        <f t="shared" si="698"/>
        <v>60.511414909999999</v>
      </c>
      <c r="Y1835" s="11">
        <f t="shared" si="699"/>
        <v>0</v>
      </c>
      <c r="Z1835" s="2" t="s">
        <v>75</v>
      </c>
      <c r="AA1835" s="72">
        <f t="shared" si="707"/>
        <v>44851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2"/>
      <c r="CH1835" s="1"/>
      <c r="CI1835" s="1"/>
      <c r="CJ1835" s="1"/>
      <c r="CK1835" s="1"/>
      <c r="CL1835" s="1"/>
      <c r="CM1835" s="1"/>
    </row>
    <row r="1836" spans="1:91" x14ac:dyDescent="0.2">
      <c r="A1836" s="105">
        <f t="shared" si="700"/>
        <v>44849</v>
      </c>
      <c r="B1836" s="5">
        <f t="shared" si="689"/>
        <v>1369.7261935399999</v>
      </c>
      <c r="C1836" s="5">
        <f t="shared" si="701"/>
        <v>1000</v>
      </c>
      <c r="D1836" s="64">
        <f t="shared" si="702"/>
        <v>6388.87</v>
      </c>
      <c r="E1836" s="11">
        <f>IF(K1836=1,VLOOKUP(A1836,[1]Plan1!$AY$80:$BA$314,3),E1835)</f>
        <v>6370.34</v>
      </c>
      <c r="F1836" s="72">
        <f t="shared" si="703"/>
        <v>44820</v>
      </c>
      <c r="G1836" s="9">
        <f t="shared" si="690"/>
        <v>-2.9003564010536831E-3</v>
      </c>
      <c r="H1836" s="72">
        <f t="shared" si="704"/>
        <v>44881</v>
      </c>
      <c r="I1836" s="72">
        <f t="shared" si="691"/>
        <v>44851</v>
      </c>
      <c r="J1836" s="1">
        <f t="shared" si="705"/>
        <v>21</v>
      </c>
      <c r="K1836" s="1">
        <f t="shared" si="711"/>
        <v>21</v>
      </c>
      <c r="L1836" s="5">
        <f t="shared" si="692"/>
        <v>0.99709963999999995</v>
      </c>
      <c r="M1836" s="12">
        <f t="shared" si="688"/>
        <v>0.99640046999999998</v>
      </c>
      <c r="N1836" s="12">
        <f t="shared" si="708"/>
        <v>1.3127841436879948</v>
      </c>
      <c r="O1836" s="5">
        <f t="shared" si="710"/>
        <v>1.3089765900000001</v>
      </c>
      <c r="P1836" s="5">
        <f t="shared" si="693"/>
        <v>1308.97659</v>
      </c>
      <c r="Q1836" s="10">
        <f t="shared" si="694"/>
        <v>0</v>
      </c>
      <c r="R1836" s="39">
        <f t="shared" si="695"/>
        <v>0</v>
      </c>
      <c r="S1836" s="5">
        <f t="shared" si="696"/>
        <v>0</v>
      </c>
      <c r="T1836" s="6">
        <f t="shared" si="706"/>
        <v>4.641E-2</v>
      </c>
      <c r="U1836" s="10">
        <f t="shared" si="709"/>
        <v>252</v>
      </c>
      <c r="V1836" s="10">
        <v>252</v>
      </c>
      <c r="W1836" s="12">
        <f t="shared" si="697"/>
        <v>1.0464100000000001</v>
      </c>
      <c r="X1836" s="5">
        <f t="shared" si="698"/>
        <v>60.749603540000003</v>
      </c>
      <c r="Y1836" s="11">
        <f t="shared" si="699"/>
        <v>0</v>
      </c>
      <c r="Z1836" s="2" t="s">
        <v>75</v>
      </c>
      <c r="AA1836" s="72">
        <f t="shared" si="707"/>
        <v>44851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2"/>
      <c r="CH1836" s="1"/>
      <c r="CI1836" s="1"/>
      <c r="CJ1836" s="1"/>
      <c r="CK1836" s="1"/>
      <c r="CL1836" s="1"/>
      <c r="CM1836" s="1"/>
    </row>
    <row r="1837" spans="1:91" x14ac:dyDescent="0.2">
      <c r="A1837" s="105">
        <f t="shared" si="700"/>
        <v>44850</v>
      </c>
      <c r="B1837" s="5">
        <f t="shared" si="689"/>
        <v>1369.7261935399999</v>
      </c>
      <c r="C1837" s="5">
        <f t="shared" si="701"/>
        <v>1000</v>
      </c>
      <c r="D1837" s="64">
        <f t="shared" si="702"/>
        <v>6388.87</v>
      </c>
      <c r="E1837" s="11">
        <f>IF(K1837=1,VLOOKUP(A1837,[1]Plan1!$AY$80:$BA$314,3),E1836)</f>
        <v>6370.34</v>
      </c>
      <c r="F1837" s="72">
        <f t="shared" si="703"/>
        <v>44820</v>
      </c>
      <c r="G1837" s="9">
        <f t="shared" si="690"/>
        <v>-2.9003564010536831E-3</v>
      </c>
      <c r="H1837" s="72">
        <f t="shared" si="704"/>
        <v>44881</v>
      </c>
      <c r="I1837" s="72">
        <f t="shared" si="691"/>
        <v>44851</v>
      </c>
      <c r="J1837" s="1">
        <f t="shared" si="705"/>
        <v>21</v>
      </c>
      <c r="K1837" s="1">
        <f t="shared" si="711"/>
        <v>21</v>
      </c>
      <c r="L1837" s="5">
        <f t="shared" si="692"/>
        <v>0.99709963999999995</v>
      </c>
      <c r="M1837" s="12">
        <f t="shared" si="688"/>
        <v>0.99640046999999998</v>
      </c>
      <c r="N1837" s="12">
        <f t="shared" si="708"/>
        <v>1.3127841436879948</v>
      </c>
      <c r="O1837" s="5">
        <f t="shared" si="710"/>
        <v>1.3089765900000001</v>
      </c>
      <c r="P1837" s="5">
        <f t="shared" si="693"/>
        <v>1308.97659</v>
      </c>
      <c r="Q1837" s="10">
        <f t="shared" si="694"/>
        <v>0</v>
      </c>
      <c r="R1837" s="39">
        <f t="shared" si="695"/>
        <v>0</v>
      </c>
      <c r="S1837" s="5">
        <f t="shared" si="696"/>
        <v>0</v>
      </c>
      <c r="T1837" s="6">
        <f t="shared" si="706"/>
        <v>4.641E-2</v>
      </c>
      <c r="U1837" s="10">
        <f t="shared" si="709"/>
        <v>252</v>
      </c>
      <c r="V1837" s="10">
        <v>252</v>
      </c>
      <c r="W1837" s="12">
        <f t="shared" si="697"/>
        <v>1.0464100000000001</v>
      </c>
      <c r="X1837" s="5">
        <f t="shared" si="698"/>
        <v>60.749603540000003</v>
      </c>
      <c r="Y1837" s="11">
        <f t="shared" si="699"/>
        <v>0</v>
      </c>
      <c r="Z1837" s="2" t="s">
        <v>75</v>
      </c>
      <c r="AA1837" s="72">
        <f t="shared" si="707"/>
        <v>44851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2"/>
      <c r="CH1837" s="1"/>
      <c r="CI1837" s="1"/>
      <c r="CJ1837" s="1"/>
      <c r="CK1837" s="1"/>
      <c r="CL1837" s="1"/>
      <c r="CM1837" s="1"/>
    </row>
    <row r="1838" spans="1:91" x14ac:dyDescent="0.2">
      <c r="A1838" s="105">
        <f t="shared" si="700"/>
        <v>44851</v>
      </c>
      <c r="B1838" s="5">
        <f t="shared" si="689"/>
        <v>1369.7261935399999</v>
      </c>
      <c r="C1838" s="5">
        <f t="shared" si="701"/>
        <v>1000</v>
      </c>
      <c r="D1838" s="64">
        <f t="shared" si="702"/>
        <v>6388.87</v>
      </c>
      <c r="E1838" s="11">
        <f>IF(K1838=1,VLOOKUP(A1838,[1]Plan1!$AY$80:$BA$314,3),E1837)</f>
        <v>6370.34</v>
      </c>
      <c r="F1838" s="72">
        <f t="shared" si="703"/>
        <v>44820</v>
      </c>
      <c r="G1838" s="9">
        <f t="shared" si="690"/>
        <v>-2.9003564010536831E-3</v>
      </c>
      <c r="H1838" s="72">
        <f t="shared" si="704"/>
        <v>44881</v>
      </c>
      <c r="I1838" s="72">
        <f t="shared" si="691"/>
        <v>44851</v>
      </c>
      <c r="J1838" s="1">
        <f t="shared" si="705"/>
        <v>21</v>
      </c>
      <c r="K1838" s="1">
        <f t="shared" si="711"/>
        <v>21</v>
      </c>
      <c r="L1838" s="5">
        <f t="shared" si="692"/>
        <v>0.99709963999999995</v>
      </c>
      <c r="M1838" s="12">
        <f t="shared" si="688"/>
        <v>0.99640046999999998</v>
      </c>
      <c r="N1838" s="12">
        <f t="shared" si="708"/>
        <v>1.3127841436879948</v>
      </c>
      <c r="O1838" s="5">
        <f t="shared" si="710"/>
        <v>1.3089765900000001</v>
      </c>
      <c r="P1838" s="5">
        <f t="shared" si="693"/>
        <v>1308.97659</v>
      </c>
      <c r="Q1838" s="10">
        <f t="shared" si="694"/>
        <v>5</v>
      </c>
      <c r="R1838" s="39">
        <f t="shared" si="695"/>
        <v>1</v>
      </c>
      <c r="S1838" s="5">
        <f t="shared" si="696"/>
        <v>1308.97659</v>
      </c>
      <c r="T1838" s="6">
        <f t="shared" si="706"/>
        <v>4.641E-2</v>
      </c>
      <c r="U1838" s="10">
        <f t="shared" si="709"/>
        <v>252</v>
      </c>
      <c r="V1838" s="10">
        <v>252</v>
      </c>
      <c r="W1838" s="12">
        <f t="shared" si="697"/>
        <v>1.0464100000000001</v>
      </c>
      <c r="X1838" s="5">
        <f t="shared" si="698"/>
        <v>60.749603540000003</v>
      </c>
      <c r="Y1838" s="11">
        <f t="shared" si="699"/>
        <v>1369.7261935399999</v>
      </c>
      <c r="Z1838" s="2" t="s">
        <v>75</v>
      </c>
      <c r="AA1838" s="72">
        <f t="shared" si="707"/>
        <v>44851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2"/>
      <c r="CH1838" s="1"/>
      <c r="CI1838" s="1"/>
      <c r="CJ1838" s="1"/>
      <c r="CK1838" s="1"/>
      <c r="CL1838" s="1"/>
      <c r="CM1838" s="1"/>
    </row>
    <row r="1839" spans="1:91" x14ac:dyDescent="0.2">
      <c r="A1839" s="113"/>
      <c r="B1839" s="5"/>
      <c r="C1839" s="5"/>
      <c r="D1839" s="64"/>
      <c r="E1839" s="11"/>
      <c r="F1839" s="8"/>
      <c r="G1839" s="9"/>
      <c r="H1839" s="8"/>
      <c r="I1839" s="8"/>
      <c r="J1839" s="1"/>
      <c r="K1839" s="1"/>
      <c r="L1839" s="5"/>
      <c r="M1839" s="12"/>
      <c r="N1839" s="12"/>
      <c r="O1839" s="5"/>
      <c r="P1839" s="5"/>
      <c r="Q1839" s="10"/>
      <c r="R1839" s="39"/>
      <c r="S1839" s="5"/>
      <c r="T1839" s="6"/>
      <c r="U1839" s="10"/>
      <c r="V1839" s="10"/>
      <c r="W1839" s="12"/>
      <c r="X1839" s="5"/>
      <c r="Y1839" s="11"/>
      <c r="Z1839" s="2"/>
      <c r="AA1839" s="8"/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2"/>
      <c r="CH1839" s="1"/>
      <c r="CI1839" s="1"/>
      <c r="CJ1839" s="1"/>
      <c r="CK1839" s="1"/>
      <c r="CL1839" s="1"/>
      <c r="CM1839" s="1"/>
    </row>
    <row r="1840" spans="1:91" x14ac:dyDescent="0.2">
      <c r="A1840" s="113"/>
      <c r="B1840" s="5"/>
      <c r="C1840" s="5"/>
      <c r="D1840" s="64"/>
      <c r="E1840" s="11"/>
      <c r="F1840" s="8"/>
      <c r="G1840" s="9"/>
      <c r="H1840" s="8"/>
      <c r="I1840" s="8"/>
      <c r="J1840" s="1"/>
      <c r="K1840" s="1"/>
      <c r="L1840" s="5"/>
      <c r="M1840" s="12"/>
      <c r="N1840" s="12"/>
      <c r="O1840" s="5"/>
      <c r="P1840" s="5"/>
      <c r="Q1840" s="10"/>
      <c r="R1840" s="39"/>
      <c r="S1840" s="5"/>
      <c r="T1840" s="6"/>
      <c r="U1840" s="10"/>
      <c r="V1840" s="10"/>
      <c r="W1840" s="12"/>
      <c r="X1840" s="5"/>
      <c r="Y1840" s="11"/>
      <c r="Z1840" s="2"/>
      <c r="AA1840" s="8"/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2"/>
      <c r="CH1840" s="1"/>
      <c r="CI1840" s="1"/>
      <c r="CJ1840" s="1"/>
      <c r="CK1840" s="1"/>
      <c r="CL1840" s="1"/>
      <c r="CM1840" s="1"/>
    </row>
    <row r="1841" spans="1:91" x14ac:dyDescent="0.2">
      <c r="A1841" s="113"/>
      <c r="B1841" s="5"/>
      <c r="C1841" s="5"/>
      <c r="D1841" s="64"/>
      <c r="E1841" s="11"/>
      <c r="F1841" s="8"/>
      <c r="G1841" s="9"/>
      <c r="H1841" s="8"/>
      <c r="I1841" s="8"/>
      <c r="J1841" s="1"/>
      <c r="K1841" s="1"/>
      <c r="L1841" s="5"/>
      <c r="M1841" s="12"/>
      <c r="N1841" s="12"/>
      <c r="O1841" s="5"/>
      <c r="P1841" s="5"/>
      <c r="Q1841" s="10"/>
      <c r="R1841" s="39"/>
      <c r="S1841" s="5"/>
      <c r="T1841" s="6"/>
      <c r="U1841" s="10"/>
      <c r="V1841" s="10"/>
      <c r="W1841" s="12"/>
      <c r="X1841" s="5"/>
      <c r="Y1841" s="11"/>
      <c r="Z1841" s="2"/>
      <c r="AA1841" s="8"/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2"/>
      <c r="CH1841" s="1"/>
      <c r="CI1841" s="1"/>
      <c r="CJ1841" s="1"/>
      <c r="CK1841" s="1"/>
      <c r="CL1841" s="1"/>
      <c r="CM1841" s="1"/>
    </row>
    <row r="1842" spans="1:91" x14ac:dyDescent="0.2">
      <c r="A1842" s="113"/>
      <c r="B1842" s="5"/>
      <c r="C1842" s="5"/>
      <c r="D1842" s="64"/>
      <c r="E1842" s="11"/>
      <c r="F1842" s="8"/>
      <c r="G1842" s="9"/>
      <c r="H1842" s="8"/>
      <c r="I1842" s="8"/>
      <c r="J1842" s="1"/>
      <c r="K1842" s="1"/>
      <c r="L1842" s="5"/>
      <c r="M1842" s="12"/>
      <c r="N1842" s="12"/>
      <c r="O1842" s="5"/>
      <c r="P1842" s="5"/>
      <c r="Q1842" s="10"/>
      <c r="R1842" s="39"/>
      <c r="S1842" s="5"/>
      <c r="T1842" s="6"/>
      <c r="U1842" s="10"/>
      <c r="V1842" s="10"/>
      <c r="W1842" s="12"/>
      <c r="X1842" s="5"/>
      <c r="Y1842" s="11"/>
      <c r="Z1842" s="2"/>
      <c r="AA1842" s="8"/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2"/>
      <c r="CH1842" s="1"/>
      <c r="CI1842" s="1"/>
      <c r="CJ1842" s="1"/>
      <c r="CK1842" s="1"/>
      <c r="CL1842" s="1"/>
      <c r="CM1842" s="1"/>
    </row>
    <row r="1843" spans="1:91" x14ac:dyDescent="0.2">
      <c r="A1843" s="113"/>
      <c r="B1843" s="5"/>
      <c r="C1843" s="5"/>
      <c r="D1843" s="64"/>
      <c r="E1843" s="11"/>
      <c r="F1843" s="8"/>
      <c r="G1843" s="9"/>
      <c r="H1843" s="8"/>
      <c r="I1843" s="8"/>
      <c r="J1843" s="1"/>
      <c r="K1843" s="1"/>
      <c r="L1843" s="5"/>
      <c r="M1843" s="12"/>
      <c r="N1843" s="12"/>
      <c r="O1843" s="5"/>
      <c r="P1843" s="5"/>
      <c r="Q1843" s="10"/>
      <c r="R1843" s="39"/>
      <c r="S1843" s="5"/>
      <c r="T1843" s="6"/>
      <c r="U1843" s="10"/>
      <c r="V1843" s="10"/>
      <c r="W1843" s="12"/>
      <c r="X1843" s="5"/>
      <c r="Y1843" s="11"/>
      <c r="Z1843" s="2"/>
      <c r="AA1843" s="8"/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2"/>
      <c r="CH1843" s="1"/>
      <c r="CI1843" s="1"/>
      <c r="CJ1843" s="1"/>
      <c r="CK1843" s="1"/>
      <c r="CL1843" s="1"/>
      <c r="CM1843" s="1"/>
    </row>
    <row r="1844" spans="1:91" x14ac:dyDescent="0.2">
      <c r="A1844" s="113"/>
      <c r="B1844" s="5"/>
      <c r="C1844" s="5"/>
      <c r="D1844" s="64"/>
      <c r="E1844" s="11"/>
      <c r="F1844" s="8"/>
      <c r="G1844" s="9"/>
      <c r="H1844" s="8"/>
      <c r="I1844" s="8"/>
      <c r="J1844" s="1"/>
      <c r="K1844" s="1"/>
      <c r="L1844" s="5"/>
      <c r="M1844" s="12"/>
      <c r="N1844" s="12"/>
      <c r="O1844" s="5"/>
      <c r="P1844" s="5"/>
      <c r="Q1844" s="10"/>
      <c r="R1844" s="39"/>
      <c r="S1844" s="5"/>
      <c r="T1844" s="6"/>
      <c r="U1844" s="10"/>
      <c r="V1844" s="10"/>
      <c r="W1844" s="12"/>
      <c r="X1844" s="5"/>
      <c r="Y1844" s="11"/>
      <c r="Z1844" s="2"/>
      <c r="AA1844" s="8"/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2"/>
      <c r="CH1844" s="1"/>
      <c r="CI1844" s="1"/>
      <c r="CJ1844" s="1"/>
      <c r="CK1844" s="1"/>
      <c r="CL1844" s="1"/>
      <c r="CM1844" s="1"/>
    </row>
    <row r="1845" spans="1:91" x14ac:dyDescent="0.2">
      <c r="A1845" s="113"/>
      <c r="B1845" s="5"/>
      <c r="C1845" s="5"/>
      <c r="D1845" s="64"/>
      <c r="E1845" s="11"/>
      <c r="F1845" s="8"/>
      <c r="G1845" s="9"/>
      <c r="H1845" s="8"/>
      <c r="I1845" s="8"/>
      <c r="J1845" s="1"/>
      <c r="K1845" s="1"/>
      <c r="L1845" s="5"/>
      <c r="M1845" s="12"/>
      <c r="N1845" s="12"/>
      <c r="O1845" s="5"/>
      <c r="P1845" s="5"/>
      <c r="Q1845" s="10"/>
      <c r="R1845" s="39"/>
      <c r="S1845" s="5"/>
      <c r="T1845" s="6"/>
      <c r="U1845" s="10"/>
      <c r="V1845" s="10"/>
      <c r="W1845" s="12"/>
      <c r="X1845" s="5"/>
      <c r="Y1845" s="11"/>
      <c r="Z1845" s="2"/>
      <c r="AA1845" s="8"/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2"/>
      <c r="CH1845" s="1"/>
      <c r="CI1845" s="1"/>
      <c r="CJ1845" s="1"/>
      <c r="CK1845" s="1"/>
      <c r="CL1845" s="1"/>
      <c r="CM1845" s="1"/>
    </row>
    <row r="1846" spans="1:91" x14ac:dyDescent="0.2">
      <c r="A1846" s="113"/>
      <c r="B1846" s="5"/>
      <c r="C1846" s="5"/>
      <c r="D1846" s="64"/>
      <c r="E1846" s="11"/>
      <c r="F1846" s="8"/>
      <c r="G1846" s="9"/>
      <c r="H1846" s="8"/>
      <c r="I1846" s="8"/>
      <c r="J1846" s="1"/>
      <c r="K1846" s="1"/>
      <c r="L1846" s="5"/>
      <c r="M1846" s="12"/>
      <c r="N1846" s="12"/>
      <c r="O1846" s="5"/>
      <c r="P1846" s="5"/>
      <c r="Q1846" s="10"/>
      <c r="R1846" s="39"/>
      <c r="S1846" s="5"/>
      <c r="T1846" s="6"/>
      <c r="U1846" s="10"/>
      <c r="V1846" s="10"/>
      <c r="W1846" s="12"/>
      <c r="X1846" s="5"/>
      <c r="Y1846" s="11"/>
      <c r="Z1846" s="2"/>
      <c r="AA1846" s="8"/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2"/>
      <c r="CH1846" s="1"/>
      <c r="CI1846" s="1"/>
      <c r="CJ1846" s="1"/>
      <c r="CK1846" s="1"/>
      <c r="CL1846" s="1"/>
      <c r="CM1846" s="1"/>
    </row>
    <row r="1847" spans="1:91" x14ac:dyDescent="0.2">
      <c r="A1847" s="113"/>
      <c r="B1847" s="5"/>
      <c r="C1847" s="5"/>
      <c r="D1847" s="64"/>
      <c r="E1847" s="11"/>
      <c r="F1847" s="8"/>
      <c r="G1847" s="9"/>
      <c r="H1847" s="8"/>
      <c r="I1847" s="8"/>
      <c r="J1847" s="1"/>
      <c r="K1847" s="1"/>
      <c r="L1847" s="5"/>
      <c r="M1847" s="12"/>
      <c r="N1847" s="12"/>
      <c r="O1847" s="5"/>
      <c r="P1847" s="5"/>
      <c r="Q1847" s="10"/>
      <c r="R1847" s="39"/>
      <c r="S1847" s="5"/>
      <c r="T1847" s="6"/>
      <c r="U1847" s="10"/>
      <c r="V1847" s="10"/>
      <c r="W1847" s="12"/>
      <c r="X1847" s="5"/>
      <c r="Y1847" s="11"/>
      <c r="Z1847" s="2"/>
      <c r="AA1847" s="8"/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2"/>
      <c r="CH1847" s="1"/>
      <c r="CI1847" s="1"/>
      <c r="CJ1847" s="1"/>
      <c r="CK1847" s="1"/>
      <c r="CL1847" s="1"/>
      <c r="CM1847" s="1"/>
    </row>
    <row r="1848" spans="1:91" x14ac:dyDescent="0.2">
      <c r="A1848" s="113"/>
      <c r="B1848" s="5"/>
      <c r="C1848" s="5"/>
      <c r="D1848" s="64"/>
      <c r="E1848" s="11"/>
      <c r="F1848" s="8"/>
      <c r="G1848" s="9"/>
      <c r="H1848" s="8"/>
      <c r="I1848" s="8"/>
      <c r="J1848" s="1"/>
      <c r="K1848" s="1"/>
      <c r="L1848" s="5"/>
      <c r="M1848" s="12"/>
      <c r="N1848" s="12"/>
      <c r="O1848" s="5"/>
      <c r="P1848" s="5"/>
      <c r="Q1848" s="10"/>
      <c r="R1848" s="39"/>
      <c r="S1848" s="5"/>
      <c r="T1848" s="6"/>
      <c r="U1848" s="10"/>
      <c r="V1848" s="10"/>
      <c r="W1848" s="12"/>
      <c r="X1848" s="5"/>
      <c r="Y1848" s="11"/>
      <c r="Z1848" s="2"/>
      <c r="AA1848" s="8"/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2"/>
      <c r="CH1848" s="1"/>
      <c r="CI1848" s="1"/>
      <c r="CJ1848" s="1"/>
      <c r="CK1848" s="1"/>
      <c r="CL1848" s="1"/>
      <c r="CM1848" s="1"/>
    </row>
    <row r="1849" spans="1:91" x14ac:dyDescent="0.2">
      <c r="A1849" s="113"/>
      <c r="B1849" s="5"/>
      <c r="C1849" s="5"/>
      <c r="D1849" s="64"/>
      <c r="E1849" s="11"/>
      <c r="F1849" s="8"/>
      <c r="G1849" s="9"/>
      <c r="H1849" s="8"/>
      <c r="I1849" s="8"/>
      <c r="J1849" s="1"/>
      <c r="K1849" s="1"/>
      <c r="L1849" s="5"/>
      <c r="M1849" s="12"/>
      <c r="N1849" s="12"/>
      <c r="O1849" s="5"/>
      <c r="P1849" s="5"/>
      <c r="Q1849" s="10"/>
      <c r="R1849" s="39"/>
      <c r="S1849" s="5"/>
      <c r="T1849" s="6"/>
      <c r="U1849" s="10"/>
      <c r="V1849" s="10"/>
      <c r="W1849" s="12"/>
      <c r="X1849" s="5"/>
      <c r="Y1849" s="11"/>
      <c r="Z1849" s="2"/>
      <c r="AA1849" s="8"/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2"/>
      <c r="CH1849" s="1"/>
      <c r="CI1849" s="1"/>
      <c r="CJ1849" s="1"/>
      <c r="CK1849" s="1"/>
      <c r="CL1849" s="1"/>
      <c r="CM1849" s="1"/>
    </row>
    <row r="1850" spans="1:91" x14ac:dyDescent="0.2">
      <c r="A1850" s="113"/>
      <c r="B1850" s="5"/>
      <c r="C1850" s="5"/>
      <c r="D1850" s="64"/>
      <c r="E1850" s="11"/>
      <c r="F1850" s="8"/>
      <c r="G1850" s="9"/>
      <c r="H1850" s="8"/>
      <c r="I1850" s="8"/>
      <c r="J1850" s="1"/>
      <c r="K1850" s="1"/>
      <c r="L1850" s="5"/>
      <c r="M1850" s="12"/>
      <c r="N1850" s="12"/>
      <c r="O1850" s="5"/>
      <c r="P1850" s="5"/>
      <c r="Q1850" s="10"/>
      <c r="R1850" s="39"/>
      <c r="S1850" s="5"/>
      <c r="T1850" s="6"/>
      <c r="U1850" s="10"/>
      <c r="V1850" s="10"/>
      <c r="W1850" s="12"/>
      <c r="X1850" s="5"/>
      <c r="Y1850" s="11"/>
      <c r="Z1850" s="2"/>
      <c r="AA1850" s="8"/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2"/>
      <c r="CH1850" s="1"/>
      <c r="CI1850" s="1"/>
      <c r="CJ1850" s="1"/>
      <c r="CK1850" s="1"/>
      <c r="CL1850" s="1"/>
      <c r="CM1850" s="1"/>
    </row>
    <row r="1851" spans="1:91" x14ac:dyDescent="0.2">
      <c r="A1851" s="113"/>
      <c r="B1851" s="5"/>
      <c r="C1851" s="5"/>
      <c r="D1851" s="64"/>
      <c r="E1851" s="11"/>
      <c r="F1851" s="8"/>
      <c r="G1851" s="9"/>
      <c r="H1851" s="8"/>
      <c r="I1851" s="8"/>
      <c r="J1851" s="1"/>
      <c r="K1851" s="1"/>
      <c r="L1851" s="5"/>
      <c r="M1851" s="12"/>
      <c r="N1851" s="12"/>
      <c r="O1851" s="5"/>
      <c r="P1851" s="5"/>
      <c r="Q1851" s="10"/>
      <c r="R1851" s="39"/>
      <c r="S1851" s="5"/>
      <c r="T1851" s="6"/>
      <c r="U1851" s="10"/>
      <c r="V1851" s="10"/>
      <c r="W1851" s="12"/>
      <c r="X1851" s="5"/>
      <c r="Y1851" s="11"/>
      <c r="Z1851" s="2"/>
      <c r="AA1851" s="8"/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2"/>
      <c r="CH1851" s="1"/>
      <c r="CI1851" s="1"/>
      <c r="CJ1851" s="1"/>
      <c r="CK1851" s="1"/>
      <c r="CL1851" s="1"/>
      <c r="CM1851" s="1"/>
    </row>
    <row r="1852" spans="1:91" x14ac:dyDescent="0.2">
      <c r="A1852" s="113"/>
      <c r="B1852" s="5"/>
      <c r="C1852" s="5"/>
      <c r="D1852" s="64"/>
      <c r="E1852" s="11"/>
      <c r="F1852" s="8"/>
      <c r="G1852" s="9"/>
      <c r="H1852" s="8"/>
      <c r="I1852" s="8"/>
      <c r="J1852" s="1"/>
      <c r="K1852" s="1"/>
      <c r="L1852" s="5"/>
      <c r="M1852" s="12"/>
      <c r="N1852" s="12"/>
      <c r="O1852" s="5"/>
      <c r="P1852" s="5"/>
      <c r="Q1852" s="10"/>
      <c r="R1852" s="39"/>
      <c r="S1852" s="5"/>
      <c r="T1852" s="6"/>
      <c r="U1852" s="10"/>
      <c r="V1852" s="10"/>
      <c r="W1852" s="12"/>
      <c r="X1852" s="5"/>
      <c r="Y1852" s="11"/>
      <c r="Z1852" s="2"/>
      <c r="AA1852" s="8"/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2"/>
      <c r="CH1852" s="1"/>
      <c r="CI1852" s="1"/>
      <c r="CJ1852" s="1"/>
      <c r="CK1852" s="1"/>
      <c r="CL1852" s="1"/>
      <c r="CM1852" s="1"/>
    </row>
    <row r="1853" spans="1:91" x14ac:dyDescent="0.2">
      <c r="A1853" s="113"/>
      <c r="B1853" s="5"/>
      <c r="C1853" s="5"/>
      <c r="D1853" s="64"/>
      <c r="E1853" s="11"/>
      <c r="F1853" s="8"/>
      <c r="G1853" s="9"/>
      <c r="H1853" s="8"/>
      <c r="I1853" s="8"/>
      <c r="J1853" s="1"/>
      <c r="K1853" s="1"/>
      <c r="L1853" s="5"/>
      <c r="M1853" s="12"/>
      <c r="N1853" s="12"/>
      <c r="O1853" s="5"/>
      <c r="P1853" s="5"/>
      <c r="Q1853" s="10"/>
      <c r="R1853" s="39"/>
      <c r="S1853" s="5"/>
      <c r="T1853" s="6"/>
      <c r="U1853" s="10"/>
      <c r="V1853" s="10"/>
      <c r="W1853" s="12"/>
      <c r="X1853" s="5"/>
      <c r="Y1853" s="11"/>
      <c r="Z1853" s="2"/>
      <c r="AA1853" s="8"/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2"/>
      <c r="CH1853" s="1"/>
      <c r="CI1853" s="1"/>
      <c r="CJ1853" s="1"/>
      <c r="CK1853" s="1"/>
      <c r="CL1853" s="1"/>
      <c r="CM1853" s="1"/>
    </row>
    <row r="1854" spans="1:91" x14ac:dyDescent="0.2">
      <c r="A1854" s="113"/>
      <c r="B1854" s="5"/>
      <c r="C1854" s="5"/>
      <c r="D1854" s="64"/>
      <c r="E1854" s="11"/>
      <c r="F1854" s="8"/>
      <c r="G1854" s="9"/>
      <c r="H1854" s="8"/>
      <c r="I1854" s="8"/>
      <c r="J1854" s="1"/>
      <c r="K1854" s="1"/>
      <c r="L1854" s="5"/>
      <c r="M1854" s="12"/>
      <c r="N1854" s="12"/>
      <c r="O1854" s="5"/>
      <c r="P1854" s="5"/>
      <c r="Q1854" s="10"/>
      <c r="R1854" s="39"/>
      <c r="S1854" s="5"/>
      <c r="T1854" s="6"/>
      <c r="U1854" s="10"/>
      <c r="V1854" s="10"/>
      <c r="W1854" s="12"/>
      <c r="X1854" s="5"/>
      <c r="Y1854" s="11"/>
      <c r="Z1854" s="2"/>
      <c r="AA1854" s="8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2"/>
      <c r="CH1854" s="1"/>
      <c r="CI1854" s="1"/>
      <c r="CJ1854" s="1"/>
      <c r="CK1854" s="1"/>
      <c r="CL1854" s="1"/>
      <c r="CM1854" s="1"/>
    </row>
    <row r="1855" spans="1:91" x14ac:dyDescent="0.2">
      <c r="A1855" s="113"/>
      <c r="B1855" s="5"/>
      <c r="C1855" s="5"/>
      <c r="D1855" s="64"/>
      <c r="E1855" s="11"/>
      <c r="F1855" s="8"/>
      <c r="G1855" s="9"/>
      <c r="H1855" s="8"/>
      <c r="I1855" s="8"/>
      <c r="J1855" s="1"/>
      <c r="K1855" s="1"/>
      <c r="L1855" s="5"/>
      <c r="M1855" s="12"/>
      <c r="N1855" s="12"/>
      <c r="O1855" s="5"/>
      <c r="P1855" s="5"/>
      <c r="Q1855" s="10"/>
      <c r="R1855" s="39"/>
      <c r="S1855" s="5"/>
      <c r="T1855" s="6"/>
      <c r="U1855" s="10"/>
      <c r="V1855" s="10"/>
      <c r="W1855" s="12"/>
      <c r="X1855" s="5"/>
      <c r="Y1855" s="11"/>
      <c r="Z1855" s="2"/>
      <c r="AA1855" s="8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2"/>
      <c r="CH1855" s="1"/>
      <c r="CI1855" s="1"/>
      <c r="CJ1855" s="1"/>
      <c r="CK1855" s="1"/>
      <c r="CL1855" s="1"/>
      <c r="CM1855" s="1"/>
    </row>
    <row r="1856" spans="1:91" x14ac:dyDescent="0.2">
      <c r="A1856" s="113"/>
      <c r="B1856" s="5"/>
      <c r="C1856" s="5"/>
      <c r="D1856" s="64"/>
      <c r="E1856" s="11"/>
      <c r="F1856" s="8"/>
      <c r="G1856" s="9"/>
      <c r="H1856" s="8"/>
      <c r="I1856" s="8"/>
      <c r="J1856" s="1"/>
      <c r="K1856" s="1"/>
      <c r="L1856" s="5"/>
      <c r="M1856" s="12"/>
      <c r="N1856" s="12"/>
      <c r="O1856" s="5"/>
      <c r="P1856" s="5"/>
      <c r="Q1856" s="10"/>
      <c r="R1856" s="39"/>
      <c r="S1856" s="5"/>
      <c r="T1856" s="6"/>
      <c r="U1856" s="10"/>
      <c r="V1856" s="10"/>
      <c r="W1856" s="12"/>
      <c r="X1856" s="5"/>
      <c r="Y1856" s="11"/>
      <c r="Z1856" s="2"/>
      <c r="AA1856" s="8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2"/>
      <c r="CH1856" s="1"/>
      <c r="CI1856" s="1"/>
      <c r="CJ1856" s="1"/>
      <c r="CK1856" s="1"/>
      <c r="CL1856" s="1"/>
      <c r="CM1856" s="1"/>
    </row>
    <row r="1857" spans="1:91" x14ac:dyDescent="0.2">
      <c r="A1857" s="113"/>
      <c r="B1857" s="5"/>
      <c r="C1857" s="5"/>
      <c r="D1857" s="64"/>
      <c r="E1857" s="11"/>
      <c r="F1857" s="8"/>
      <c r="G1857" s="9"/>
      <c r="H1857" s="8"/>
      <c r="I1857" s="8"/>
      <c r="J1857" s="1"/>
      <c r="K1857" s="1"/>
      <c r="L1857" s="5"/>
      <c r="M1857" s="12"/>
      <c r="N1857" s="12"/>
      <c r="O1857" s="5"/>
      <c r="P1857" s="5"/>
      <c r="Q1857" s="10"/>
      <c r="R1857" s="39"/>
      <c r="S1857" s="5"/>
      <c r="T1857" s="6"/>
      <c r="U1857" s="10"/>
      <c r="V1857" s="10"/>
      <c r="W1857" s="12"/>
      <c r="X1857" s="5"/>
      <c r="Y1857" s="11"/>
      <c r="Z1857" s="2"/>
      <c r="AA1857" s="8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2"/>
      <c r="CH1857" s="1"/>
      <c r="CI1857" s="1"/>
      <c r="CJ1857" s="1"/>
      <c r="CK1857" s="1"/>
      <c r="CL1857" s="1"/>
      <c r="CM1857" s="1"/>
    </row>
    <row r="1858" spans="1:91" x14ac:dyDescent="0.2">
      <c r="A1858" s="113"/>
      <c r="B1858" s="5"/>
      <c r="C1858" s="5"/>
      <c r="D1858" s="64"/>
      <c r="E1858" s="11"/>
      <c r="F1858" s="8"/>
      <c r="G1858" s="9"/>
      <c r="H1858" s="8"/>
      <c r="I1858" s="8"/>
      <c r="J1858" s="1"/>
      <c r="K1858" s="1"/>
      <c r="L1858" s="5"/>
      <c r="M1858" s="12"/>
      <c r="N1858" s="12"/>
      <c r="O1858" s="5"/>
      <c r="P1858" s="5"/>
      <c r="Q1858" s="10"/>
      <c r="R1858" s="39"/>
      <c r="S1858" s="5"/>
      <c r="T1858" s="6"/>
      <c r="U1858" s="10"/>
      <c r="V1858" s="10"/>
      <c r="W1858" s="12"/>
      <c r="X1858" s="5"/>
      <c r="Y1858" s="11"/>
      <c r="Z1858" s="2"/>
      <c r="AA1858" s="8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2"/>
      <c r="CH1858" s="1"/>
      <c r="CI1858" s="1"/>
      <c r="CJ1858" s="1"/>
      <c r="CK1858" s="1"/>
      <c r="CL1858" s="1"/>
      <c r="CM1858" s="1"/>
    </row>
    <row r="1859" spans="1:91" x14ac:dyDescent="0.2">
      <c r="A1859" s="113"/>
      <c r="B1859" s="5"/>
      <c r="C1859" s="5"/>
      <c r="D1859" s="64"/>
      <c r="E1859" s="11"/>
      <c r="F1859" s="8"/>
      <c r="G1859" s="9"/>
      <c r="H1859" s="8"/>
      <c r="I1859" s="8"/>
      <c r="J1859" s="1"/>
      <c r="K1859" s="1"/>
      <c r="L1859" s="5"/>
      <c r="M1859" s="12"/>
      <c r="N1859" s="12"/>
      <c r="O1859" s="5"/>
      <c r="P1859" s="5"/>
      <c r="Q1859" s="10"/>
      <c r="R1859" s="39"/>
      <c r="S1859" s="5"/>
      <c r="T1859" s="6"/>
      <c r="U1859" s="10"/>
      <c r="V1859" s="10"/>
      <c r="W1859" s="12"/>
      <c r="X1859" s="5"/>
      <c r="Y1859" s="11"/>
      <c r="Z1859" s="2"/>
      <c r="AA1859" s="8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2"/>
      <c r="CH1859" s="1"/>
      <c r="CI1859" s="1"/>
      <c r="CJ1859" s="1"/>
      <c r="CK1859" s="1"/>
      <c r="CL1859" s="1"/>
      <c r="CM1859" s="1"/>
    </row>
    <row r="1860" spans="1:91" x14ac:dyDescent="0.2">
      <c r="A1860" s="113"/>
      <c r="B1860" s="5"/>
      <c r="C1860" s="5"/>
      <c r="D1860" s="64"/>
      <c r="E1860" s="11"/>
      <c r="F1860" s="8"/>
      <c r="G1860" s="9"/>
      <c r="H1860" s="8"/>
      <c r="I1860" s="8"/>
      <c r="J1860" s="1"/>
      <c r="K1860" s="1"/>
      <c r="L1860" s="5"/>
      <c r="M1860" s="12"/>
      <c r="N1860" s="12"/>
      <c r="O1860" s="5"/>
      <c r="P1860" s="5"/>
      <c r="Q1860" s="10"/>
      <c r="R1860" s="39"/>
      <c r="S1860" s="5"/>
      <c r="T1860" s="6"/>
      <c r="U1860" s="10"/>
      <c r="V1860" s="10"/>
      <c r="W1860" s="12"/>
      <c r="X1860" s="5"/>
      <c r="Y1860" s="11"/>
      <c r="Z1860" s="2"/>
      <c r="AA1860" s="8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2"/>
      <c r="CH1860" s="1"/>
      <c r="CI1860" s="1"/>
      <c r="CJ1860" s="1"/>
      <c r="CK1860" s="1"/>
      <c r="CL1860" s="1"/>
      <c r="CM1860" s="1"/>
    </row>
    <row r="1861" spans="1:91" x14ac:dyDescent="0.2">
      <c r="A1861" s="113"/>
      <c r="B1861" s="5"/>
      <c r="C1861" s="5"/>
      <c r="D1861" s="64"/>
      <c r="E1861" s="11"/>
      <c r="F1861" s="8"/>
      <c r="G1861" s="9"/>
      <c r="H1861" s="8"/>
      <c r="I1861" s="8"/>
      <c r="J1861" s="1"/>
      <c r="K1861" s="1"/>
      <c r="L1861" s="5"/>
      <c r="M1861" s="12"/>
      <c r="N1861" s="12"/>
      <c r="O1861" s="5"/>
      <c r="P1861" s="5"/>
      <c r="Q1861" s="10"/>
      <c r="R1861" s="39"/>
      <c r="S1861" s="5"/>
      <c r="T1861" s="6"/>
      <c r="U1861" s="10"/>
      <c r="V1861" s="10"/>
      <c r="W1861" s="12"/>
      <c r="X1861" s="5"/>
      <c r="Y1861" s="11"/>
      <c r="Z1861" s="2"/>
      <c r="AA1861" s="8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2"/>
      <c r="CH1861" s="1"/>
      <c r="CI1861" s="1"/>
      <c r="CJ1861" s="1"/>
      <c r="CK1861" s="1"/>
      <c r="CL1861" s="1"/>
      <c r="CM1861" s="1"/>
    </row>
    <row r="1862" spans="1:91" x14ac:dyDescent="0.2">
      <c r="A1862" s="113"/>
      <c r="B1862" s="5"/>
      <c r="C1862" s="5"/>
      <c r="D1862" s="64"/>
      <c r="E1862" s="11"/>
      <c r="F1862" s="8"/>
      <c r="G1862" s="9"/>
      <c r="H1862" s="8"/>
      <c r="I1862" s="8"/>
      <c r="J1862" s="1"/>
      <c r="K1862" s="1"/>
      <c r="L1862" s="5"/>
      <c r="M1862" s="12"/>
      <c r="N1862" s="12"/>
      <c r="O1862" s="5"/>
      <c r="P1862" s="5"/>
      <c r="Q1862" s="10"/>
      <c r="R1862" s="39"/>
      <c r="S1862" s="5"/>
      <c r="T1862" s="6"/>
      <c r="U1862" s="10"/>
      <c r="V1862" s="10"/>
      <c r="W1862" s="12"/>
      <c r="X1862" s="5"/>
      <c r="Y1862" s="11"/>
      <c r="Z1862" s="2"/>
      <c r="AA1862" s="8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2"/>
      <c r="CH1862" s="1"/>
      <c r="CI1862" s="1"/>
      <c r="CJ1862" s="1"/>
      <c r="CK1862" s="1"/>
      <c r="CL1862" s="1"/>
      <c r="CM1862" s="1"/>
    </row>
    <row r="1863" spans="1:91" x14ac:dyDescent="0.2">
      <c r="A1863" s="113"/>
      <c r="B1863" s="5"/>
      <c r="C1863" s="5"/>
      <c r="D1863" s="64"/>
      <c r="E1863" s="11"/>
      <c r="F1863" s="8"/>
      <c r="G1863" s="9"/>
      <c r="H1863" s="8"/>
      <c r="I1863" s="8"/>
      <c r="J1863" s="1"/>
      <c r="K1863" s="1"/>
      <c r="L1863" s="5"/>
      <c r="M1863" s="12"/>
      <c r="N1863" s="12"/>
      <c r="O1863" s="5"/>
      <c r="P1863" s="5"/>
      <c r="Q1863" s="10"/>
      <c r="R1863" s="39"/>
      <c r="S1863" s="5"/>
      <c r="T1863" s="6"/>
      <c r="U1863" s="10"/>
      <c r="V1863" s="10"/>
      <c r="W1863" s="12"/>
      <c r="X1863" s="5"/>
      <c r="Y1863" s="11"/>
      <c r="Z1863" s="2"/>
      <c r="AA1863" s="8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2"/>
      <c r="CH1863" s="1"/>
      <c r="CI1863" s="1"/>
      <c r="CJ1863" s="1"/>
      <c r="CK1863" s="1"/>
      <c r="CL1863" s="1"/>
      <c r="CM1863" s="1"/>
    </row>
    <row r="1864" spans="1:91" x14ac:dyDescent="0.2">
      <c r="A1864" s="113"/>
      <c r="B1864" s="5"/>
      <c r="C1864" s="5"/>
      <c r="D1864" s="64"/>
      <c r="E1864" s="11"/>
      <c r="F1864" s="8"/>
      <c r="G1864" s="9"/>
      <c r="H1864" s="8"/>
      <c r="I1864" s="8"/>
      <c r="J1864" s="1"/>
      <c r="K1864" s="1"/>
      <c r="L1864" s="5"/>
      <c r="M1864" s="12"/>
      <c r="N1864" s="12"/>
      <c r="O1864" s="5"/>
      <c r="P1864" s="5"/>
      <c r="Q1864" s="10"/>
      <c r="R1864" s="39"/>
      <c r="S1864" s="5"/>
      <c r="T1864" s="6"/>
      <c r="U1864" s="10"/>
      <c r="V1864" s="10"/>
      <c r="W1864" s="12"/>
      <c r="X1864" s="5"/>
      <c r="Y1864" s="11"/>
      <c r="Z1864" s="2"/>
      <c r="AA1864" s="8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2"/>
      <c r="CH1864" s="1"/>
      <c r="CI1864" s="1"/>
      <c r="CJ1864" s="1"/>
      <c r="CK1864" s="1"/>
      <c r="CL1864" s="1"/>
      <c r="CM1864" s="1"/>
    </row>
    <row r="1865" spans="1:91" x14ac:dyDescent="0.2">
      <c r="A1865" s="113"/>
      <c r="B1865" s="5"/>
      <c r="C1865" s="5"/>
      <c r="D1865" s="64"/>
      <c r="E1865" s="11"/>
      <c r="F1865" s="8"/>
      <c r="G1865" s="9"/>
      <c r="H1865" s="8"/>
      <c r="I1865" s="8"/>
      <c r="J1865" s="1"/>
      <c r="K1865" s="1"/>
      <c r="L1865" s="5"/>
      <c r="M1865" s="12"/>
      <c r="N1865" s="12"/>
      <c r="O1865" s="5"/>
      <c r="P1865" s="5"/>
      <c r="Q1865" s="10"/>
      <c r="R1865" s="39"/>
      <c r="S1865" s="5"/>
      <c r="T1865" s="6"/>
      <c r="U1865" s="10"/>
      <c r="V1865" s="10"/>
      <c r="W1865" s="12"/>
      <c r="X1865" s="5"/>
      <c r="Y1865" s="11"/>
      <c r="Z1865" s="2"/>
      <c r="AA1865" s="8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2"/>
      <c r="CH1865" s="1"/>
      <c r="CI1865" s="1"/>
      <c r="CJ1865" s="1"/>
      <c r="CK1865" s="1"/>
      <c r="CL1865" s="1"/>
      <c r="CM1865" s="1"/>
    </row>
    <row r="1866" spans="1:91" x14ac:dyDescent="0.2">
      <c r="A1866" s="113"/>
      <c r="B1866" s="5"/>
      <c r="C1866" s="5"/>
      <c r="D1866" s="64"/>
      <c r="E1866" s="11"/>
      <c r="F1866" s="8"/>
      <c r="G1866" s="9"/>
      <c r="H1866" s="8"/>
      <c r="I1866" s="8"/>
      <c r="J1866" s="1"/>
      <c r="K1866" s="1"/>
      <c r="L1866" s="5"/>
      <c r="M1866" s="12"/>
      <c r="N1866" s="12"/>
      <c r="O1866" s="5"/>
      <c r="P1866" s="5"/>
      <c r="Q1866" s="10"/>
      <c r="R1866" s="39"/>
      <c r="S1866" s="5"/>
      <c r="T1866" s="6"/>
      <c r="U1866" s="10"/>
      <c r="V1866" s="10"/>
      <c r="W1866" s="12"/>
      <c r="X1866" s="5"/>
      <c r="Y1866" s="11"/>
      <c r="Z1866" s="2"/>
      <c r="AA1866" s="8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2"/>
      <c r="CH1866" s="1"/>
      <c r="CI1866" s="1"/>
      <c r="CJ1866" s="1"/>
      <c r="CK1866" s="1"/>
      <c r="CL1866" s="1"/>
      <c r="CM1866" s="1"/>
    </row>
    <row r="1867" spans="1:91" x14ac:dyDescent="0.2">
      <c r="A1867" s="113"/>
      <c r="B1867" s="5"/>
      <c r="C1867" s="5"/>
      <c r="D1867" s="64"/>
      <c r="E1867" s="11"/>
      <c r="F1867" s="8"/>
      <c r="G1867" s="9"/>
      <c r="H1867" s="8"/>
      <c r="I1867" s="8"/>
      <c r="J1867" s="1"/>
      <c r="K1867" s="1"/>
      <c r="L1867" s="5"/>
      <c r="M1867" s="12"/>
      <c r="N1867" s="12"/>
      <c r="O1867" s="5"/>
      <c r="P1867" s="5"/>
      <c r="Q1867" s="10"/>
      <c r="R1867" s="39"/>
      <c r="S1867" s="5"/>
      <c r="T1867" s="6"/>
      <c r="U1867" s="10"/>
      <c r="V1867" s="10"/>
      <c r="W1867" s="12"/>
      <c r="X1867" s="5"/>
      <c r="Y1867" s="11"/>
      <c r="Z1867" s="2"/>
      <c r="AA1867" s="8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2"/>
      <c r="CH1867" s="1"/>
      <c r="CI1867" s="1"/>
      <c r="CJ1867" s="1"/>
      <c r="CK1867" s="1"/>
      <c r="CL1867" s="1"/>
      <c r="CM1867" s="1"/>
    </row>
    <row r="1868" spans="1:91" x14ac:dyDescent="0.2">
      <c r="A1868" s="113"/>
      <c r="B1868" s="5"/>
      <c r="C1868" s="5"/>
      <c r="D1868" s="64"/>
      <c r="E1868" s="11"/>
      <c r="F1868" s="8"/>
      <c r="G1868" s="9"/>
      <c r="H1868" s="8"/>
      <c r="I1868" s="8"/>
      <c r="J1868" s="1"/>
      <c r="K1868" s="1"/>
      <c r="L1868" s="5"/>
      <c r="M1868" s="12"/>
      <c r="N1868" s="12"/>
      <c r="O1868" s="5"/>
      <c r="P1868" s="5"/>
      <c r="Q1868" s="10"/>
      <c r="R1868" s="39"/>
      <c r="S1868" s="5"/>
      <c r="T1868" s="6"/>
      <c r="U1868" s="10"/>
      <c r="V1868" s="10"/>
      <c r="W1868" s="12"/>
      <c r="X1868" s="5"/>
      <c r="Y1868" s="11"/>
      <c r="Z1868" s="2"/>
      <c r="AA1868" s="8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2"/>
      <c r="CH1868" s="1"/>
      <c r="CI1868" s="1"/>
      <c r="CJ1868" s="1"/>
      <c r="CK1868" s="1"/>
      <c r="CL1868" s="1"/>
      <c r="CM1868" s="1"/>
    </row>
    <row r="1869" spans="1:91" x14ac:dyDescent="0.2">
      <c r="A1869" s="113"/>
      <c r="B1869" s="5"/>
      <c r="C1869" s="5"/>
      <c r="D1869" s="64"/>
      <c r="E1869" s="11"/>
      <c r="F1869" s="8"/>
      <c r="G1869" s="9"/>
      <c r="H1869" s="8"/>
      <c r="I1869" s="8"/>
      <c r="J1869" s="1"/>
      <c r="K1869" s="1"/>
      <c r="L1869" s="5"/>
      <c r="M1869" s="12"/>
      <c r="N1869" s="12"/>
      <c r="O1869" s="5"/>
      <c r="P1869" s="5"/>
      <c r="Q1869" s="10"/>
      <c r="R1869" s="39"/>
      <c r="S1869" s="5"/>
      <c r="T1869" s="6"/>
      <c r="U1869" s="10"/>
      <c r="V1869" s="10"/>
      <c r="W1869" s="12"/>
      <c r="X1869" s="5"/>
      <c r="Y1869" s="11"/>
      <c r="Z1869" s="2"/>
      <c r="AA1869" s="8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2"/>
      <c r="CH1869" s="1"/>
      <c r="CI1869" s="1"/>
      <c r="CJ1869" s="1"/>
      <c r="CK1869" s="1"/>
      <c r="CL1869" s="1"/>
      <c r="CM1869" s="1"/>
    </row>
    <row r="1870" spans="1:91" x14ac:dyDescent="0.2">
      <c r="A1870" s="113"/>
      <c r="B1870" s="5"/>
      <c r="C1870" s="5"/>
      <c r="D1870" s="64"/>
      <c r="E1870" s="11"/>
      <c r="F1870" s="8"/>
      <c r="G1870" s="9"/>
      <c r="H1870" s="8"/>
      <c r="I1870" s="8"/>
      <c r="J1870" s="1"/>
      <c r="K1870" s="1"/>
      <c r="L1870" s="5"/>
      <c r="M1870" s="12"/>
      <c r="N1870" s="12"/>
      <c r="O1870" s="5"/>
      <c r="P1870" s="5"/>
      <c r="Q1870" s="10"/>
      <c r="R1870" s="39"/>
      <c r="S1870" s="5"/>
      <c r="T1870" s="6"/>
      <c r="U1870" s="10"/>
      <c r="V1870" s="10"/>
      <c r="W1870" s="12"/>
      <c r="X1870" s="5"/>
      <c r="Y1870" s="11"/>
      <c r="Z1870" s="2"/>
      <c r="AA1870" s="8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2"/>
      <c r="CH1870" s="1"/>
      <c r="CI1870" s="1"/>
      <c r="CJ1870" s="1"/>
      <c r="CK1870" s="1"/>
      <c r="CL1870" s="1"/>
      <c r="CM1870" s="1"/>
    </row>
    <row r="1871" spans="1:91" x14ac:dyDescent="0.2">
      <c r="A1871" s="113"/>
      <c r="B1871" s="5"/>
      <c r="C1871" s="5"/>
      <c r="D1871" s="64"/>
      <c r="E1871" s="11"/>
      <c r="F1871" s="8"/>
      <c r="G1871" s="9"/>
      <c r="H1871" s="8"/>
      <c r="I1871" s="8"/>
      <c r="J1871" s="1"/>
      <c r="K1871" s="1"/>
      <c r="L1871" s="5"/>
      <c r="M1871" s="12"/>
      <c r="N1871" s="12"/>
      <c r="O1871" s="5"/>
      <c r="P1871" s="5"/>
      <c r="Q1871" s="10"/>
      <c r="R1871" s="39"/>
      <c r="S1871" s="5"/>
      <c r="T1871" s="6"/>
      <c r="U1871" s="10"/>
      <c r="V1871" s="10"/>
      <c r="W1871" s="12"/>
      <c r="X1871" s="5"/>
      <c r="Y1871" s="11"/>
      <c r="Z1871" s="2"/>
      <c r="AA1871" s="8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2"/>
      <c r="CH1871" s="1"/>
      <c r="CI1871" s="1"/>
      <c r="CJ1871" s="1"/>
      <c r="CK1871" s="1"/>
      <c r="CL1871" s="1"/>
      <c r="CM1871" s="1"/>
    </row>
    <row r="1872" spans="1:91" x14ac:dyDescent="0.2">
      <c r="A1872" s="113"/>
      <c r="B1872" s="5"/>
      <c r="C1872" s="5"/>
      <c r="D1872" s="64"/>
      <c r="E1872" s="11"/>
      <c r="F1872" s="8"/>
      <c r="G1872" s="9"/>
      <c r="H1872" s="8"/>
      <c r="I1872" s="8"/>
      <c r="J1872" s="1"/>
      <c r="K1872" s="1"/>
      <c r="L1872" s="5"/>
      <c r="M1872" s="12"/>
      <c r="N1872" s="12"/>
      <c r="O1872" s="5"/>
      <c r="P1872" s="5"/>
      <c r="Q1872" s="10"/>
      <c r="R1872" s="39"/>
      <c r="S1872" s="5"/>
      <c r="T1872" s="6"/>
      <c r="U1872" s="10"/>
      <c r="V1872" s="10"/>
      <c r="W1872" s="12"/>
      <c r="X1872" s="5"/>
      <c r="Y1872" s="11"/>
      <c r="Z1872" s="2"/>
      <c r="AA1872" s="8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2"/>
      <c r="CH1872" s="1"/>
      <c r="CI1872" s="1"/>
      <c r="CJ1872" s="1"/>
      <c r="CK1872" s="1"/>
      <c r="CL1872" s="1"/>
      <c r="CM1872" s="1"/>
    </row>
    <row r="1873" spans="1:91" x14ac:dyDescent="0.2">
      <c r="A1873" s="113"/>
      <c r="B1873" s="5"/>
      <c r="C1873" s="5"/>
      <c r="D1873" s="64"/>
      <c r="E1873" s="11"/>
      <c r="F1873" s="8"/>
      <c r="G1873" s="9"/>
      <c r="H1873" s="8"/>
      <c r="I1873" s="8"/>
      <c r="J1873" s="1"/>
      <c r="K1873" s="1"/>
      <c r="L1873" s="5"/>
      <c r="M1873" s="12"/>
      <c r="N1873" s="12"/>
      <c r="O1873" s="5"/>
      <c r="P1873" s="5"/>
      <c r="Q1873" s="10"/>
      <c r="R1873" s="39"/>
      <c r="S1873" s="5"/>
      <c r="T1873" s="6"/>
      <c r="U1873" s="10"/>
      <c r="V1873" s="10"/>
      <c r="W1873" s="12"/>
      <c r="X1873" s="5"/>
      <c r="Y1873" s="11"/>
      <c r="Z1873" s="2"/>
      <c r="AA1873" s="8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2"/>
      <c r="CH1873" s="1"/>
      <c r="CI1873" s="1"/>
      <c r="CJ1873" s="1"/>
      <c r="CK1873" s="1"/>
      <c r="CL1873" s="1"/>
      <c r="CM1873" s="1"/>
    </row>
    <row r="1874" spans="1:91" x14ac:dyDescent="0.2">
      <c r="A1874" s="113"/>
      <c r="B1874" s="5"/>
      <c r="C1874" s="5"/>
      <c r="D1874" s="64"/>
      <c r="E1874" s="11"/>
      <c r="F1874" s="8"/>
      <c r="G1874" s="9"/>
      <c r="H1874" s="8"/>
      <c r="I1874" s="8"/>
      <c r="J1874" s="1"/>
      <c r="K1874" s="1"/>
      <c r="L1874" s="5"/>
      <c r="M1874" s="12"/>
      <c r="N1874" s="12"/>
      <c r="O1874" s="5"/>
      <c r="P1874" s="5"/>
      <c r="Q1874" s="10"/>
      <c r="R1874" s="39"/>
      <c r="S1874" s="5"/>
      <c r="T1874" s="6"/>
      <c r="U1874" s="10"/>
      <c r="V1874" s="10"/>
      <c r="W1874" s="12"/>
      <c r="X1874" s="5"/>
      <c r="Y1874" s="11"/>
      <c r="Z1874" s="2"/>
      <c r="AA1874" s="8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2"/>
      <c r="CH1874" s="1"/>
      <c r="CI1874" s="1"/>
      <c r="CJ1874" s="1"/>
      <c r="CK1874" s="1"/>
      <c r="CL1874" s="1"/>
      <c r="CM1874" s="1"/>
    </row>
    <row r="1875" spans="1:91" x14ac:dyDescent="0.2">
      <c r="A1875" s="113"/>
      <c r="B1875" s="5"/>
      <c r="C1875" s="5"/>
      <c r="D1875" s="64"/>
      <c r="E1875" s="11"/>
      <c r="F1875" s="8"/>
      <c r="G1875" s="9"/>
      <c r="H1875" s="8"/>
      <c r="I1875" s="8"/>
      <c r="J1875" s="1"/>
      <c r="K1875" s="1"/>
      <c r="L1875" s="5"/>
      <c r="M1875" s="12"/>
      <c r="N1875" s="12"/>
      <c r="O1875" s="5"/>
      <c r="P1875" s="5"/>
      <c r="Q1875" s="10"/>
      <c r="R1875" s="39"/>
      <c r="S1875" s="5"/>
      <c r="T1875" s="6"/>
      <c r="U1875" s="10"/>
      <c r="V1875" s="10"/>
      <c r="W1875" s="12"/>
      <c r="X1875" s="5"/>
      <c r="Y1875" s="11"/>
      <c r="Z1875" s="2"/>
      <c r="AA1875" s="8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2"/>
      <c r="CH1875" s="1"/>
      <c r="CI1875" s="1"/>
      <c r="CJ1875" s="1"/>
      <c r="CK1875" s="1"/>
      <c r="CL1875" s="1"/>
      <c r="CM1875" s="1"/>
    </row>
    <row r="1876" spans="1:91" x14ac:dyDescent="0.2">
      <c r="A1876" s="113"/>
      <c r="B1876" s="5"/>
      <c r="C1876" s="5"/>
      <c r="D1876" s="64"/>
      <c r="E1876" s="11"/>
      <c r="F1876" s="8"/>
      <c r="G1876" s="9"/>
      <c r="H1876" s="8"/>
      <c r="I1876" s="8"/>
      <c r="J1876" s="1"/>
      <c r="K1876" s="1"/>
      <c r="L1876" s="5"/>
      <c r="M1876" s="12"/>
      <c r="N1876" s="12"/>
      <c r="O1876" s="5"/>
      <c r="P1876" s="5"/>
      <c r="Q1876" s="10"/>
      <c r="R1876" s="39"/>
      <c r="S1876" s="5"/>
      <c r="T1876" s="6"/>
      <c r="U1876" s="10"/>
      <c r="V1876" s="10"/>
      <c r="W1876" s="12"/>
      <c r="X1876" s="5"/>
      <c r="Y1876" s="11"/>
      <c r="Z1876" s="2"/>
      <c r="AA1876" s="8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2"/>
      <c r="CH1876" s="1"/>
      <c r="CI1876" s="1"/>
      <c r="CJ1876" s="1"/>
      <c r="CK1876" s="1"/>
      <c r="CL1876" s="1"/>
      <c r="CM1876" s="1"/>
    </row>
    <row r="1877" spans="1:91" x14ac:dyDescent="0.2">
      <c r="A1877" s="113"/>
      <c r="B1877" s="5"/>
      <c r="C1877" s="5"/>
      <c r="D1877" s="64"/>
      <c r="E1877" s="11"/>
      <c r="F1877" s="8"/>
      <c r="G1877" s="9"/>
      <c r="H1877" s="8"/>
      <c r="I1877" s="8"/>
      <c r="J1877" s="1"/>
      <c r="K1877" s="1"/>
      <c r="L1877" s="5"/>
      <c r="M1877" s="12"/>
      <c r="N1877" s="12"/>
      <c r="O1877" s="5"/>
      <c r="P1877" s="5"/>
      <c r="Q1877" s="10"/>
      <c r="R1877" s="39"/>
      <c r="S1877" s="5"/>
      <c r="T1877" s="6"/>
      <c r="U1877" s="10"/>
      <c r="V1877" s="10"/>
      <c r="W1877" s="12"/>
      <c r="X1877" s="5"/>
      <c r="Y1877" s="11"/>
      <c r="Z1877" s="2"/>
      <c r="AA1877" s="8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2"/>
      <c r="CH1877" s="1"/>
      <c r="CI1877" s="1"/>
      <c r="CJ1877" s="1"/>
      <c r="CK1877" s="1"/>
      <c r="CL1877" s="1"/>
      <c r="CM1877" s="1"/>
    </row>
    <row r="1878" spans="1:91" x14ac:dyDescent="0.2">
      <c r="A1878" s="113"/>
      <c r="B1878" s="5"/>
      <c r="C1878" s="5"/>
      <c r="D1878" s="64"/>
      <c r="E1878" s="11"/>
      <c r="F1878" s="8"/>
      <c r="G1878" s="9"/>
      <c r="H1878" s="8"/>
      <c r="I1878" s="8"/>
      <c r="J1878" s="1"/>
      <c r="K1878" s="1"/>
      <c r="L1878" s="5"/>
      <c r="M1878" s="12"/>
      <c r="N1878" s="12"/>
      <c r="O1878" s="5"/>
      <c r="P1878" s="5"/>
      <c r="Q1878" s="10"/>
      <c r="R1878" s="39"/>
      <c r="S1878" s="5"/>
      <c r="T1878" s="6"/>
      <c r="U1878" s="10"/>
      <c r="V1878" s="10"/>
      <c r="W1878" s="12"/>
      <c r="X1878" s="5"/>
      <c r="Y1878" s="11"/>
      <c r="Z1878" s="2"/>
      <c r="AA1878" s="8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2"/>
      <c r="CH1878" s="1"/>
      <c r="CI1878" s="1"/>
      <c r="CJ1878" s="1"/>
      <c r="CK1878" s="1"/>
      <c r="CL1878" s="1"/>
      <c r="CM1878" s="1"/>
    </row>
    <row r="1879" spans="1:91" x14ac:dyDescent="0.2">
      <c r="A1879" s="113"/>
      <c r="B1879" s="5"/>
      <c r="C1879" s="5"/>
      <c r="D1879" s="64"/>
      <c r="E1879" s="11"/>
      <c r="F1879" s="8"/>
      <c r="G1879" s="9"/>
      <c r="H1879" s="8"/>
      <c r="I1879" s="8"/>
      <c r="J1879" s="1"/>
      <c r="K1879" s="1"/>
      <c r="L1879" s="5"/>
      <c r="M1879" s="12"/>
      <c r="N1879" s="12"/>
      <c r="O1879" s="5"/>
      <c r="P1879" s="5"/>
      <c r="Q1879" s="10"/>
      <c r="R1879" s="39"/>
      <c r="S1879" s="5"/>
      <c r="T1879" s="6"/>
      <c r="U1879" s="10"/>
      <c r="V1879" s="10"/>
      <c r="W1879" s="12"/>
      <c r="X1879" s="5"/>
      <c r="Y1879" s="11"/>
      <c r="Z1879" s="2"/>
      <c r="AA1879" s="8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2"/>
      <c r="CH1879" s="1"/>
      <c r="CI1879" s="1"/>
      <c r="CJ1879" s="1"/>
      <c r="CK1879" s="1"/>
      <c r="CL1879" s="1"/>
      <c r="CM1879" s="1"/>
    </row>
    <row r="1880" spans="1:91" x14ac:dyDescent="0.2">
      <c r="A1880" s="113"/>
      <c r="B1880" s="5"/>
      <c r="C1880" s="5"/>
      <c r="D1880" s="64"/>
      <c r="E1880" s="11"/>
      <c r="F1880" s="8"/>
      <c r="G1880" s="9"/>
      <c r="H1880" s="8"/>
      <c r="I1880" s="8"/>
      <c r="J1880" s="1"/>
      <c r="K1880" s="1"/>
      <c r="L1880" s="5"/>
      <c r="M1880" s="12"/>
      <c r="N1880" s="12"/>
      <c r="O1880" s="5"/>
      <c r="P1880" s="5"/>
      <c r="Q1880" s="10"/>
      <c r="R1880" s="39"/>
      <c r="S1880" s="5"/>
      <c r="T1880" s="6"/>
      <c r="U1880" s="10"/>
      <c r="V1880" s="10"/>
      <c r="W1880" s="12"/>
      <c r="X1880" s="5"/>
      <c r="Y1880" s="11"/>
      <c r="Z1880" s="2"/>
      <c r="AA1880" s="8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2"/>
      <c r="CH1880" s="1"/>
      <c r="CI1880" s="1"/>
      <c r="CJ1880" s="1"/>
      <c r="CK1880" s="1"/>
      <c r="CL1880" s="1"/>
      <c r="CM1880" s="1"/>
    </row>
    <row r="1881" spans="1:91" x14ac:dyDescent="0.2">
      <c r="A1881" s="113"/>
      <c r="B1881" s="5"/>
      <c r="C1881" s="5"/>
      <c r="D1881" s="64"/>
      <c r="E1881" s="11"/>
      <c r="F1881" s="8"/>
      <c r="G1881" s="9"/>
      <c r="H1881" s="8"/>
      <c r="I1881" s="8"/>
      <c r="J1881" s="1"/>
      <c r="K1881" s="1"/>
      <c r="L1881" s="5"/>
      <c r="M1881" s="12"/>
      <c r="N1881" s="12"/>
      <c r="O1881" s="5"/>
      <c r="P1881" s="5"/>
      <c r="Q1881" s="10"/>
      <c r="R1881" s="39"/>
      <c r="S1881" s="5"/>
      <c r="T1881" s="6"/>
      <c r="U1881" s="10"/>
      <c r="V1881" s="10"/>
      <c r="W1881" s="12"/>
      <c r="X1881" s="5"/>
      <c r="Y1881" s="11"/>
      <c r="Z1881" s="2"/>
      <c r="AA1881" s="8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2"/>
      <c r="CH1881" s="1"/>
      <c r="CI1881" s="1"/>
      <c r="CJ1881" s="1"/>
      <c r="CK1881" s="1"/>
      <c r="CL1881" s="1"/>
      <c r="CM1881" s="1"/>
    </row>
    <row r="1882" spans="1:91" x14ac:dyDescent="0.2">
      <c r="A1882" s="113"/>
      <c r="B1882" s="5"/>
      <c r="C1882" s="5"/>
      <c r="D1882" s="64"/>
      <c r="E1882" s="11"/>
      <c r="F1882" s="8"/>
      <c r="G1882" s="9"/>
      <c r="H1882" s="8"/>
      <c r="I1882" s="8"/>
      <c r="J1882" s="1"/>
      <c r="K1882" s="1"/>
      <c r="L1882" s="5"/>
      <c r="M1882" s="12"/>
      <c r="N1882" s="12"/>
      <c r="O1882" s="5"/>
      <c r="P1882" s="5"/>
      <c r="Q1882" s="10"/>
      <c r="R1882" s="39"/>
      <c r="S1882" s="5"/>
      <c r="T1882" s="6"/>
      <c r="U1882" s="10"/>
      <c r="V1882" s="10"/>
      <c r="W1882" s="12"/>
      <c r="X1882" s="5"/>
      <c r="Y1882" s="11"/>
      <c r="Z1882" s="2"/>
      <c r="AA1882" s="8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2"/>
      <c r="CH1882" s="1"/>
      <c r="CI1882" s="1"/>
      <c r="CJ1882" s="1"/>
      <c r="CK1882" s="1"/>
      <c r="CL1882" s="1"/>
      <c r="CM1882" s="1"/>
    </row>
    <row r="1883" spans="1:91" x14ac:dyDescent="0.2">
      <c r="A1883" s="113"/>
      <c r="B1883" s="5"/>
      <c r="C1883" s="5"/>
      <c r="D1883" s="64"/>
      <c r="E1883" s="11"/>
      <c r="F1883" s="8"/>
      <c r="G1883" s="9"/>
      <c r="H1883" s="8"/>
      <c r="I1883" s="8"/>
      <c r="J1883" s="1"/>
      <c r="K1883" s="1"/>
      <c r="L1883" s="5"/>
      <c r="M1883" s="12"/>
      <c r="N1883" s="12"/>
      <c r="O1883" s="5"/>
      <c r="P1883" s="5"/>
      <c r="Q1883" s="10"/>
      <c r="R1883" s="39"/>
      <c r="S1883" s="5"/>
      <c r="T1883" s="6"/>
      <c r="U1883" s="10"/>
      <c r="V1883" s="10"/>
      <c r="W1883" s="12"/>
      <c r="X1883" s="5"/>
      <c r="Y1883" s="11"/>
      <c r="Z1883" s="2"/>
      <c r="AA1883" s="8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2"/>
      <c r="CH1883" s="1"/>
      <c r="CI1883" s="1"/>
      <c r="CJ1883" s="1"/>
      <c r="CK1883" s="1"/>
      <c r="CL1883" s="1"/>
      <c r="CM1883" s="1"/>
    </row>
    <row r="1884" spans="1:91" x14ac:dyDescent="0.2">
      <c r="A1884" s="113"/>
      <c r="B1884" s="5"/>
      <c r="C1884" s="5"/>
      <c r="D1884" s="64"/>
      <c r="E1884" s="11"/>
      <c r="F1884" s="8"/>
      <c r="G1884" s="9"/>
      <c r="H1884" s="8"/>
      <c r="I1884" s="8"/>
      <c r="J1884" s="1"/>
      <c r="K1884" s="1"/>
      <c r="L1884" s="5"/>
      <c r="M1884" s="12"/>
      <c r="N1884" s="12"/>
      <c r="O1884" s="5"/>
      <c r="P1884" s="5"/>
      <c r="Q1884" s="10"/>
      <c r="R1884" s="39"/>
      <c r="S1884" s="5"/>
      <c r="T1884" s="6"/>
      <c r="U1884" s="10"/>
      <c r="V1884" s="10"/>
      <c r="W1884" s="12"/>
      <c r="X1884" s="5"/>
      <c r="Y1884" s="11"/>
      <c r="Z1884" s="2"/>
      <c r="AA1884" s="8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2"/>
      <c r="CH1884" s="1"/>
      <c r="CI1884" s="1"/>
      <c r="CJ1884" s="1"/>
      <c r="CK1884" s="1"/>
      <c r="CL1884" s="1"/>
      <c r="CM1884" s="1"/>
    </row>
    <row r="1885" spans="1:91" x14ac:dyDescent="0.2">
      <c r="A1885" s="113"/>
      <c r="B1885" s="5"/>
      <c r="C1885" s="5"/>
      <c r="D1885" s="64"/>
      <c r="E1885" s="11"/>
      <c r="F1885" s="8"/>
      <c r="G1885" s="9"/>
      <c r="H1885" s="8"/>
      <c r="I1885" s="8"/>
      <c r="J1885" s="1"/>
      <c r="K1885" s="1"/>
      <c r="L1885" s="5"/>
      <c r="M1885" s="12"/>
      <c r="N1885" s="12"/>
      <c r="O1885" s="5"/>
      <c r="P1885" s="5"/>
      <c r="Q1885" s="10"/>
      <c r="R1885" s="39"/>
      <c r="S1885" s="5"/>
      <c r="T1885" s="6"/>
      <c r="U1885" s="10"/>
      <c r="V1885" s="10"/>
      <c r="W1885" s="12"/>
      <c r="X1885" s="5"/>
      <c r="Y1885" s="11"/>
      <c r="Z1885" s="2"/>
      <c r="AA1885" s="8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2"/>
      <c r="CH1885" s="1"/>
      <c r="CI1885" s="1"/>
      <c r="CJ1885" s="1"/>
      <c r="CK1885" s="1"/>
      <c r="CL1885" s="1"/>
      <c r="CM1885" s="1"/>
    </row>
    <row r="1886" spans="1:91" x14ac:dyDescent="0.2">
      <c r="A1886" s="113"/>
      <c r="B1886" s="5"/>
      <c r="C1886" s="5"/>
      <c r="D1886" s="64"/>
      <c r="E1886" s="11"/>
      <c r="F1886" s="8"/>
      <c r="G1886" s="9"/>
      <c r="H1886" s="8"/>
      <c r="I1886" s="8"/>
      <c r="J1886" s="1"/>
      <c r="K1886" s="1"/>
      <c r="L1886" s="5"/>
      <c r="M1886" s="12"/>
      <c r="N1886" s="12"/>
      <c r="O1886" s="5"/>
      <c r="P1886" s="5"/>
      <c r="Q1886" s="10"/>
      <c r="R1886" s="39"/>
      <c r="S1886" s="5"/>
      <c r="T1886" s="6"/>
      <c r="U1886" s="10"/>
      <c r="V1886" s="10"/>
      <c r="W1886" s="12"/>
      <c r="X1886" s="5"/>
      <c r="Y1886" s="11"/>
      <c r="Z1886" s="2"/>
      <c r="AA1886" s="8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2"/>
      <c r="CH1886" s="1"/>
      <c r="CI1886" s="1"/>
      <c r="CJ1886" s="1"/>
      <c r="CK1886" s="1"/>
      <c r="CL1886" s="1"/>
      <c r="CM1886" s="1"/>
    </row>
    <row r="1887" spans="1:91" x14ac:dyDescent="0.2">
      <c r="A1887" s="113"/>
      <c r="B1887" s="5"/>
      <c r="C1887" s="5"/>
      <c r="D1887" s="64"/>
      <c r="E1887" s="11"/>
      <c r="F1887" s="8"/>
      <c r="G1887" s="9"/>
      <c r="H1887" s="8"/>
      <c r="I1887" s="8"/>
      <c r="J1887" s="1"/>
      <c r="K1887" s="1"/>
      <c r="L1887" s="5"/>
      <c r="M1887" s="12"/>
      <c r="N1887" s="12"/>
      <c r="O1887" s="5"/>
      <c r="P1887" s="5"/>
      <c r="Q1887" s="10"/>
      <c r="R1887" s="39"/>
      <c r="S1887" s="5"/>
      <c r="T1887" s="6"/>
      <c r="U1887" s="10"/>
      <c r="V1887" s="10"/>
      <c r="W1887" s="12"/>
      <c r="X1887" s="5"/>
      <c r="Y1887" s="11"/>
      <c r="Z1887" s="2"/>
      <c r="AA1887" s="8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2"/>
      <c r="CH1887" s="1"/>
      <c r="CI1887" s="1"/>
      <c r="CJ1887" s="1"/>
      <c r="CK1887" s="1"/>
      <c r="CL1887" s="1"/>
      <c r="CM1887" s="1"/>
    </row>
    <row r="1888" spans="1:91" x14ac:dyDescent="0.2">
      <c r="A1888" s="113"/>
      <c r="B1888" s="5"/>
      <c r="C1888" s="5"/>
      <c r="D1888" s="64"/>
      <c r="E1888" s="11"/>
      <c r="F1888" s="8"/>
      <c r="G1888" s="9"/>
      <c r="H1888" s="8"/>
      <c r="I1888" s="8"/>
      <c r="J1888" s="1"/>
      <c r="K1888" s="1"/>
      <c r="L1888" s="5"/>
      <c r="M1888" s="12"/>
      <c r="N1888" s="12"/>
      <c r="O1888" s="5"/>
      <c r="P1888" s="5"/>
      <c r="Q1888" s="10"/>
      <c r="R1888" s="39"/>
      <c r="S1888" s="5"/>
      <c r="T1888" s="6"/>
      <c r="U1888" s="10"/>
      <c r="V1888" s="10"/>
      <c r="W1888" s="12"/>
      <c r="X1888" s="5"/>
      <c r="Y1888" s="11"/>
      <c r="Z1888" s="2"/>
      <c r="AA1888" s="8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2"/>
      <c r="CH1888" s="1"/>
      <c r="CI1888" s="1"/>
      <c r="CJ1888" s="1"/>
      <c r="CK1888" s="1"/>
      <c r="CL1888" s="1"/>
      <c r="CM1888" s="1"/>
    </row>
    <row r="1889" spans="1:91" x14ac:dyDescent="0.2">
      <c r="A1889" s="113"/>
      <c r="B1889" s="5"/>
      <c r="C1889" s="5"/>
      <c r="D1889" s="64"/>
      <c r="E1889" s="11"/>
      <c r="F1889" s="8"/>
      <c r="G1889" s="9"/>
      <c r="H1889" s="8"/>
      <c r="I1889" s="8"/>
      <c r="J1889" s="1"/>
      <c r="K1889" s="1"/>
      <c r="L1889" s="5"/>
      <c r="M1889" s="12"/>
      <c r="N1889" s="12"/>
      <c r="O1889" s="5"/>
      <c r="P1889" s="5"/>
      <c r="Q1889" s="10"/>
      <c r="R1889" s="39"/>
      <c r="S1889" s="5"/>
      <c r="T1889" s="6"/>
      <c r="U1889" s="10"/>
      <c r="V1889" s="10"/>
      <c r="W1889" s="12"/>
      <c r="X1889" s="5"/>
      <c r="Y1889" s="11"/>
      <c r="Z1889" s="2"/>
      <c r="AA1889" s="8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2"/>
      <c r="CH1889" s="1"/>
      <c r="CI1889" s="1"/>
      <c r="CJ1889" s="1"/>
      <c r="CK1889" s="1"/>
      <c r="CL1889" s="1"/>
      <c r="CM1889" s="1"/>
    </row>
    <row r="1890" spans="1:91" x14ac:dyDescent="0.2">
      <c r="A1890" s="113"/>
      <c r="B1890" s="5"/>
      <c r="C1890" s="5"/>
      <c r="D1890" s="64"/>
      <c r="E1890" s="11"/>
      <c r="F1890" s="8"/>
      <c r="G1890" s="9"/>
      <c r="H1890" s="8"/>
      <c r="I1890" s="8"/>
      <c r="J1890" s="1"/>
      <c r="K1890" s="1"/>
      <c r="L1890" s="5"/>
      <c r="M1890" s="12"/>
      <c r="N1890" s="12"/>
      <c r="O1890" s="5"/>
      <c r="P1890" s="5"/>
      <c r="Q1890" s="10"/>
      <c r="R1890" s="39"/>
      <c r="S1890" s="5"/>
      <c r="T1890" s="6"/>
      <c r="U1890" s="10"/>
      <c r="V1890" s="10"/>
      <c r="W1890" s="12"/>
      <c r="X1890" s="5"/>
      <c r="Y1890" s="11"/>
      <c r="Z1890" s="2"/>
      <c r="AA1890" s="8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2"/>
      <c r="CH1890" s="1"/>
      <c r="CI1890" s="1"/>
      <c r="CJ1890" s="1"/>
      <c r="CK1890" s="1"/>
      <c r="CL1890" s="1"/>
      <c r="CM1890" s="1"/>
    </row>
    <row r="1891" spans="1:91" x14ac:dyDescent="0.2">
      <c r="A1891" s="113"/>
      <c r="B1891" s="5"/>
      <c r="C1891" s="5"/>
      <c r="D1891" s="64"/>
      <c r="E1891" s="11"/>
      <c r="F1891" s="8"/>
      <c r="G1891" s="9"/>
      <c r="H1891" s="8"/>
      <c r="I1891" s="8"/>
      <c r="J1891" s="1"/>
      <c r="K1891" s="1"/>
      <c r="L1891" s="5"/>
      <c r="M1891" s="12"/>
      <c r="N1891" s="12"/>
      <c r="O1891" s="5"/>
      <c r="P1891" s="5"/>
      <c r="Q1891" s="10"/>
      <c r="R1891" s="39"/>
      <c r="S1891" s="5"/>
      <c r="T1891" s="6"/>
      <c r="U1891" s="10"/>
      <c r="V1891" s="10"/>
      <c r="W1891" s="12"/>
      <c r="X1891" s="5"/>
      <c r="Y1891" s="11"/>
      <c r="Z1891" s="2"/>
      <c r="AA1891" s="8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2"/>
      <c r="CH1891" s="1"/>
      <c r="CI1891" s="1"/>
      <c r="CJ1891" s="1"/>
      <c r="CK1891" s="1"/>
      <c r="CL1891" s="1"/>
      <c r="CM1891" s="1"/>
    </row>
    <row r="1892" spans="1:91" x14ac:dyDescent="0.2">
      <c r="A1892" s="113"/>
      <c r="B1892" s="5"/>
      <c r="C1892" s="5"/>
      <c r="D1892" s="64"/>
      <c r="E1892" s="11"/>
      <c r="F1892" s="8"/>
      <c r="G1892" s="9"/>
      <c r="H1892" s="8"/>
      <c r="I1892" s="8"/>
      <c r="J1892" s="1"/>
      <c r="K1892" s="1"/>
      <c r="L1892" s="5"/>
      <c r="M1892" s="12"/>
      <c r="N1892" s="12"/>
      <c r="O1892" s="5"/>
      <c r="P1892" s="5"/>
      <c r="Q1892" s="10"/>
      <c r="R1892" s="39"/>
      <c r="S1892" s="5"/>
      <c r="T1892" s="6"/>
      <c r="U1892" s="10"/>
      <c r="V1892" s="10"/>
      <c r="W1892" s="12"/>
      <c r="X1892" s="5"/>
      <c r="Y1892" s="11"/>
      <c r="Z1892" s="2"/>
      <c r="AA1892" s="8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2"/>
      <c r="CH1892" s="1"/>
      <c r="CI1892" s="1"/>
      <c r="CJ1892" s="1"/>
      <c r="CK1892" s="1"/>
      <c r="CL1892" s="1"/>
      <c r="CM1892" s="1"/>
    </row>
    <row r="1893" spans="1:91" x14ac:dyDescent="0.2">
      <c r="A1893" s="113"/>
      <c r="B1893" s="5"/>
      <c r="C1893" s="5"/>
      <c r="D1893" s="64"/>
      <c r="E1893" s="11"/>
      <c r="F1893" s="8"/>
      <c r="G1893" s="9"/>
      <c r="H1893" s="8"/>
      <c r="I1893" s="8"/>
      <c r="J1893" s="1"/>
      <c r="K1893" s="1"/>
      <c r="L1893" s="5"/>
      <c r="M1893" s="12"/>
      <c r="N1893" s="12"/>
      <c r="O1893" s="5"/>
      <c r="P1893" s="5"/>
      <c r="Q1893" s="10"/>
      <c r="R1893" s="39"/>
      <c r="S1893" s="5"/>
      <c r="T1893" s="6"/>
      <c r="U1893" s="10"/>
      <c r="V1893" s="10"/>
      <c r="W1893" s="12"/>
      <c r="X1893" s="5"/>
      <c r="Y1893" s="11"/>
      <c r="Z1893" s="2"/>
      <c r="AA1893" s="8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2"/>
      <c r="CH1893" s="1"/>
      <c r="CI1893" s="1"/>
      <c r="CJ1893" s="1"/>
      <c r="CK1893" s="1"/>
      <c r="CL1893" s="1"/>
      <c r="CM1893" s="1"/>
    </row>
    <row r="1894" spans="1:91" x14ac:dyDescent="0.2">
      <c r="A1894" s="113"/>
      <c r="B1894" s="5"/>
      <c r="C1894" s="5"/>
      <c r="D1894" s="64"/>
      <c r="E1894" s="11"/>
      <c r="F1894" s="8"/>
      <c r="G1894" s="9"/>
      <c r="H1894" s="8"/>
      <c r="I1894" s="8"/>
      <c r="J1894" s="1"/>
      <c r="K1894" s="1"/>
      <c r="L1894" s="5"/>
      <c r="M1894" s="12"/>
      <c r="N1894" s="12"/>
      <c r="O1894" s="5"/>
      <c r="P1894" s="5"/>
      <c r="Q1894" s="10"/>
      <c r="R1894" s="39"/>
      <c r="S1894" s="5"/>
      <c r="T1894" s="6"/>
      <c r="U1894" s="10"/>
      <c r="V1894" s="10"/>
      <c r="W1894" s="12"/>
      <c r="X1894" s="5"/>
      <c r="Y1894" s="11"/>
      <c r="Z1894" s="2"/>
      <c r="AA1894" s="8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2"/>
      <c r="CH1894" s="1"/>
      <c r="CI1894" s="1"/>
      <c r="CJ1894" s="1"/>
      <c r="CK1894" s="1"/>
      <c r="CL1894" s="1"/>
      <c r="CM1894" s="1"/>
    </row>
    <row r="1895" spans="1:91" x14ac:dyDescent="0.2">
      <c r="A1895" s="113"/>
      <c r="B1895" s="5"/>
      <c r="C1895" s="5"/>
      <c r="D1895" s="64"/>
      <c r="E1895" s="11"/>
      <c r="F1895" s="8"/>
      <c r="G1895" s="9"/>
      <c r="H1895" s="8"/>
      <c r="I1895" s="8"/>
      <c r="J1895" s="1"/>
      <c r="K1895" s="1"/>
      <c r="L1895" s="5"/>
      <c r="M1895" s="12"/>
      <c r="N1895" s="12"/>
      <c r="O1895" s="5"/>
      <c r="P1895" s="5"/>
      <c r="Q1895" s="10"/>
      <c r="R1895" s="39"/>
      <c r="S1895" s="5"/>
      <c r="T1895" s="6"/>
      <c r="U1895" s="10"/>
      <c r="V1895" s="10"/>
      <c r="W1895" s="12"/>
      <c r="X1895" s="5"/>
      <c r="Y1895" s="11"/>
      <c r="Z1895" s="2"/>
      <c r="AA1895" s="8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2"/>
      <c r="CH1895" s="1"/>
      <c r="CI1895" s="1"/>
      <c r="CJ1895" s="1"/>
      <c r="CK1895" s="1"/>
      <c r="CL1895" s="1"/>
      <c r="CM1895" s="1"/>
    </row>
    <row r="1896" spans="1:91" x14ac:dyDescent="0.2">
      <c r="A1896" s="113"/>
      <c r="B1896" s="5"/>
      <c r="C1896" s="5"/>
      <c r="D1896" s="64"/>
      <c r="E1896" s="11"/>
      <c r="F1896" s="8"/>
      <c r="G1896" s="9"/>
      <c r="H1896" s="8"/>
      <c r="I1896" s="8"/>
      <c r="J1896" s="1"/>
      <c r="K1896" s="1"/>
      <c r="L1896" s="5"/>
      <c r="M1896" s="12"/>
      <c r="N1896" s="12"/>
      <c r="O1896" s="5"/>
      <c r="P1896" s="5"/>
      <c r="Q1896" s="10"/>
      <c r="R1896" s="39"/>
      <c r="S1896" s="5"/>
      <c r="T1896" s="6"/>
      <c r="U1896" s="10"/>
      <c r="V1896" s="10"/>
      <c r="W1896" s="12"/>
      <c r="X1896" s="5"/>
      <c r="Y1896" s="11"/>
      <c r="Z1896" s="2"/>
      <c r="AA1896" s="8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2"/>
      <c r="CH1896" s="1"/>
      <c r="CI1896" s="1"/>
      <c r="CJ1896" s="1"/>
      <c r="CK1896" s="1"/>
      <c r="CL1896" s="1"/>
      <c r="CM1896" s="1"/>
    </row>
    <row r="1897" spans="1:91" x14ac:dyDescent="0.2">
      <c r="A1897" s="113"/>
      <c r="B1897" s="5"/>
      <c r="C1897" s="5"/>
      <c r="D1897" s="64"/>
      <c r="E1897" s="11"/>
      <c r="F1897" s="8"/>
      <c r="G1897" s="9"/>
      <c r="H1897" s="8"/>
      <c r="I1897" s="8"/>
      <c r="J1897" s="1"/>
      <c r="K1897" s="1"/>
      <c r="L1897" s="5"/>
      <c r="M1897" s="12"/>
      <c r="N1897" s="12"/>
      <c r="O1897" s="5"/>
      <c r="P1897" s="5"/>
      <c r="Q1897" s="10"/>
      <c r="R1897" s="39"/>
      <c r="S1897" s="5"/>
      <c r="T1897" s="6"/>
      <c r="U1897" s="10"/>
      <c r="V1897" s="10"/>
      <c r="W1897" s="12"/>
      <c r="X1897" s="5"/>
      <c r="Y1897" s="11"/>
      <c r="Z1897" s="2"/>
      <c r="AA1897" s="8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2"/>
      <c r="CH1897" s="1"/>
      <c r="CI1897" s="1"/>
      <c r="CJ1897" s="1"/>
      <c r="CK1897" s="1"/>
      <c r="CL1897" s="1"/>
      <c r="CM1897" s="1"/>
    </row>
    <row r="1898" spans="1:91" x14ac:dyDescent="0.2">
      <c r="A1898" s="113"/>
      <c r="B1898" s="5"/>
      <c r="C1898" s="5"/>
      <c r="D1898" s="64"/>
      <c r="E1898" s="11"/>
      <c r="F1898" s="8"/>
      <c r="G1898" s="9"/>
      <c r="H1898" s="8"/>
      <c r="I1898" s="8"/>
      <c r="J1898" s="1"/>
      <c r="K1898" s="1"/>
      <c r="L1898" s="5"/>
      <c r="M1898" s="12"/>
      <c r="N1898" s="12"/>
      <c r="O1898" s="5"/>
      <c r="P1898" s="5"/>
      <c r="Q1898" s="10"/>
      <c r="R1898" s="39"/>
      <c r="S1898" s="5"/>
      <c r="T1898" s="6"/>
      <c r="U1898" s="10"/>
      <c r="V1898" s="10"/>
      <c r="W1898" s="12"/>
      <c r="X1898" s="5"/>
      <c r="Y1898" s="11"/>
      <c r="Z1898" s="2"/>
      <c r="AA1898" s="8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2"/>
      <c r="CH1898" s="1"/>
      <c r="CI1898" s="1"/>
      <c r="CJ1898" s="1"/>
      <c r="CK1898" s="1"/>
      <c r="CL1898" s="1"/>
      <c r="CM1898" s="1"/>
    </row>
    <row r="1899" spans="1:91" x14ac:dyDescent="0.2">
      <c r="A1899" s="113"/>
      <c r="B1899" s="5"/>
      <c r="C1899" s="5"/>
      <c r="D1899" s="64"/>
      <c r="E1899" s="11"/>
      <c r="F1899" s="8"/>
      <c r="G1899" s="9"/>
      <c r="H1899" s="8"/>
      <c r="I1899" s="8"/>
      <c r="J1899" s="1"/>
      <c r="K1899" s="1"/>
      <c r="L1899" s="5"/>
      <c r="M1899" s="12"/>
      <c r="N1899" s="12"/>
      <c r="O1899" s="5"/>
      <c r="P1899" s="5"/>
      <c r="Q1899" s="10"/>
      <c r="R1899" s="39"/>
      <c r="S1899" s="5"/>
      <c r="T1899" s="6"/>
      <c r="U1899" s="10"/>
      <c r="V1899" s="10"/>
      <c r="W1899" s="12"/>
      <c r="X1899" s="5"/>
      <c r="Y1899" s="11"/>
      <c r="Z1899" s="2"/>
      <c r="AA1899" s="8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2"/>
      <c r="CH1899" s="1"/>
      <c r="CI1899" s="1"/>
      <c r="CJ1899" s="1"/>
      <c r="CK1899" s="1"/>
      <c r="CL1899" s="1"/>
      <c r="CM1899" s="1"/>
    </row>
    <row r="1900" spans="1:91" x14ac:dyDescent="0.2">
      <c r="A1900" s="113"/>
      <c r="B1900" s="5"/>
      <c r="C1900" s="5"/>
      <c r="D1900" s="64"/>
      <c r="E1900" s="11"/>
      <c r="F1900" s="8"/>
      <c r="G1900" s="9"/>
      <c r="H1900" s="8"/>
      <c r="I1900" s="8"/>
      <c r="J1900" s="1"/>
      <c r="K1900" s="1"/>
      <c r="L1900" s="5"/>
      <c r="M1900" s="12"/>
      <c r="N1900" s="12"/>
      <c r="O1900" s="5"/>
      <c r="P1900" s="5"/>
      <c r="Q1900" s="10"/>
      <c r="R1900" s="39"/>
      <c r="S1900" s="5"/>
      <c r="T1900" s="6"/>
      <c r="U1900" s="10"/>
      <c r="V1900" s="10"/>
      <c r="W1900" s="12"/>
      <c r="X1900" s="5"/>
      <c r="Y1900" s="11"/>
      <c r="Z1900" s="2"/>
      <c r="AA1900" s="8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2"/>
      <c r="CH1900" s="1"/>
      <c r="CI1900" s="1"/>
      <c r="CJ1900" s="1"/>
      <c r="CK1900" s="1"/>
      <c r="CL1900" s="1"/>
      <c r="CM1900" s="1"/>
    </row>
    <row r="1901" spans="1:91" x14ac:dyDescent="0.2">
      <c r="A1901" s="113"/>
      <c r="B1901" s="5"/>
      <c r="C1901" s="5"/>
      <c r="D1901" s="64"/>
      <c r="E1901" s="11"/>
      <c r="F1901" s="8"/>
      <c r="G1901" s="9"/>
      <c r="H1901" s="8"/>
      <c r="I1901" s="8"/>
      <c r="J1901" s="1"/>
      <c r="K1901" s="1"/>
      <c r="L1901" s="5"/>
      <c r="M1901" s="12"/>
      <c r="N1901" s="12"/>
      <c r="O1901" s="5"/>
      <c r="P1901" s="5"/>
      <c r="Q1901" s="10"/>
      <c r="R1901" s="39"/>
      <c r="S1901" s="5"/>
      <c r="T1901" s="6"/>
      <c r="U1901" s="10"/>
      <c r="V1901" s="10"/>
      <c r="W1901" s="12"/>
      <c r="X1901" s="5"/>
      <c r="Y1901" s="11"/>
      <c r="Z1901" s="2"/>
      <c r="AA1901" s="8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2"/>
      <c r="CH1901" s="1"/>
      <c r="CI1901" s="1"/>
      <c r="CJ1901" s="1"/>
      <c r="CK1901" s="1"/>
      <c r="CL1901" s="1"/>
      <c r="CM1901" s="1"/>
    </row>
    <row r="1902" spans="1:91" x14ac:dyDescent="0.2">
      <c r="A1902" s="113"/>
      <c r="B1902" s="5"/>
      <c r="C1902" s="5"/>
      <c r="D1902" s="64"/>
      <c r="E1902" s="11"/>
      <c r="F1902" s="8"/>
      <c r="G1902" s="9"/>
      <c r="H1902" s="8"/>
      <c r="I1902" s="8"/>
      <c r="J1902" s="1"/>
      <c r="K1902" s="1"/>
      <c r="L1902" s="5"/>
      <c r="M1902" s="12"/>
      <c r="N1902" s="12"/>
      <c r="O1902" s="5"/>
      <c r="P1902" s="5"/>
      <c r="Q1902" s="10"/>
      <c r="R1902" s="39"/>
      <c r="S1902" s="5"/>
      <c r="T1902" s="6"/>
      <c r="U1902" s="10"/>
      <c r="V1902" s="10"/>
      <c r="W1902" s="12"/>
      <c r="X1902" s="5"/>
      <c r="Y1902" s="11"/>
      <c r="Z1902" s="2"/>
      <c r="AA1902" s="8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2"/>
      <c r="CH1902" s="1"/>
      <c r="CI1902" s="1"/>
      <c r="CJ1902" s="1"/>
      <c r="CK1902" s="1"/>
      <c r="CL1902" s="1"/>
      <c r="CM1902" s="1"/>
    </row>
    <row r="1903" spans="1:91" x14ac:dyDescent="0.2">
      <c r="A1903" s="113"/>
      <c r="B1903" s="5"/>
      <c r="C1903" s="5"/>
      <c r="D1903" s="64"/>
      <c r="E1903" s="11"/>
      <c r="F1903" s="8"/>
      <c r="G1903" s="9"/>
      <c r="H1903" s="8"/>
      <c r="I1903" s="8"/>
      <c r="J1903" s="1"/>
      <c r="K1903" s="1"/>
      <c r="L1903" s="5"/>
      <c r="M1903" s="12"/>
      <c r="N1903" s="12"/>
      <c r="O1903" s="5"/>
      <c r="P1903" s="5"/>
      <c r="Q1903" s="10"/>
      <c r="R1903" s="39"/>
      <c r="S1903" s="5"/>
      <c r="T1903" s="6"/>
      <c r="U1903" s="10"/>
      <c r="V1903" s="10"/>
      <c r="W1903" s="12"/>
      <c r="X1903" s="5"/>
      <c r="Y1903" s="11"/>
      <c r="Z1903" s="2"/>
      <c r="AA1903" s="8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2"/>
      <c r="CH1903" s="1"/>
      <c r="CI1903" s="1"/>
      <c r="CJ1903" s="1"/>
      <c r="CK1903" s="1"/>
      <c r="CL1903" s="1"/>
      <c r="CM1903" s="1"/>
    </row>
    <row r="1904" spans="1:91" x14ac:dyDescent="0.2">
      <c r="A1904" s="113"/>
      <c r="B1904" s="5"/>
      <c r="C1904" s="5"/>
      <c r="D1904" s="64"/>
      <c r="E1904" s="11"/>
      <c r="F1904" s="8"/>
      <c r="G1904" s="9"/>
      <c r="H1904" s="8"/>
      <c r="I1904" s="8"/>
      <c r="J1904" s="1"/>
      <c r="K1904" s="1"/>
      <c r="L1904" s="5"/>
      <c r="M1904" s="12"/>
      <c r="N1904" s="12"/>
      <c r="O1904" s="5"/>
      <c r="P1904" s="5"/>
      <c r="Q1904" s="10"/>
      <c r="R1904" s="39"/>
      <c r="S1904" s="5"/>
      <c r="T1904" s="6"/>
      <c r="U1904" s="10"/>
      <c r="V1904" s="10"/>
      <c r="W1904" s="12"/>
      <c r="X1904" s="5"/>
      <c r="Y1904" s="11"/>
      <c r="Z1904" s="2"/>
      <c r="AA1904" s="8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2"/>
      <c r="CH1904" s="1"/>
      <c r="CI1904" s="1"/>
      <c r="CJ1904" s="1"/>
      <c r="CK1904" s="1"/>
      <c r="CL1904" s="1"/>
      <c r="CM1904" s="1"/>
    </row>
    <row r="1905" spans="1:91" x14ac:dyDescent="0.2">
      <c r="A1905" s="113"/>
      <c r="B1905" s="5"/>
      <c r="C1905" s="5"/>
      <c r="D1905" s="64"/>
      <c r="E1905" s="11"/>
      <c r="F1905" s="8"/>
      <c r="G1905" s="9"/>
      <c r="H1905" s="8"/>
      <c r="I1905" s="8"/>
      <c r="J1905" s="1"/>
      <c r="K1905" s="1"/>
      <c r="L1905" s="5"/>
      <c r="M1905" s="12"/>
      <c r="N1905" s="12"/>
      <c r="O1905" s="5"/>
      <c r="P1905" s="5"/>
      <c r="Q1905" s="10"/>
      <c r="R1905" s="39"/>
      <c r="S1905" s="5"/>
      <c r="T1905" s="6"/>
      <c r="U1905" s="10"/>
      <c r="V1905" s="10"/>
      <c r="W1905" s="12"/>
      <c r="X1905" s="5"/>
      <c r="Y1905" s="11"/>
      <c r="Z1905" s="2"/>
      <c r="AA1905" s="8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2"/>
      <c r="CH1905" s="1"/>
      <c r="CI1905" s="1"/>
      <c r="CJ1905" s="1"/>
      <c r="CK1905" s="1"/>
      <c r="CL1905" s="1"/>
      <c r="CM1905" s="1"/>
    </row>
    <row r="1906" spans="1:91" x14ac:dyDescent="0.2">
      <c r="A1906" s="113"/>
      <c r="B1906" s="5"/>
      <c r="C1906" s="5"/>
      <c r="D1906" s="64"/>
      <c r="E1906" s="11"/>
      <c r="F1906" s="8"/>
      <c r="G1906" s="9"/>
      <c r="H1906" s="8"/>
      <c r="I1906" s="8"/>
      <c r="J1906" s="1"/>
      <c r="K1906" s="1"/>
      <c r="L1906" s="5"/>
      <c r="M1906" s="12"/>
      <c r="N1906" s="12"/>
      <c r="O1906" s="5"/>
      <c r="P1906" s="5"/>
      <c r="Q1906" s="10"/>
      <c r="R1906" s="39"/>
      <c r="S1906" s="5"/>
      <c r="T1906" s="6"/>
      <c r="U1906" s="10"/>
      <c r="V1906" s="10"/>
      <c r="W1906" s="12"/>
      <c r="X1906" s="5"/>
      <c r="Y1906" s="11"/>
      <c r="Z1906" s="2"/>
      <c r="AA1906" s="8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2"/>
      <c r="CH1906" s="1"/>
      <c r="CI1906" s="1"/>
      <c r="CJ1906" s="1"/>
      <c r="CK1906" s="1"/>
      <c r="CL1906" s="1"/>
      <c r="CM1906" s="1"/>
    </row>
    <row r="1907" spans="1:91" x14ac:dyDescent="0.2">
      <c r="A1907" s="113"/>
      <c r="B1907" s="5"/>
      <c r="C1907" s="5"/>
      <c r="D1907" s="64"/>
      <c r="E1907" s="11"/>
      <c r="F1907" s="8"/>
      <c r="G1907" s="9"/>
      <c r="H1907" s="8"/>
      <c r="I1907" s="8"/>
      <c r="J1907" s="1"/>
      <c r="K1907" s="1"/>
      <c r="L1907" s="5"/>
      <c r="M1907" s="12"/>
      <c r="N1907" s="12"/>
      <c r="O1907" s="5"/>
      <c r="P1907" s="5"/>
      <c r="Q1907" s="10"/>
      <c r="R1907" s="39"/>
      <c r="S1907" s="5"/>
      <c r="T1907" s="6"/>
      <c r="U1907" s="10"/>
      <c r="V1907" s="10"/>
      <c r="W1907" s="12"/>
      <c r="X1907" s="5"/>
      <c r="Y1907" s="11"/>
      <c r="Z1907" s="2"/>
      <c r="AA1907" s="8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2"/>
      <c r="CH1907" s="1"/>
      <c r="CI1907" s="1"/>
      <c r="CJ1907" s="1"/>
      <c r="CK1907" s="1"/>
      <c r="CL1907" s="1"/>
      <c r="CM1907" s="1"/>
    </row>
    <row r="1908" spans="1:91" x14ac:dyDescent="0.2">
      <c r="A1908" s="113"/>
      <c r="B1908" s="5"/>
      <c r="C1908" s="5"/>
      <c r="D1908" s="64"/>
      <c r="E1908" s="11"/>
      <c r="F1908" s="8"/>
      <c r="G1908" s="9"/>
      <c r="H1908" s="8"/>
      <c r="I1908" s="8"/>
      <c r="J1908" s="1"/>
      <c r="K1908" s="1"/>
      <c r="L1908" s="5"/>
      <c r="M1908" s="12"/>
      <c r="N1908" s="12"/>
      <c r="O1908" s="5"/>
      <c r="P1908" s="5"/>
      <c r="Q1908" s="10"/>
      <c r="R1908" s="39"/>
      <c r="S1908" s="5"/>
      <c r="T1908" s="6"/>
      <c r="U1908" s="10"/>
      <c r="V1908" s="10"/>
      <c r="W1908" s="12"/>
      <c r="X1908" s="5"/>
      <c r="Y1908" s="11"/>
      <c r="Z1908" s="2"/>
      <c r="AA1908" s="8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2"/>
      <c r="CH1908" s="1"/>
      <c r="CI1908" s="1"/>
      <c r="CJ1908" s="1"/>
      <c r="CK1908" s="1"/>
      <c r="CL1908" s="1"/>
      <c r="CM1908" s="1"/>
    </row>
    <row r="1909" spans="1:91" x14ac:dyDescent="0.2">
      <c r="A1909" s="113"/>
      <c r="B1909" s="5"/>
      <c r="C1909" s="5"/>
      <c r="D1909" s="64"/>
      <c r="E1909" s="11"/>
      <c r="F1909" s="8"/>
      <c r="G1909" s="9"/>
      <c r="H1909" s="8"/>
      <c r="I1909" s="8"/>
      <c r="J1909" s="1"/>
      <c r="K1909" s="1"/>
      <c r="L1909" s="5"/>
      <c r="M1909" s="12"/>
      <c r="N1909" s="12"/>
      <c r="O1909" s="5"/>
      <c r="P1909" s="5"/>
      <c r="Q1909" s="10"/>
      <c r="R1909" s="39"/>
      <c r="S1909" s="5"/>
      <c r="T1909" s="6"/>
      <c r="U1909" s="10"/>
      <c r="V1909" s="10"/>
      <c r="W1909" s="12"/>
      <c r="X1909" s="5"/>
      <c r="Y1909" s="11"/>
      <c r="Z1909" s="2"/>
      <c r="AA1909" s="8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2"/>
      <c r="CH1909" s="1"/>
      <c r="CI1909" s="1"/>
      <c r="CJ1909" s="1"/>
      <c r="CK1909" s="1"/>
      <c r="CL1909" s="1"/>
      <c r="CM1909" s="1"/>
    </row>
    <row r="1910" spans="1:91" x14ac:dyDescent="0.2">
      <c r="A1910" s="113"/>
      <c r="B1910" s="5"/>
      <c r="C1910" s="5"/>
      <c r="D1910" s="64"/>
      <c r="E1910" s="11"/>
      <c r="F1910" s="8"/>
      <c r="G1910" s="9"/>
      <c r="H1910" s="8"/>
      <c r="I1910" s="8"/>
      <c r="J1910" s="1"/>
      <c r="K1910" s="1"/>
      <c r="L1910" s="5"/>
      <c r="M1910" s="12"/>
      <c r="N1910" s="12"/>
      <c r="O1910" s="5"/>
      <c r="P1910" s="5"/>
      <c r="Q1910" s="10"/>
      <c r="R1910" s="39"/>
      <c r="S1910" s="5"/>
      <c r="T1910" s="6"/>
      <c r="U1910" s="10"/>
      <c r="V1910" s="10"/>
      <c r="W1910" s="12"/>
      <c r="X1910" s="5"/>
      <c r="Y1910" s="11"/>
      <c r="Z1910" s="2"/>
      <c r="AA1910" s="8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2"/>
      <c r="CH1910" s="1"/>
      <c r="CI1910" s="1"/>
      <c r="CJ1910" s="1"/>
      <c r="CK1910" s="1"/>
      <c r="CL1910" s="1"/>
      <c r="CM1910" s="1"/>
    </row>
    <row r="1911" spans="1:91" x14ac:dyDescent="0.2">
      <c r="A1911" s="113"/>
      <c r="B1911" s="5"/>
      <c r="C1911" s="5"/>
      <c r="D1911" s="64"/>
      <c r="E1911" s="11"/>
      <c r="F1911" s="8"/>
      <c r="G1911" s="9"/>
      <c r="H1911" s="8"/>
      <c r="I1911" s="8"/>
      <c r="J1911" s="1"/>
      <c r="K1911" s="1"/>
      <c r="L1911" s="5"/>
      <c r="M1911" s="12"/>
      <c r="N1911" s="12"/>
      <c r="O1911" s="5"/>
      <c r="P1911" s="5"/>
      <c r="Q1911" s="10"/>
      <c r="R1911" s="39"/>
      <c r="S1911" s="5"/>
      <c r="T1911" s="6"/>
      <c r="U1911" s="10"/>
      <c r="V1911" s="10"/>
      <c r="W1911" s="12"/>
      <c r="X1911" s="5"/>
      <c r="Y1911" s="11"/>
      <c r="Z1911" s="2"/>
      <c r="AA1911" s="8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2"/>
      <c r="CH1911" s="1"/>
      <c r="CI1911" s="1"/>
      <c r="CJ1911" s="1"/>
      <c r="CK1911" s="1"/>
      <c r="CL1911" s="1"/>
      <c r="CM1911" s="1"/>
    </row>
    <row r="1912" spans="1:91" x14ac:dyDescent="0.2">
      <c r="A1912" s="113"/>
      <c r="B1912" s="5"/>
      <c r="C1912" s="5"/>
      <c r="D1912" s="64"/>
      <c r="E1912" s="11"/>
      <c r="F1912" s="8"/>
      <c r="G1912" s="9"/>
      <c r="H1912" s="8"/>
      <c r="I1912" s="8"/>
      <c r="J1912" s="1"/>
      <c r="K1912" s="1"/>
      <c r="L1912" s="5"/>
      <c r="M1912" s="12"/>
      <c r="N1912" s="12"/>
      <c r="O1912" s="5"/>
      <c r="P1912" s="5"/>
      <c r="Q1912" s="10"/>
      <c r="R1912" s="39"/>
      <c r="S1912" s="5"/>
      <c r="T1912" s="6"/>
      <c r="U1912" s="10"/>
      <c r="V1912" s="10"/>
      <c r="W1912" s="12"/>
      <c r="X1912" s="5"/>
      <c r="Y1912" s="11"/>
      <c r="Z1912" s="2"/>
      <c r="AA1912" s="8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2"/>
      <c r="CH1912" s="1"/>
      <c r="CI1912" s="1"/>
      <c r="CJ1912" s="1"/>
      <c r="CK1912" s="1"/>
      <c r="CL1912" s="1"/>
      <c r="CM1912" s="1"/>
    </row>
    <row r="1913" spans="1:91" x14ac:dyDescent="0.2">
      <c r="A1913" s="113"/>
      <c r="B1913" s="5"/>
      <c r="C1913" s="5"/>
      <c r="D1913" s="64"/>
      <c r="E1913" s="11"/>
      <c r="F1913" s="8"/>
      <c r="G1913" s="9"/>
      <c r="H1913" s="8"/>
      <c r="I1913" s="8"/>
      <c r="J1913" s="1"/>
      <c r="K1913" s="1"/>
      <c r="L1913" s="5"/>
      <c r="M1913" s="12"/>
      <c r="N1913" s="12"/>
      <c r="O1913" s="5"/>
      <c r="P1913" s="5"/>
      <c r="Q1913" s="10"/>
      <c r="R1913" s="39"/>
      <c r="S1913" s="5"/>
      <c r="T1913" s="6"/>
      <c r="U1913" s="10"/>
      <c r="V1913" s="10"/>
      <c r="W1913" s="12"/>
      <c r="X1913" s="5"/>
      <c r="Y1913" s="11"/>
      <c r="Z1913" s="2"/>
      <c r="AA1913" s="8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2"/>
      <c r="CH1913" s="1"/>
      <c r="CI1913" s="1"/>
      <c r="CJ1913" s="1"/>
      <c r="CK1913" s="1"/>
      <c r="CL1913" s="1"/>
      <c r="CM1913" s="1"/>
    </row>
    <row r="1914" spans="1:91" x14ac:dyDescent="0.2">
      <c r="A1914" s="113"/>
      <c r="B1914" s="5"/>
      <c r="C1914" s="5"/>
      <c r="D1914" s="64"/>
      <c r="E1914" s="11"/>
      <c r="F1914" s="8"/>
      <c r="G1914" s="9"/>
      <c r="H1914" s="8"/>
      <c r="I1914" s="8"/>
      <c r="J1914" s="1"/>
      <c r="K1914" s="1"/>
      <c r="L1914" s="5"/>
      <c r="M1914" s="12"/>
      <c r="N1914" s="12"/>
      <c r="O1914" s="5"/>
      <c r="P1914" s="5"/>
      <c r="Q1914" s="10"/>
      <c r="R1914" s="39"/>
      <c r="S1914" s="5"/>
      <c r="T1914" s="6"/>
      <c r="U1914" s="10"/>
      <c r="V1914" s="10"/>
      <c r="W1914" s="12"/>
      <c r="X1914" s="5"/>
      <c r="Y1914" s="11"/>
      <c r="Z1914" s="2"/>
      <c r="AA1914" s="8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2"/>
      <c r="CH1914" s="1"/>
      <c r="CI1914" s="1"/>
      <c r="CJ1914" s="1"/>
      <c r="CK1914" s="1"/>
      <c r="CL1914" s="1"/>
      <c r="CM1914" s="1"/>
    </row>
    <row r="1915" spans="1:91" x14ac:dyDescent="0.2">
      <c r="A1915" s="113"/>
      <c r="B1915" s="5"/>
      <c r="C1915" s="5"/>
      <c r="D1915" s="64"/>
      <c r="E1915" s="11"/>
      <c r="F1915" s="8"/>
      <c r="G1915" s="9"/>
      <c r="H1915" s="8"/>
      <c r="I1915" s="8"/>
      <c r="J1915" s="1"/>
      <c r="K1915" s="1"/>
      <c r="L1915" s="5"/>
      <c r="M1915" s="12"/>
      <c r="N1915" s="12"/>
      <c r="O1915" s="5"/>
      <c r="P1915" s="5"/>
      <c r="Q1915" s="10"/>
      <c r="R1915" s="39"/>
      <c r="S1915" s="5"/>
      <c r="T1915" s="6"/>
      <c r="U1915" s="10"/>
      <c r="V1915" s="10"/>
      <c r="W1915" s="12"/>
      <c r="X1915" s="5"/>
      <c r="Y1915" s="11"/>
      <c r="Z1915" s="2"/>
      <c r="AA1915" s="8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2"/>
      <c r="CH1915" s="1"/>
      <c r="CI1915" s="1"/>
      <c r="CJ1915" s="1"/>
      <c r="CK1915" s="1"/>
      <c r="CL1915" s="1"/>
      <c r="CM1915" s="1"/>
    </row>
    <row r="1916" spans="1:91" x14ac:dyDescent="0.2">
      <c r="A1916" s="113"/>
      <c r="B1916" s="5"/>
      <c r="C1916" s="5"/>
      <c r="D1916" s="64"/>
      <c r="E1916" s="11"/>
      <c r="F1916" s="8"/>
      <c r="G1916" s="9"/>
      <c r="H1916" s="8"/>
      <c r="I1916" s="8"/>
      <c r="J1916" s="1"/>
      <c r="K1916" s="1"/>
      <c r="L1916" s="5"/>
      <c r="M1916" s="12"/>
      <c r="N1916" s="12"/>
      <c r="O1916" s="5"/>
      <c r="P1916" s="5"/>
      <c r="Q1916" s="10"/>
      <c r="R1916" s="39"/>
      <c r="S1916" s="5"/>
      <c r="T1916" s="6"/>
      <c r="U1916" s="10"/>
      <c r="V1916" s="10"/>
      <c r="W1916" s="12"/>
      <c r="X1916" s="5"/>
      <c r="Y1916" s="11"/>
      <c r="Z1916" s="2"/>
      <c r="AA1916" s="8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2"/>
      <c r="CH1916" s="1"/>
      <c r="CI1916" s="1"/>
      <c r="CJ1916" s="1"/>
      <c r="CK1916" s="1"/>
      <c r="CL1916" s="1"/>
      <c r="CM1916" s="1"/>
    </row>
    <row r="1917" spans="1:91" x14ac:dyDescent="0.2">
      <c r="A1917" s="113"/>
      <c r="B1917" s="5"/>
      <c r="C1917" s="5"/>
      <c r="D1917" s="64"/>
      <c r="E1917" s="11"/>
      <c r="F1917" s="8"/>
      <c r="G1917" s="9"/>
      <c r="H1917" s="8"/>
      <c r="I1917" s="8"/>
      <c r="J1917" s="1"/>
      <c r="K1917" s="1"/>
      <c r="L1917" s="5"/>
      <c r="M1917" s="12"/>
      <c r="N1917" s="12"/>
      <c r="O1917" s="5"/>
      <c r="P1917" s="5"/>
      <c r="Q1917" s="10"/>
      <c r="R1917" s="39"/>
      <c r="S1917" s="5"/>
      <c r="T1917" s="6"/>
      <c r="U1917" s="10"/>
      <c r="V1917" s="10"/>
      <c r="W1917" s="12"/>
      <c r="X1917" s="5"/>
      <c r="Y1917" s="11"/>
      <c r="Z1917" s="2"/>
      <c r="AA1917" s="8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2"/>
      <c r="CH1917" s="1"/>
      <c r="CI1917" s="1"/>
      <c r="CJ1917" s="1"/>
      <c r="CK1917" s="1"/>
      <c r="CL1917" s="1"/>
      <c r="CM1917" s="1"/>
    </row>
    <row r="1918" spans="1:91" x14ac:dyDescent="0.2">
      <c r="A1918" s="113"/>
      <c r="B1918" s="5"/>
      <c r="C1918" s="5"/>
      <c r="D1918" s="64"/>
      <c r="E1918" s="11"/>
      <c r="F1918" s="8"/>
      <c r="G1918" s="9"/>
      <c r="H1918" s="8"/>
      <c r="I1918" s="8"/>
      <c r="J1918" s="1"/>
      <c r="K1918" s="1"/>
      <c r="L1918" s="5"/>
      <c r="M1918" s="12"/>
      <c r="N1918" s="12"/>
      <c r="O1918" s="5"/>
      <c r="P1918" s="5"/>
      <c r="Q1918" s="10"/>
      <c r="R1918" s="39"/>
      <c r="S1918" s="5"/>
      <c r="T1918" s="6"/>
      <c r="U1918" s="10"/>
      <c r="V1918" s="10"/>
      <c r="W1918" s="12"/>
      <c r="X1918" s="5"/>
      <c r="Y1918" s="11"/>
      <c r="Z1918" s="2"/>
      <c r="AA1918" s="8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2"/>
      <c r="CH1918" s="1"/>
      <c r="CI1918" s="1"/>
      <c r="CJ1918" s="1"/>
      <c r="CK1918" s="1"/>
      <c r="CL1918" s="1"/>
      <c r="CM1918" s="1"/>
    </row>
    <row r="1919" spans="1:91" x14ac:dyDescent="0.2">
      <c r="A1919" s="113"/>
      <c r="B1919" s="5"/>
      <c r="C1919" s="5"/>
      <c r="D1919" s="64"/>
      <c r="E1919" s="11"/>
      <c r="F1919" s="8"/>
      <c r="G1919" s="9"/>
      <c r="H1919" s="8"/>
      <c r="I1919" s="8"/>
      <c r="J1919" s="1"/>
      <c r="K1919" s="1"/>
      <c r="L1919" s="5"/>
      <c r="M1919" s="12"/>
      <c r="N1919" s="12"/>
      <c r="O1919" s="5"/>
      <c r="P1919" s="5"/>
      <c r="Q1919" s="10"/>
      <c r="R1919" s="39"/>
      <c r="S1919" s="5"/>
      <c r="T1919" s="6"/>
      <c r="U1919" s="10"/>
      <c r="V1919" s="10"/>
      <c r="W1919" s="12"/>
      <c r="X1919" s="5"/>
      <c r="Y1919" s="11"/>
      <c r="Z1919" s="2"/>
      <c r="AA1919" s="8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2"/>
      <c r="CH1919" s="1"/>
      <c r="CI1919" s="1"/>
      <c r="CJ1919" s="1"/>
      <c r="CK1919" s="1"/>
      <c r="CL1919" s="1"/>
      <c r="CM1919" s="1"/>
    </row>
    <row r="1920" spans="1:91" x14ac:dyDescent="0.2">
      <c r="A1920" s="113"/>
      <c r="B1920" s="5"/>
      <c r="C1920" s="5"/>
      <c r="D1920" s="64"/>
      <c r="E1920" s="11"/>
      <c r="F1920" s="8"/>
      <c r="G1920" s="9"/>
      <c r="H1920" s="8"/>
      <c r="I1920" s="8"/>
      <c r="J1920" s="1"/>
      <c r="K1920" s="1"/>
      <c r="L1920" s="5"/>
      <c r="M1920" s="12"/>
      <c r="N1920" s="12"/>
      <c r="O1920" s="5"/>
      <c r="P1920" s="5"/>
      <c r="Q1920" s="10"/>
      <c r="R1920" s="39"/>
      <c r="S1920" s="5"/>
      <c r="T1920" s="6"/>
      <c r="U1920" s="10"/>
      <c r="V1920" s="10"/>
      <c r="W1920" s="12"/>
      <c r="X1920" s="5"/>
      <c r="Y1920" s="11"/>
      <c r="Z1920" s="2"/>
      <c r="AA1920" s="8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2"/>
      <c r="CH1920" s="1"/>
      <c r="CI1920" s="1"/>
      <c r="CJ1920" s="1"/>
      <c r="CK1920" s="1"/>
      <c r="CL1920" s="1"/>
      <c r="CM1920" s="1"/>
    </row>
    <row r="1921" spans="1:91" x14ac:dyDescent="0.2">
      <c r="A1921" s="113"/>
      <c r="B1921" s="5"/>
      <c r="C1921" s="5"/>
      <c r="D1921" s="64"/>
      <c r="E1921" s="11"/>
      <c r="F1921" s="8"/>
      <c r="G1921" s="9"/>
      <c r="H1921" s="8"/>
      <c r="I1921" s="8"/>
      <c r="J1921" s="1"/>
      <c r="K1921" s="1"/>
      <c r="L1921" s="5"/>
      <c r="M1921" s="12"/>
      <c r="N1921" s="12"/>
      <c r="O1921" s="5"/>
      <c r="P1921" s="5"/>
      <c r="Q1921" s="10"/>
      <c r="R1921" s="39"/>
      <c r="S1921" s="5"/>
      <c r="T1921" s="6"/>
      <c r="U1921" s="10"/>
      <c r="V1921" s="10"/>
      <c r="W1921" s="12"/>
      <c r="X1921" s="5"/>
      <c r="Y1921" s="11"/>
      <c r="Z1921" s="2"/>
      <c r="AA1921" s="8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2"/>
      <c r="CH1921" s="1"/>
      <c r="CI1921" s="1"/>
      <c r="CJ1921" s="1"/>
      <c r="CK1921" s="1"/>
      <c r="CL1921" s="1"/>
      <c r="CM1921" s="1"/>
    </row>
    <row r="1922" spans="1:91" x14ac:dyDescent="0.2">
      <c r="A1922" s="113"/>
      <c r="B1922" s="5"/>
      <c r="C1922" s="5"/>
      <c r="D1922" s="64"/>
      <c r="E1922" s="11"/>
      <c r="F1922" s="8"/>
      <c r="G1922" s="9"/>
      <c r="H1922" s="8"/>
      <c r="I1922" s="8"/>
      <c r="J1922" s="1"/>
      <c r="K1922" s="1"/>
      <c r="L1922" s="5"/>
      <c r="M1922" s="12"/>
      <c r="N1922" s="12"/>
      <c r="O1922" s="5"/>
      <c r="P1922" s="5"/>
      <c r="Q1922" s="10"/>
      <c r="R1922" s="39"/>
      <c r="S1922" s="5"/>
      <c r="T1922" s="6"/>
      <c r="U1922" s="10"/>
      <c r="V1922" s="10"/>
      <c r="W1922" s="12"/>
      <c r="X1922" s="5"/>
      <c r="Y1922" s="11"/>
      <c r="Z1922" s="2"/>
      <c r="AA1922" s="8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2"/>
      <c r="CH1922" s="1"/>
      <c r="CI1922" s="1"/>
      <c r="CJ1922" s="1"/>
      <c r="CK1922" s="1"/>
      <c r="CL1922" s="1"/>
      <c r="CM1922" s="1"/>
    </row>
    <row r="1923" spans="1:91" x14ac:dyDescent="0.2">
      <c r="A1923" s="113"/>
      <c r="B1923" s="5"/>
      <c r="C1923" s="5"/>
      <c r="D1923" s="64"/>
      <c r="E1923" s="11"/>
      <c r="F1923" s="8"/>
      <c r="G1923" s="9"/>
      <c r="H1923" s="8"/>
      <c r="I1923" s="8"/>
      <c r="J1923" s="1"/>
      <c r="K1923" s="1"/>
      <c r="L1923" s="5"/>
      <c r="M1923" s="12"/>
      <c r="N1923" s="12"/>
      <c r="O1923" s="5"/>
      <c r="P1923" s="5"/>
      <c r="Q1923" s="10"/>
      <c r="R1923" s="39"/>
      <c r="S1923" s="5"/>
      <c r="T1923" s="6"/>
      <c r="U1923" s="10"/>
      <c r="V1923" s="10"/>
      <c r="W1923" s="12"/>
      <c r="X1923" s="5"/>
      <c r="Y1923" s="11"/>
      <c r="Z1923" s="2"/>
      <c r="AA1923" s="8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2"/>
      <c r="CH1923" s="1"/>
      <c r="CI1923" s="1"/>
      <c r="CJ1923" s="1"/>
      <c r="CK1923" s="1"/>
      <c r="CL1923" s="1"/>
      <c r="CM1923" s="1"/>
    </row>
    <row r="1924" spans="1:91" x14ac:dyDescent="0.2">
      <c r="A1924" s="113"/>
      <c r="B1924" s="5"/>
      <c r="C1924" s="5"/>
      <c r="D1924" s="64"/>
      <c r="E1924" s="11"/>
      <c r="F1924" s="8"/>
      <c r="G1924" s="9"/>
      <c r="H1924" s="8"/>
      <c r="I1924" s="8"/>
      <c r="J1924" s="1"/>
      <c r="K1924" s="1"/>
      <c r="L1924" s="5"/>
      <c r="M1924" s="12"/>
      <c r="N1924" s="12"/>
      <c r="O1924" s="5"/>
      <c r="P1924" s="5"/>
      <c r="Q1924" s="10"/>
      <c r="R1924" s="39"/>
      <c r="S1924" s="5"/>
      <c r="T1924" s="6"/>
      <c r="U1924" s="10"/>
      <c r="V1924" s="10"/>
      <c r="W1924" s="12"/>
      <c r="X1924" s="5"/>
      <c r="Y1924" s="11"/>
      <c r="Z1924" s="2"/>
      <c r="AA1924" s="8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2"/>
      <c r="CH1924" s="1"/>
      <c r="CI1924" s="1"/>
      <c r="CJ1924" s="1"/>
      <c r="CK1924" s="1"/>
      <c r="CL1924" s="1"/>
      <c r="CM1924" s="1"/>
    </row>
    <row r="1925" spans="1:91" x14ac:dyDescent="0.2">
      <c r="A1925" s="113"/>
      <c r="B1925" s="5"/>
      <c r="C1925" s="5"/>
      <c r="D1925" s="64"/>
      <c r="E1925" s="11"/>
      <c r="F1925" s="8"/>
      <c r="G1925" s="9"/>
      <c r="H1925" s="8"/>
      <c r="I1925" s="8"/>
      <c r="J1925" s="1"/>
      <c r="K1925" s="1"/>
      <c r="L1925" s="5"/>
      <c r="M1925" s="12"/>
      <c r="N1925" s="12"/>
      <c r="O1925" s="5"/>
      <c r="P1925" s="5"/>
      <c r="Q1925" s="10"/>
      <c r="R1925" s="39"/>
      <c r="S1925" s="5"/>
      <c r="T1925" s="6"/>
      <c r="U1925" s="10"/>
      <c r="V1925" s="10"/>
      <c r="W1925" s="12"/>
      <c r="X1925" s="5"/>
      <c r="Y1925" s="11"/>
      <c r="Z1925" s="2"/>
      <c r="AA1925" s="8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2"/>
      <c r="CH1925" s="1"/>
      <c r="CI1925" s="1"/>
      <c r="CJ1925" s="1"/>
      <c r="CK1925" s="1"/>
      <c r="CL1925" s="1"/>
      <c r="CM1925" s="1"/>
    </row>
    <row r="1926" spans="1:91" x14ac:dyDescent="0.2">
      <c r="A1926" s="113"/>
      <c r="B1926" s="5"/>
      <c r="C1926" s="5"/>
      <c r="D1926" s="64"/>
      <c r="E1926" s="11"/>
      <c r="F1926" s="8"/>
      <c r="G1926" s="9"/>
      <c r="H1926" s="8"/>
      <c r="I1926" s="8"/>
      <c r="J1926" s="1"/>
      <c r="K1926" s="1"/>
      <c r="L1926" s="5"/>
      <c r="M1926" s="12"/>
      <c r="N1926" s="12"/>
      <c r="O1926" s="5"/>
      <c r="P1926" s="5"/>
      <c r="Q1926" s="10"/>
      <c r="R1926" s="39"/>
      <c r="S1926" s="5"/>
      <c r="T1926" s="6"/>
      <c r="U1926" s="10"/>
      <c r="V1926" s="10"/>
      <c r="W1926" s="12"/>
      <c r="X1926" s="5"/>
      <c r="Y1926" s="11"/>
      <c r="Z1926" s="2"/>
      <c r="AA1926" s="8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2"/>
      <c r="CH1926" s="1"/>
      <c r="CI1926" s="1"/>
      <c r="CJ1926" s="1"/>
      <c r="CK1926" s="1"/>
      <c r="CL1926" s="1"/>
      <c r="CM1926" s="1"/>
    </row>
    <row r="1927" spans="1:91" x14ac:dyDescent="0.2">
      <c r="A1927" s="113"/>
      <c r="B1927" s="5"/>
      <c r="C1927" s="5"/>
      <c r="D1927" s="64"/>
      <c r="E1927" s="11"/>
      <c r="F1927" s="8"/>
      <c r="G1927" s="9"/>
      <c r="H1927" s="8"/>
      <c r="I1927" s="8"/>
      <c r="J1927" s="1"/>
      <c r="K1927" s="1"/>
      <c r="L1927" s="5"/>
      <c r="M1927" s="12"/>
      <c r="N1927" s="12"/>
      <c r="O1927" s="5"/>
      <c r="P1927" s="5"/>
      <c r="Q1927" s="10"/>
      <c r="R1927" s="39"/>
      <c r="S1927" s="5"/>
      <c r="T1927" s="6"/>
      <c r="U1927" s="10"/>
      <c r="V1927" s="10"/>
      <c r="W1927" s="12"/>
      <c r="X1927" s="5"/>
      <c r="Y1927" s="11"/>
      <c r="Z1927" s="2"/>
      <c r="AA1927" s="8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2"/>
      <c r="CH1927" s="1"/>
      <c r="CI1927" s="1"/>
      <c r="CJ1927" s="1"/>
      <c r="CK1927" s="1"/>
      <c r="CL1927" s="1"/>
      <c r="CM1927" s="1"/>
    </row>
    <row r="1928" spans="1:91" x14ac:dyDescent="0.2">
      <c r="A1928" s="113"/>
      <c r="B1928" s="5"/>
      <c r="C1928" s="5"/>
      <c r="D1928" s="64"/>
      <c r="E1928" s="11"/>
      <c r="F1928" s="8"/>
      <c r="G1928" s="9"/>
      <c r="H1928" s="8"/>
      <c r="I1928" s="8"/>
      <c r="J1928" s="1"/>
      <c r="K1928" s="1"/>
      <c r="L1928" s="5"/>
      <c r="M1928" s="12"/>
      <c r="N1928" s="12"/>
      <c r="O1928" s="5"/>
      <c r="P1928" s="5"/>
      <c r="Q1928" s="10"/>
      <c r="R1928" s="39"/>
      <c r="S1928" s="5"/>
      <c r="T1928" s="6"/>
      <c r="U1928" s="10"/>
      <c r="V1928" s="10"/>
      <c r="W1928" s="12"/>
      <c r="X1928" s="5"/>
      <c r="Y1928" s="11"/>
      <c r="Z1928" s="2"/>
      <c r="AA1928" s="8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2"/>
      <c r="CH1928" s="1"/>
      <c r="CI1928" s="1"/>
      <c r="CJ1928" s="1"/>
      <c r="CK1928" s="1"/>
      <c r="CL1928" s="1"/>
      <c r="CM1928" s="1"/>
    </row>
    <row r="1929" spans="1:91" x14ac:dyDescent="0.2">
      <c r="A1929" s="113"/>
      <c r="B1929" s="5"/>
      <c r="C1929" s="5"/>
      <c r="D1929" s="64"/>
      <c r="E1929" s="11"/>
      <c r="F1929" s="8"/>
      <c r="G1929" s="9"/>
      <c r="H1929" s="8"/>
      <c r="I1929" s="8"/>
      <c r="J1929" s="1"/>
      <c r="K1929" s="1"/>
      <c r="L1929" s="5"/>
      <c r="M1929" s="12"/>
      <c r="N1929" s="12"/>
      <c r="O1929" s="5"/>
      <c r="P1929" s="5"/>
      <c r="Q1929" s="10"/>
      <c r="R1929" s="39"/>
      <c r="S1929" s="5"/>
      <c r="T1929" s="6"/>
      <c r="U1929" s="10"/>
      <c r="V1929" s="10"/>
      <c r="W1929" s="12"/>
      <c r="X1929" s="5"/>
      <c r="Y1929" s="11"/>
      <c r="Z1929" s="2"/>
      <c r="AA1929" s="8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2"/>
      <c r="CH1929" s="1"/>
      <c r="CI1929" s="1"/>
      <c r="CJ1929" s="1"/>
      <c r="CK1929" s="1"/>
      <c r="CL1929" s="1"/>
      <c r="CM1929" s="1"/>
    </row>
    <row r="1930" spans="1:91" x14ac:dyDescent="0.2">
      <c r="A1930" s="113"/>
      <c r="B1930" s="5"/>
      <c r="C1930" s="5"/>
      <c r="D1930" s="64"/>
      <c r="E1930" s="11"/>
      <c r="F1930" s="8"/>
      <c r="G1930" s="9"/>
      <c r="H1930" s="8"/>
      <c r="I1930" s="8"/>
      <c r="J1930" s="1"/>
      <c r="K1930" s="1"/>
      <c r="L1930" s="5"/>
      <c r="M1930" s="12"/>
      <c r="N1930" s="12"/>
      <c r="O1930" s="5"/>
      <c r="P1930" s="5"/>
      <c r="Q1930" s="10"/>
      <c r="R1930" s="39"/>
      <c r="S1930" s="5"/>
      <c r="T1930" s="6"/>
      <c r="U1930" s="10"/>
      <c r="V1930" s="10"/>
      <c r="W1930" s="12"/>
      <c r="X1930" s="5"/>
      <c r="Y1930" s="11"/>
      <c r="Z1930" s="2"/>
      <c r="AA1930" s="8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2"/>
      <c r="CH1930" s="1"/>
      <c r="CI1930" s="1"/>
      <c r="CJ1930" s="1"/>
      <c r="CK1930" s="1"/>
      <c r="CL1930" s="1"/>
      <c r="CM1930" s="1"/>
    </row>
    <row r="1931" spans="1:91" x14ac:dyDescent="0.2">
      <c r="A1931" s="113"/>
      <c r="B1931" s="5"/>
      <c r="C1931" s="5"/>
      <c r="D1931" s="64"/>
      <c r="E1931" s="11"/>
      <c r="F1931" s="8"/>
      <c r="G1931" s="9"/>
      <c r="H1931" s="8"/>
      <c r="I1931" s="8"/>
      <c r="J1931" s="1"/>
      <c r="K1931" s="1"/>
      <c r="L1931" s="5"/>
      <c r="M1931" s="12"/>
      <c r="N1931" s="12"/>
      <c r="O1931" s="5"/>
      <c r="P1931" s="5"/>
      <c r="Q1931" s="10"/>
      <c r="R1931" s="39"/>
      <c r="S1931" s="5"/>
      <c r="T1931" s="6"/>
      <c r="U1931" s="10"/>
      <c r="V1931" s="10"/>
      <c r="W1931" s="12"/>
      <c r="X1931" s="5"/>
      <c r="Y1931" s="11"/>
      <c r="Z1931" s="2"/>
      <c r="AA1931" s="8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2"/>
      <c r="CH1931" s="1"/>
      <c r="CI1931" s="1"/>
      <c r="CJ1931" s="1"/>
      <c r="CK1931" s="1"/>
      <c r="CL1931" s="1"/>
      <c r="CM1931" s="1"/>
    </row>
    <row r="1932" spans="1:91" x14ac:dyDescent="0.2">
      <c r="A1932" s="113"/>
      <c r="B1932" s="5"/>
      <c r="C1932" s="5"/>
      <c r="D1932" s="64"/>
      <c r="E1932" s="11"/>
      <c r="F1932" s="8"/>
      <c r="G1932" s="9"/>
      <c r="H1932" s="8"/>
      <c r="I1932" s="8"/>
      <c r="J1932" s="1"/>
      <c r="K1932" s="1"/>
      <c r="L1932" s="5"/>
      <c r="M1932" s="12"/>
      <c r="N1932" s="12"/>
      <c r="O1932" s="5"/>
      <c r="P1932" s="5"/>
      <c r="Q1932" s="10"/>
      <c r="R1932" s="39"/>
      <c r="S1932" s="5"/>
      <c r="T1932" s="6"/>
      <c r="U1932" s="10"/>
      <c r="V1932" s="10"/>
      <c r="W1932" s="12"/>
      <c r="X1932" s="5"/>
      <c r="Y1932" s="11"/>
      <c r="Z1932" s="2"/>
      <c r="AA1932" s="8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2"/>
      <c r="CH1932" s="1"/>
      <c r="CI1932" s="1"/>
      <c r="CJ1932" s="1"/>
      <c r="CK1932" s="1"/>
      <c r="CL1932" s="1"/>
      <c r="CM1932" s="1"/>
    </row>
    <row r="1933" spans="1:91" x14ac:dyDescent="0.2">
      <c r="A1933" s="113"/>
      <c r="B1933" s="5"/>
      <c r="C1933" s="5"/>
      <c r="D1933" s="64"/>
      <c r="E1933" s="11"/>
      <c r="F1933" s="8"/>
      <c r="G1933" s="9"/>
      <c r="H1933" s="8"/>
      <c r="I1933" s="8"/>
      <c r="J1933" s="1"/>
      <c r="K1933" s="1"/>
      <c r="L1933" s="5"/>
      <c r="M1933" s="12"/>
      <c r="N1933" s="12"/>
      <c r="O1933" s="5"/>
      <c r="P1933" s="5"/>
      <c r="Q1933" s="10"/>
      <c r="R1933" s="39"/>
      <c r="S1933" s="5"/>
      <c r="T1933" s="6"/>
      <c r="U1933" s="10"/>
      <c r="V1933" s="10"/>
      <c r="W1933" s="12"/>
      <c r="X1933" s="5"/>
      <c r="Y1933" s="11"/>
      <c r="Z1933" s="2"/>
      <c r="AA1933" s="8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2"/>
      <c r="CH1933" s="1"/>
      <c r="CI1933" s="1"/>
      <c r="CJ1933" s="1"/>
      <c r="CK1933" s="1"/>
      <c r="CL1933" s="1"/>
      <c r="CM1933" s="1"/>
    </row>
    <row r="1934" spans="1:91" x14ac:dyDescent="0.2">
      <c r="A1934" s="113"/>
      <c r="B1934" s="5"/>
      <c r="C1934" s="5"/>
      <c r="D1934" s="64"/>
      <c r="E1934" s="11"/>
      <c r="F1934" s="8"/>
      <c r="G1934" s="9"/>
      <c r="H1934" s="8"/>
      <c r="I1934" s="8"/>
      <c r="J1934" s="1"/>
      <c r="K1934" s="1"/>
      <c r="L1934" s="5"/>
      <c r="M1934" s="12"/>
      <c r="N1934" s="12"/>
      <c r="O1934" s="5"/>
      <c r="P1934" s="5"/>
      <c r="Q1934" s="10"/>
      <c r="R1934" s="39"/>
      <c r="S1934" s="5"/>
      <c r="T1934" s="6"/>
      <c r="U1934" s="10"/>
      <c r="V1934" s="10"/>
      <c r="W1934" s="12"/>
      <c r="X1934" s="5"/>
      <c r="Y1934" s="11"/>
      <c r="Z1934" s="2"/>
      <c r="AA1934" s="8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2"/>
      <c r="CH1934" s="1"/>
      <c r="CI1934" s="1"/>
      <c r="CJ1934" s="1"/>
      <c r="CK1934" s="1"/>
      <c r="CL1934" s="1"/>
      <c r="CM1934" s="1"/>
    </row>
    <row r="1935" spans="1:91" x14ac:dyDescent="0.2">
      <c r="A1935" s="113"/>
      <c r="B1935" s="5"/>
      <c r="C1935" s="5"/>
      <c r="D1935" s="64"/>
      <c r="E1935" s="11"/>
      <c r="F1935" s="8"/>
      <c r="G1935" s="9"/>
      <c r="H1935" s="8"/>
      <c r="I1935" s="8"/>
      <c r="J1935" s="1"/>
      <c r="K1935" s="1"/>
      <c r="L1935" s="5"/>
      <c r="M1935" s="12"/>
      <c r="N1935" s="12"/>
      <c r="O1935" s="5"/>
      <c r="P1935" s="5"/>
      <c r="Q1935" s="10"/>
      <c r="R1935" s="39"/>
      <c r="S1935" s="5"/>
      <c r="T1935" s="6"/>
      <c r="U1935" s="10"/>
      <c r="V1935" s="10"/>
      <c r="W1935" s="12"/>
      <c r="X1935" s="5"/>
      <c r="Y1935" s="11"/>
      <c r="Z1935" s="2"/>
      <c r="AA1935" s="8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2"/>
      <c r="CH1935" s="1"/>
      <c r="CI1935" s="1"/>
      <c r="CJ1935" s="1"/>
      <c r="CK1935" s="1"/>
      <c r="CL1935" s="1"/>
      <c r="CM1935" s="1"/>
    </row>
    <row r="1936" spans="1:91" x14ac:dyDescent="0.2">
      <c r="A1936" s="113"/>
      <c r="B1936" s="5"/>
      <c r="C1936" s="5"/>
      <c r="D1936" s="64"/>
      <c r="E1936" s="11"/>
      <c r="F1936" s="8"/>
      <c r="G1936" s="9"/>
      <c r="H1936" s="8"/>
      <c r="I1936" s="8"/>
      <c r="J1936" s="1"/>
      <c r="K1936" s="1"/>
      <c r="L1936" s="5"/>
      <c r="M1936" s="12"/>
      <c r="N1936" s="12"/>
      <c r="O1936" s="5"/>
      <c r="P1936" s="5"/>
      <c r="Q1936" s="10"/>
      <c r="R1936" s="39"/>
      <c r="S1936" s="5"/>
      <c r="T1936" s="6"/>
      <c r="U1936" s="10"/>
      <c r="V1936" s="10"/>
      <c r="W1936" s="12"/>
      <c r="X1936" s="5"/>
      <c r="Y1936" s="11"/>
      <c r="Z1936" s="2"/>
      <c r="AA1936" s="8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2"/>
      <c r="CH1936" s="1"/>
      <c r="CI1936" s="1"/>
      <c r="CJ1936" s="1"/>
      <c r="CK1936" s="1"/>
      <c r="CL1936" s="1"/>
      <c r="CM1936" s="1"/>
    </row>
    <row r="1937" spans="1:91" x14ac:dyDescent="0.2">
      <c r="A1937" s="113"/>
      <c r="B1937" s="5"/>
      <c r="C1937" s="5"/>
      <c r="D1937" s="64"/>
      <c r="E1937" s="11"/>
      <c r="F1937" s="8"/>
      <c r="G1937" s="9"/>
      <c r="H1937" s="8"/>
      <c r="I1937" s="8"/>
      <c r="J1937" s="1"/>
      <c r="K1937" s="1"/>
      <c r="L1937" s="5"/>
      <c r="M1937" s="12"/>
      <c r="N1937" s="12"/>
      <c r="O1937" s="5"/>
      <c r="P1937" s="5"/>
      <c r="Q1937" s="10"/>
      <c r="R1937" s="39"/>
      <c r="S1937" s="5"/>
      <c r="T1937" s="6"/>
      <c r="U1937" s="10"/>
      <c r="V1937" s="10"/>
      <c r="W1937" s="12"/>
      <c r="X1937" s="5"/>
      <c r="Y1937" s="11"/>
      <c r="Z1937" s="2"/>
      <c r="AA1937" s="8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2"/>
      <c r="CH1937" s="1"/>
      <c r="CI1937" s="1"/>
      <c r="CJ1937" s="1"/>
      <c r="CK1937" s="1"/>
      <c r="CL1937" s="1"/>
      <c r="CM1937" s="1"/>
    </row>
    <row r="1938" spans="1:91" x14ac:dyDescent="0.2">
      <c r="A1938" s="113"/>
      <c r="B1938" s="5"/>
      <c r="C1938" s="5"/>
      <c r="D1938" s="64"/>
      <c r="E1938" s="11"/>
      <c r="F1938" s="8"/>
      <c r="G1938" s="9"/>
      <c r="H1938" s="8"/>
      <c r="I1938" s="8"/>
      <c r="J1938" s="1"/>
      <c r="K1938" s="1"/>
      <c r="L1938" s="5"/>
      <c r="M1938" s="12"/>
      <c r="N1938" s="12"/>
      <c r="O1938" s="5"/>
      <c r="P1938" s="5"/>
      <c r="Q1938" s="10"/>
      <c r="R1938" s="39"/>
      <c r="S1938" s="5"/>
      <c r="T1938" s="6"/>
      <c r="U1938" s="10"/>
      <c r="V1938" s="10"/>
      <c r="W1938" s="12"/>
      <c r="X1938" s="5"/>
      <c r="Y1938" s="11"/>
      <c r="Z1938" s="2"/>
      <c r="AA1938" s="8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2"/>
      <c r="CH1938" s="1"/>
      <c r="CI1938" s="1"/>
      <c r="CJ1938" s="1"/>
      <c r="CK1938" s="1"/>
      <c r="CL1938" s="1"/>
      <c r="CM1938" s="1"/>
    </row>
    <row r="1939" spans="1:91" x14ac:dyDescent="0.2">
      <c r="A1939" s="113"/>
      <c r="B1939" s="5"/>
      <c r="C1939" s="5"/>
      <c r="D1939" s="64"/>
      <c r="E1939" s="11"/>
      <c r="F1939" s="8"/>
      <c r="G1939" s="9"/>
      <c r="H1939" s="8"/>
      <c r="I1939" s="8"/>
      <c r="J1939" s="1"/>
      <c r="K1939" s="1"/>
      <c r="L1939" s="5"/>
      <c r="M1939" s="12"/>
      <c r="N1939" s="12"/>
      <c r="O1939" s="5"/>
      <c r="P1939" s="5"/>
      <c r="Q1939" s="10"/>
      <c r="R1939" s="39"/>
      <c r="S1939" s="5"/>
      <c r="T1939" s="6"/>
      <c r="U1939" s="10"/>
      <c r="V1939" s="10"/>
      <c r="W1939" s="12"/>
      <c r="X1939" s="5"/>
      <c r="Y1939" s="11"/>
      <c r="Z1939" s="2"/>
      <c r="AA1939" s="8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2"/>
      <c r="CH1939" s="1"/>
      <c r="CI1939" s="1"/>
      <c r="CJ1939" s="1"/>
      <c r="CK1939" s="1"/>
      <c r="CL1939" s="1"/>
      <c r="CM1939" s="1"/>
    </row>
    <row r="1940" spans="1:91" x14ac:dyDescent="0.2">
      <c r="A1940" s="113"/>
      <c r="B1940" s="5"/>
      <c r="C1940" s="5"/>
      <c r="D1940" s="64"/>
      <c r="E1940" s="11"/>
      <c r="F1940" s="8"/>
      <c r="G1940" s="9"/>
      <c r="H1940" s="8"/>
      <c r="I1940" s="8"/>
      <c r="J1940" s="1"/>
      <c r="K1940" s="1"/>
      <c r="L1940" s="5"/>
      <c r="M1940" s="12"/>
      <c r="N1940" s="12"/>
      <c r="O1940" s="5"/>
      <c r="P1940" s="5"/>
      <c r="Q1940" s="10"/>
      <c r="R1940" s="39"/>
      <c r="S1940" s="5"/>
      <c r="T1940" s="6"/>
      <c r="U1940" s="10"/>
      <c r="V1940" s="10"/>
      <c r="W1940" s="12"/>
      <c r="X1940" s="5"/>
      <c r="Y1940" s="11"/>
      <c r="Z1940" s="2"/>
      <c r="AA1940" s="8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2"/>
      <c r="CH1940" s="1"/>
      <c r="CI1940" s="1"/>
      <c r="CJ1940" s="1"/>
      <c r="CK1940" s="1"/>
      <c r="CL1940" s="1"/>
      <c r="CM1940" s="1"/>
    </row>
    <row r="1941" spans="1:91" x14ac:dyDescent="0.2">
      <c r="A1941" s="113"/>
      <c r="B1941" s="5"/>
      <c r="C1941" s="5"/>
      <c r="D1941" s="64"/>
      <c r="E1941" s="11"/>
      <c r="F1941" s="8"/>
      <c r="G1941" s="9"/>
      <c r="H1941" s="8"/>
      <c r="I1941" s="8"/>
      <c r="J1941" s="1"/>
      <c r="K1941" s="1"/>
      <c r="L1941" s="5"/>
      <c r="M1941" s="12"/>
      <c r="N1941" s="12"/>
      <c r="O1941" s="5"/>
      <c r="P1941" s="5"/>
      <c r="Q1941" s="10"/>
      <c r="R1941" s="39"/>
      <c r="S1941" s="5"/>
      <c r="T1941" s="6"/>
      <c r="U1941" s="10"/>
      <c r="V1941" s="10"/>
      <c r="W1941" s="12"/>
      <c r="X1941" s="5"/>
      <c r="Y1941" s="11"/>
      <c r="Z1941" s="2"/>
      <c r="AA1941" s="8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2"/>
      <c r="CH1941" s="1"/>
      <c r="CI1941" s="1"/>
      <c r="CJ1941" s="1"/>
      <c r="CK1941" s="1"/>
      <c r="CL1941" s="1"/>
      <c r="CM1941" s="1"/>
    </row>
    <row r="1942" spans="1:91" x14ac:dyDescent="0.2">
      <c r="A1942" s="113"/>
      <c r="B1942" s="5"/>
      <c r="C1942" s="5"/>
      <c r="D1942" s="64"/>
      <c r="E1942" s="11"/>
      <c r="F1942" s="8"/>
      <c r="G1942" s="9"/>
      <c r="H1942" s="8"/>
      <c r="I1942" s="8"/>
      <c r="J1942" s="1"/>
      <c r="K1942" s="1"/>
      <c r="L1942" s="5"/>
      <c r="M1942" s="12"/>
      <c r="N1942" s="12"/>
      <c r="O1942" s="5"/>
      <c r="P1942" s="5"/>
      <c r="Q1942" s="10"/>
      <c r="R1942" s="39"/>
      <c r="S1942" s="5"/>
      <c r="T1942" s="6"/>
      <c r="U1942" s="10"/>
      <c r="V1942" s="10"/>
      <c r="W1942" s="12"/>
      <c r="X1942" s="5"/>
      <c r="Y1942" s="11"/>
      <c r="Z1942" s="2"/>
      <c r="AA1942" s="8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2"/>
      <c r="CH1942" s="1"/>
      <c r="CI1942" s="1"/>
      <c r="CJ1942" s="1"/>
      <c r="CK1942" s="1"/>
      <c r="CL1942" s="1"/>
      <c r="CM1942" s="1"/>
    </row>
    <row r="1943" spans="1:91" x14ac:dyDescent="0.2">
      <c r="A1943" s="113"/>
      <c r="B1943" s="5"/>
      <c r="C1943" s="5"/>
      <c r="D1943" s="64"/>
      <c r="E1943" s="11"/>
      <c r="F1943" s="8"/>
      <c r="G1943" s="9"/>
      <c r="H1943" s="8"/>
      <c r="I1943" s="8"/>
      <c r="J1943" s="1"/>
      <c r="K1943" s="1"/>
      <c r="L1943" s="5"/>
      <c r="M1943" s="12"/>
      <c r="N1943" s="12"/>
      <c r="O1943" s="5"/>
      <c r="P1943" s="5"/>
      <c r="Q1943" s="10"/>
      <c r="R1943" s="39"/>
      <c r="S1943" s="5"/>
      <c r="T1943" s="6"/>
      <c r="U1943" s="10"/>
      <c r="V1943" s="10"/>
      <c r="W1943" s="12"/>
      <c r="X1943" s="5"/>
      <c r="Y1943" s="11"/>
      <c r="Z1943" s="2"/>
      <c r="AA1943" s="8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2"/>
      <c r="CH1943" s="1"/>
      <c r="CI1943" s="1"/>
      <c r="CJ1943" s="1"/>
      <c r="CK1943" s="1"/>
      <c r="CL1943" s="1"/>
      <c r="CM1943" s="1"/>
    </row>
    <row r="1944" spans="1:91" x14ac:dyDescent="0.2">
      <c r="A1944" s="113"/>
      <c r="B1944" s="5"/>
      <c r="C1944" s="5"/>
      <c r="D1944" s="64"/>
      <c r="E1944" s="11"/>
      <c r="F1944" s="8"/>
      <c r="G1944" s="9"/>
      <c r="H1944" s="8"/>
      <c r="I1944" s="8"/>
      <c r="J1944" s="1"/>
      <c r="K1944" s="1"/>
      <c r="L1944" s="5"/>
      <c r="M1944" s="12"/>
      <c r="N1944" s="12"/>
      <c r="O1944" s="5"/>
      <c r="P1944" s="5"/>
      <c r="Q1944" s="10"/>
      <c r="R1944" s="39"/>
      <c r="S1944" s="5"/>
      <c r="T1944" s="6"/>
      <c r="U1944" s="10"/>
      <c r="V1944" s="10"/>
      <c r="W1944" s="12"/>
      <c r="X1944" s="5"/>
      <c r="Y1944" s="11"/>
      <c r="Z1944" s="2"/>
      <c r="AA1944" s="8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2"/>
      <c r="CH1944" s="1"/>
      <c r="CI1944" s="1"/>
      <c r="CJ1944" s="1"/>
      <c r="CK1944" s="1"/>
      <c r="CL1944" s="1"/>
      <c r="CM1944" s="1"/>
    </row>
    <row r="1945" spans="1:91" x14ac:dyDescent="0.2">
      <c r="A1945" s="113"/>
      <c r="B1945" s="5"/>
      <c r="C1945" s="5"/>
      <c r="D1945" s="64"/>
      <c r="E1945" s="11"/>
      <c r="F1945" s="8"/>
      <c r="G1945" s="9"/>
      <c r="H1945" s="8"/>
      <c r="I1945" s="8"/>
      <c r="J1945" s="1"/>
      <c r="K1945" s="1"/>
      <c r="L1945" s="5"/>
      <c r="M1945" s="12"/>
      <c r="N1945" s="12"/>
      <c r="O1945" s="5"/>
      <c r="P1945" s="5"/>
      <c r="Q1945" s="10"/>
      <c r="R1945" s="39"/>
      <c r="S1945" s="5"/>
      <c r="T1945" s="6"/>
      <c r="U1945" s="10"/>
      <c r="V1945" s="10"/>
      <c r="W1945" s="12"/>
      <c r="X1945" s="5"/>
      <c r="Y1945" s="11"/>
      <c r="Z1945" s="2"/>
      <c r="AA1945" s="8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2"/>
      <c r="CH1945" s="1"/>
      <c r="CI1945" s="1"/>
      <c r="CJ1945" s="1"/>
      <c r="CK1945" s="1"/>
      <c r="CL1945" s="1"/>
      <c r="CM1945" s="1"/>
    </row>
    <row r="1946" spans="1:91" x14ac:dyDescent="0.2">
      <c r="A1946" s="113"/>
      <c r="B1946" s="5"/>
      <c r="C1946" s="5"/>
      <c r="D1946" s="64"/>
      <c r="E1946" s="11"/>
      <c r="F1946" s="8"/>
      <c r="G1946" s="9"/>
      <c r="H1946" s="8"/>
      <c r="I1946" s="8"/>
      <c r="J1946" s="1"/>
      <c r="K1946" s="1"/>
      <c r="L1946" s="5"/>
      <c r="M1946" s="12"/>
      <c r="N1946" s="12"/>
      <c r="O1946" s="5"/>
      <c r="P1946" s="5"/>
      <c r="Q1946" s="10"/>
      <c r="R1946" s="39"/>
      <c r="S1946" s="5"/>
      <c r="T1946" s="6"/>
      <c r="U1946" s="10"/>
      <c r="V1946" s="10"/>
      <c r="W1946" s="12"/>
      <c r="X1946" s="5"/>
      <c r="Y1946" s="11"/>
      <c r="Z1946" s="2"/>
      <c r="AA1946" s="8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2"/>
      <c r="CH1946" s="1"/>
      <c r="CI1946" s="1"/>
      <c r="CJ1946" s="1"/>
      <c r="CK1946" s="1"/>
      <c r="CL1946" s="1"/>
      <c r="CM1946" s="1"/>
    </row>
    <row r="1947" spans="1:91" x14ac:dyDescent="0.2">
      <c r="A1947" s="113"/>
      <c r="B1947" s="5"/>
      <c r="C1947" s="5"/>
      <c r="D1947" s="64"/>
      <c r="E1947" s="11"/>
      <c r="F1947" s="8"/>
      <c r="G1947" s="9"/>
      <c r="H1947" s="8"/>
      <c r="I1947" s="8"/>
      <c r="J1947" s="1"/>
      <c r="K1947" s="1"/>
      <c r="L1947" s="5"/>
      <c r="M1947" s="12"/>
      <c r="N1947" s="12"/>
      <c r="O1947" s="5"/>
      <c r="P1947" s="5"/>
      <c r="Q1947" s="10"/>
      <c r="R1947" s="39"/>
      <c r="S1947" s="5"/>
      <c r="T1947" s="6"/>
      <c r="U1947" s="10"/>
      <c r="V1947" s="10"/>
      <c r="W1947" s="12"/>
      <c r="X1947" s="5"/>
      <c r="Y1947" s="11"/>
      <c r="Z1947" s="2"/>
      <c r="AA1947" s="8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2"/>
      <c r="CH1947" s="1"/>
      <c r="CI1947" s="1"/>
      <c r="CJ1947" s="1"/>
      <c r="CK1947" s="1"/>
      <c r="CL1947" s="1"/>
      <c r="CM1947" s="1"/>
    </row>
    <row r="1948" spans="1:91" x14ac:dyDescent="0.2">
      <c r="A1948" s="113"/>
      <c r="B1948" s="5"/>
      <c r="C1948" s="5"/>
      <c r="D1948" s="64"/>
      <c r="E1948" s="11"/>
      <c r="F1948" s="8"/>
      <c r="G1948" s="9"/>
      <c r="H1948" s="8"/>
      <c r="I1948" s="8"/>
      <c r="J1948" s="1"/>
      <c r="K1948" s="1"/>
      <c r="L1948" s="5"/>
      <c r="M1948" s="12"/>
      <c r="N1948" s="12"/>
      <c r="O1948" s="5"/>
      <c r="P1948" s="5"/>
      <c r="Q1948" s="10"/>
      <c r="R1948" s="39"/>
      <c r="S1948" s="5"/>
      <c r="T1948" s="6"/>
      <c r="U1948" s="10"/>
      <c r="V1948" s="10"/>
      <c r="W1948" s="12"/>
      <c r="X1948" s="5"/>
      <c r="Y1948" s="11"/>
      <c r="Z1948" s="2"/>
      <c r="AA1948" s="8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2"/>
      <c r="CH1948" s="1"/>
      <c r="CI1948" s="1"/>
      <c r="CJ1948" s="1"/>
      <c r="CK1948" s="1"/>
      <c r="CL1948" s="1"/>
      <c r="CM1948" s="1"/>
    </row>
    <row r="1949" spans="1:91" x14ac:dyDescent="0.2">
      <c r="A1949" s="113"/>
      <c r="B1949" s="5"/>
      <c r="C1949" s="5"/>
      <c r="D1949" s="64"/>
      <c r="E1949" s="11"/>
      <c r="F1949" s="8"/>
      <c r="G1949" s="9"/>
      <c r="H1949" s="8"/>
      <c r="I1949" s="8"/>
      <c r="J1949" s="1"/>
      <c r="K1949" s="1"/>
      <c r="L1949" s="5"/>
      <c r="M1949" s="12"/>
      <c r="N1949" s="12"/>
      <c r="O1949" s="5"/>
      <c r="P1949" s="5"/>
      <c r="Q1949" s="10"/>
      <c r="R1949" s="39"/>
      <c r="S1949" s="5"/>
      <c r="T1949" s="6"/>
      <c r="U1949" s="10"/>
      <c r="V1949" s="10"/>
      <c r="W1949" s="12"/>
      <c r="X1949" s="5"/>
      <c r="Y1949" s="11"/>
      <c r="Z1949" s="2"/>
      <c r="AA1949" s="8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2"/>
      <c r="CH1949" s="1"/>
      <c r="CI1949" s="1"/>
      <c r="CJ1949" s="1"/>
      <c r="CK1949" s="1"/>
      <c r="CL1949" s="1"/>
      <c r="CM1949" s="1"/>
    </row>
    <row r="1950" spans="1:91" x14ac:dyDescent="0.2">
      <c r="A1950" s="113"/>
      <c r="B1950" s="5"/>
      <c r="C1950" s="5"/>
      <c r="D1950" s="64"/>
      <c r="E1950" s="11"/>
      <c r="F1950" s="8"/>
      <c r="G1950" s="9"/>
      <c r="H1950" s="8"/>
      <c r="I1950" s="8"/>
      <c r="J1950" s="1"/>
      <c r="K1950" s="1"/>
      <c r="L1950" s="5"/>
      <c r="M1950" s="12"/>
      <c r="N1950" s="12"/>
      <c r="O1950" s="5"/>
      <c r="P1950" s="5"/>
      <c r="Q1950" s="10"/>
      <c r="R1950" s="39"/>
      <c r="S1950" s="5"/>
      <c r="T1950" s="6"/>
      <c r="U1950" s="10"/>
      <c r="V1950" s="10"/>
      <c r="W1950" s="12"/>
      <c r="X1950" s="5"/>
      <c r="Y1950" s="11"/>
      <c r="Z1950" s="2"/>
      <c r="AA1950" s="8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2"/>
      <c r="CH1950" s="1"/>
      <c r="CI1950" s="1"/>
      <c r="CJ1950" s="1"/>
      <c r="CK1950" s="1"/>
      <c r="CL1950" s="1"/>
      <c r="CM1950" s="1"/>
    </row>
    <row r="1951" spans="1:91" x14ac:dyDescent="0.2">
      <c r="A1951" s="113"/>
      <c r="B1951" s="5"/>
      <c r="C1951" s="5"/>
      <c r="D1951" s="64"/>
      <c r="E1951" s="11"/>
      <c r="F1951" s="8"/>
      <c r="G1951" s="9"/>
      <c r="H1951" s="8"/>
      <c r="I1951" s="8"/>
      <c r="J1951" s="1"/>
      <c r="K1951" s="1"/>
      <c r="L1951" s="5"/>
      <c r="M1951" s="12"/>
      <c r="N1951" s="12"/>
      <c r="O1951" s="5"/>
      <c r="P1951" s="5"/>
      <c r="Q1951" s="10"/>
      <c r="R1951" s="39"/>
      <c r="S1951" s="5"/>
      <c r="T1951" s="6"/>
      <c r="U1951" s="10"/>
      <c r="V1951" s="10"/>
      <c r="W1951" s="12"/>
      <c r="X1951" s="5"/>
      <c r="Y1951" s="11"/>
      <c r="Z1951" s="2"/>
      <c r="AA1951" s="8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2"/>
      <c r="CH1951" s="1"/>
      <c r="CI1951" s="1"/>
      <c r="CJ1951" s="1"/>
      <c r="CK1951" s="1"/>
      <c r="CL1951" s="1"/>
      <c r="CM1951" s="1"/>
    </row>
    <row r="1952" spans="1:91" x14ac:dyDescent="0.2">
      <c r="A1952" s="113"/>
      <c r="B1952" s="5"/>
      <c r="C1952" s="5"/>
      <c r="D1952" s="64"/>
      <c r="E1952" s="11"/>
      <c r="F1952" s="8"/>
      <c r="G1952" s="9"/>
      <c r="H1952" s="8"/>
      <c r="I1952" s="8"/>
      <c r="J1952" s="1"/>
      <c r="K1952" s="1"/>
      <c r="L1952" s="5"/>
      <c r="M1952" s="12"/>
      <c r="N1952" s="12"/>
      <c r="O1952" s="5"/>
      <c r="P1952" s="5"/>
      <c r="Q1952" s="10"/>
      <c r="R1952" s="39"/>
      <c r="S1952" s="5"/>
      <c r="T1952" s="6"/>
      <c r="U1952" s="10"/>
      <c r="V1952" s="10"/>
      <c r="W1952" s="12"/>
      <c r="X1952" s="5"/>
      <c r="Y1952" s="11"/>
      <c r="Z1952" s="2"/>
      <c r="AA1952" s="8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2"/>
      <c r="CH1952" s="1"/>
      <c r="CI1952" s="1"/>
      <c r="CJ1952" s="1"/>
      <c r="CK1952" s="1"/>
      <c r="CL1952" s="1"/>
      <c r="CM1952" s="1"/>
    </row>
    <row r="1953" spans="1:91" x14ac:dyDescent="0.2">
      <c r="A1953" s="113"/>
      <c r="B1953" s="5"/>
      <c r="C1953" s="5"/>
      <c r="D1953" s="64"/>
      <c r="E1953" s="11"/>
      <c r="F1953" s="8"/>
      <c r="G1953" s="9"/>
      <c r="H1953" s="8"/>
      <c r="I1953" s="8"/>
      <c r="J1953" s="1"/>
      <c r="K1953" s="1"/>
      <c r="L1953" s="5"/>
      <c r="M1953" s="12"/>
      <c r="N1953" s="12"/>
      <c r="O1953" s="5"/>
      <c r="P1953" s="5"/>
      <c r="Q1953" s="10"/>
      <c r="R1953" s="39"/>
      <c r="S1953" s="5"/>
      <c r="T1953" s="6"/>
      <c r="U1953" s="10"/>
      <c r="V1953" s="10"/>
      <c r="W1953" s="12"/>
      <c r="X1953" s="5"/>
      <c r="Y1953" s="11"/>
      <c r="Z1953" s="2"/>
      <c r="AA1953" s="8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2"/>
      <c r="CH1953" s="1"/>
      <c r="CI1953" s="1"/>
      <c r="CJ1953" s="1"/>
      <c r="CK1953" s="1"/>
      <c r="CL1953" s="1"/>
      <c r="CM1953" s="1"/>
    </row>
    <row r="1954" spans="1:91" x14ac:dyDescent="0.2">
      <c r="A1954" s="113"/>
      <c r="B1954" s="5"/>
      <c r="C1954" s="5"/>
      <c r="D1954" s="64"/>
      <c r="E1954" s="11"/>
      <c r="F1954" s="8"/>
      <c r="G1954" s="9"/>
      <c r="H1954" s="8"/>
      <c r="I1954" s="8"/>
      <c r="J1954" s="1"/>
      <c r="K1954" s="1"/>
      <c r="L1954" s="5"/>
      <c r="M1954" s="12"/>
      <c r="N1954" s="12"/>
      <c r="O1954" s="5"/>
      <c r="P1954" s="5"/>
      <c r="Q1954" s="10"/>
      <c r="R1954" s="39"/>
      <c r="S1954" s="5"/>
      <c r="T1954" s="6"/>
      <c r="U1954" s="10"/>
      <c r="V1954" s="10"/>
      <c r="W1954" s="12"/>
      <c r="X1954" s="5"/>
      <c r="Y1954" s="11"/>
      <c r="Z1954" s="2"/>
      <c r="AA1954" s="8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2"/>
      <c r="CH1954" s="1"/>
      <c r="CI1954" s="1"/>
      <c r="CJ1954" s="1"/>
      <c r="CK1954" s="1"/>
      <c r="CL1954" s="1"/>
      <c r="CM1954" s="1"/>
    </row>
    <row r="1955" spans="1:91" x14ac:dyDescent="0.2">
      <c r="A1955" s="113"/>
      <c r="B1955" s="5"/>
      <c r="C1955" s="5"/>
      <c r="D1955" s="64"/>
      <c r="E1955" s="11"/>
      <c r="F1955" s="8"/>
      <c r="G1955" s="9"/>
      <c r="H1955" s="8"/>
      <c r="I1955" s="8"/>
      <c r="J1955" s="1"/>
      <c r="K1955" s="1"/>
      <c r="L1955" s="5"/>
      <c r="M1955" s="12"/>
      <c r="N1955" s="12"/>
      <c r="O1955" s="5"/>
      <c r="P1955" s="5"/>
      <c r="Q1955" s="10"/>
      <c r="R1955" s="39"/>
      <c r="S1955" s="5"/>
      <c r="T1955" s="6"/>
      <c r="U1955" s="10"/>
      <c r="V1955" s="10"/>
      <c r="W1955" s="12"/>
      <c r="X1955" s="5"/>
      <c r="Y1955" s="11"/>
      <c r="Z1955" s="2"/>
      <c r="AA1955" s="8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2"/>
      <c r="CH1955" s="1"/>
      <c r="CI1955" s="1"/>
      <c r="CJ1955" s="1"/>
      <c r="CK1955" s="1"/>
      <c r="CL1955" s="1"/>
      <c r="CM1955" s="1"/>
    </row>
    <row r="1956" spans="1:91" x14ac:dyDescent="0.2">
      <c r="A1956" s="113"/>
      <c r="B1956" s="5"/>
      <c r="C1956" s="5"/>
      <c r="D1956" s="64"/>
      <c r="E1956" s="11"/>
      <c r="F1956" s="8"/>
      <c r="G1956" s="9"/>
      <c r="H1956" s="8"/>
      <c r="I1956" s="8"/>
      <c r="J1956" s="1"/>
      <c r="K1956" s="1"/>
      <c r="L1956" s="5"/>
      <c r="M1956" s="12"/>
      <c r="N1956" s="12"/>
      <c r="O1956" s="5"/>
      <c r="P1956" s="5"/>
      <c r="Q1956" s="10"/>
      <c r="R1956" s="39"/>
      <c r="S1956" s="5"/>
      <c r="T1956" s="6"/>
      <c r="U1956" s="10"/>
      <c r="V1956" s="10"/>
      <c r="W1956" s="12"/>
      <c r="X1956" s="5"/>
      <c r="Y1956" s="11"/>
      <c r="Z1956" s="2"/>
      <c r="AA1956" s="8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2"/>
      <c r="CH1956" s="1"/>
      <c r="CI1956" s="1"/>
      <c r="CJ1956" s="1"/>
      <c r="CK1956" s="1"/>
      <c r="CL1956" s="1"/>
      <c r="CM1956" s="1"/>
    </row>
    <row r="1957" spans="1:91" x14ac:dyDescent="0.2">
      <c r="A1957" s="113"/>
      <c r="B1957" s="5"/>
      <c r="C1957" s="5"/>
      <c r="D1957" s="64"/>
      <c r="E1957" s="11"/>
      <c r="F1957" s="8"/>
      <c r="G1957" s="9"/>
      <c r="H1957" s="8"/>
      <c r="I1957" s="8"/>
      <c r="J1957" s="1"/>
      <c r="K1957" s="1"/>
      <c r="L1957" s="5"/>
      <c r="M1957" s="12"/>
      <c r="N1957" s="12"/>
      <c r="O1957" s="5"/>
      <c r="P1957" s="5"/>
      <c r="Q1957" s="10"/>
      <c r="R1957" s="39"/>
      <c r="S1957" s="5"/>
      <c r="T1957" s="6"/>
      <c r="U1957" s="10"/>
      <c r="V1957" s="10"/>
      <c r="W1957" s="12"/>
      <c r="X1957" s="5"/>
      <c r="Y1957" s="11"/>
      <c r="Z1957" s="2"/>
      <c r="AA1957" s="8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2"/>
      <c r="CH1957" s="1"/>
      <c r="CI1957" s="1"/>
      <c r="CJ1957" s="1"/>
      <c r="CK1957" s="1"/>
      <c r="CL1957" s="1"/>
      <c r="CM1957" s="1"/>
    </row>
    <row r="1958" spans="1:91" x14ac:dyDescent="0.2">
      <c r="A1958" s="113"/>
      <c r="B1958" s="5"/>
      <c r="C1958" s="5"/>
      <c r="D1958" s="64"/>
      <c r="E1958" s="11"/>
      <c r="F1958" s="8"/>
      <c r="G1958" s="9"/>
      <c r="H1958" s="8"/>
      <c r="I1958" s="8"/>
      <c r="J1958" s="1"/>
      <c r="K1958" s="1"/>
      <c r="L1958" s="5"/>
      <c r="M1958" s="12"/>
      <c r="N1958" s="12"/>
      <c r="O1958" s="5"/>
      <c r="P1958" s="5"/>
      <c r="Q1958" s="10"/>
      <c r="R1958" s="39"/>
      <c r="S1958" s="5"/>
      <c r="T1958" s="6"/>
      <c r="U1958" s="10"/>
      <c r="V1958" s="10"/>
      <c r="W1958" s="12"/>
      <c r="X1958" s="5"/>
      <c r="Y1958" s="11"/>
      <c r="Z1958" s="2"/>
      <c r="AA1958" s="8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2"/>
      <c r="CH1958" s="1"/>
      <c r="CI1958" s="1"/>
      <c r="CJ1958" s="1"/>
      <c r="CK1958" s="1"/>
      <c r="CL1958" s="1"/>
      <c r="CM1958" s="1"/>
    </row>
    <row r="1959" spans="1:91" x14ac:dyDescent="0.2">
      <c r="A1959" s="113"/>
      <c r="B1959" s="5"/>
      <c r="C1959" s="5"/>
      <c r="D1959" s="64"/>
      <c r="E1959" s="11"/>
      <c r="F1959" s="8"/>
      <c r="G1959" s="9"/>
      <c r="H1959" s="8"/>
      <c r="I1959" s="8"/>
      <c r="J1959" s="1"/>
      <c r="K1959" s="1"/>
      <c r="L1959" s="5"/>
      <c r="M1959" s="12"/>
      <c r="N1959" s="12"/>
      <c r="O1959" s="5"/>
      <c r="P1959" s="5"/>
      <c r="Q1959" s="10"/>
      <c r="R1959" s="39"/>
      <c r="S1959" s="5"/>
      <c r="T1959" s="6"/>
      <c r="U1959" s="10"/>
      <c r="V1959" s="10"/>
      <c r="W1959" s="12"/>
      <c r="X1959" s="5"/>
      <c r="Y1959" s="11"/>
      <c r="Z1959" s="2"/>
      <c r="AA1959" s="8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2"/>
      <c r="CH1959" s="1"/>
      <c r="CI1959" s="1"/>
      <c r="CJ1959" s="1"/>
      <c r="CK1959" s="1"/>
      <c r="CL1959" s="1"/>
      <c r="CM1959" s="1"/>
    </row>
    <row r="1960" spans="1:91" x14ac:dyDescent="0.2">
      <c r="A1960" s="113"/>
      <c r="B1960" s="5"/>
      <c r="C1960" s="5"/>
      <c r="D1960" s="64"/>
      <c r="E1960" s="11"/>
      <c r="F1960" s="8"/>
      <c r="G1960" s="9"/>
      <c r="H1960" s="8"/>
      <c r="I1960" s="8"/>
      <c r="J1960" s="1"/>
      <c r="K1960" s="1"/>
      <c r="L1960" s="5"/>
      <c r="M1960" s="12"/>
      <c r="N1960" s="12"/>
      <c r="O1960" s="5"/>
      <c r="P1960" s="5"/>
      <c r="Q1960" s="10"/>
      <c r="R1960" s="39"/>
      <c r="S1960" s="5"/>
      <c r="T1960" s="6"/>
      <c r="U1960" s="10"/>
      <c r="V1960" s="10"/>
      <c r="W1960" s="12"/>
      <c r="X1960" s="5"/>
      <c r="Y1960" s="11"/>
      <c r="Z1960" s="2"/>
      <c r="AA1960" s="8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2"/>
      <c r="CH1960" s="1"/>
      <c r="CI1960" s="1"/>
      <c r="CJ1960" s="1"/>
      <c r="CK1960" s="1"/>
      <c r="CL1960" s="1"/>
      <c r="CM1960" s="1"/>
    </row>
    <row r="1961" spans="1:91" x14ac:dyDescent="0.2">
      <c r="A1961" s="113"/>
      <c r="B1961" s="5"/>
      <c r="C1961" s="5"/>
      <c r="D1961" s="64"/>
      <c r="E1961" s="11"/>
      <c r="F1961" s="8"/>
      <c r="G1961" s="9"/>
      <c r="H1961" s="8"/>
      <c r="I1961" s="8"/>
      <c r="J1961" s="1"/>
      <c r="K1961" s="1"/>
      <c r="L1961" s="5"/>
      <c r="M1961" s="12"/>
      <c r="N1961" s="12"/>
      <c r="O1961" s="5"/>
      <c r="P1961" s="5"/>
      <c r="Q1961" s="10"/>
      <c r="R1961" s="39"/>
      <c r="S1961" s="5"/>
      <c r="T1961" s="6"/>
      <c r="U1961" s="10"/>
      <c r="V1961" s="10"/>
      <c r="W1961" s="12"/>
      <c r="X1961" s="5"/>
      <c r="Y1961" s="11"/>
      <c r="Z1961" s="2"/>
      <c r="AA1961" s="8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2"/>
      <c r="CH1961" s="1"/>
      <c r="CI1961" s="1"/>
      <c r="CJ1961" s="1"/>
      <c r="CK1961" s="1"/>
      <c r="CL1961" s="1"/>
      <c r="CM1961" s="1"/>
    </row>
    <row r="1962" spans="1:91" x14ac:dyDescent="0.2">
      <c r="A1962" s="113"/>
      <c r="B1962" s="5"/>
      <c r="C1962" s="5"/>
      <c r="D1962" s="64"/>
      <c r="E1962" s="11"/>
      <c r="F1962" s="8"/>
      <c r="G1962" s="9"/>
      <c r="H1962" s="8"/>
      <c r="I1962" s="8"/>
      <c r="J1962" s="1"/>
      <c r="K1962" s="1"/>
      <c r="L1962" s="5"/>
      <c r="M1962" s="12"/>
      <c r="N1962" s="12"/>
      <c r="O1962" s="5"/>
      <c r="P1962" s="5"/>
      <c r="Q1962" s="10"/>
      <c r="R1962" s="39"/>
      <c r="S1962" s="5"/>
      <c r="T1962" s="6"/>
      <c r="U1962" s="10"/>
      <c r="V1962" s="10"/>
      <c r="W1962" s="12"/>
      <c r="X1962" s="5"/>
      <c r="Y1962" s="11"/>
      <c r="Z1962" s="2"/>
      <c r="AA1962" s="8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2"/>
      <c r="CH1962" s="1"/>
      <c r="CI1962" s="1"/>
      <c r="CJ1962" s="1"/>
      <c r="CK1962" s="1"/>
      <c r="CL1962" s="1"/>
      <c r="CM1962" s="1"/>
    </row>
    <row r="1963" spans="1:91" x14ac:dyDescent="0.2">
      <c r="A1963" s="113"/>
      <c r="B1963" s="5"/>
      <c r="C1963" s="5"/>
      <c r="D1963" s="64"/>
      <c r="E1963" s="11"/>
      <c r="F1963" s="8"/>
      <c r="G1963" s="9"/>
      <c r="H1963" s="8"/>
      <c r="I1963" s="8"/>
      <c r="J1963" s="1"/>
      <c r="K1963" s="1"/>
      <c r="L1963" s="5"/>
      <c r="M1963" s="12"/>
      <c r="N1963" s="12"/>
      <c r="O1963" s="5"/>
      <c r="P1963" s="5"/>
      <c r="Q1963" s="10"/>
      <c r="R1963" s="39"/>
      <c r="S1963" s="5"/>
      <c r="T1963" s="6"/>
      <c r="U1963" s="10"/>
      <c r="V1963" s="10"/>
      <c r="W1963" s="12"/>
      <c r="X1963" s="5"/>
      <c r="Y1963" s="11"/>
      <c r="Z1963" s="2"/>
      <c r="AA1963" s="8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2"/>
      <c r="CH1963" s="1"/>
      <c r="CI1963" s="1"/>
      <c r="CJ1963" s="1"/>
      <c r="CK1963" s="1"/>
      <c r="CL1963" s="1"/>
      <c r="CM1963" s="1"/>
    </row>
    <row r="1964" spans="1:91" x14ac:dyDescent="0.2">
      <c r="A1964" s="113"/>
      <c r="B1964" s="5"/>
      <c r="C1964" s="5"/>
      <c r="D1964" s="64"/>
      <c r="E1964" s="11"/>
      <c r="F1964" s="8"/>
      <c r="G1964" s="9"/>
      <c r="H1964" s="8"/>
      <c r="I1964" s="8"/>
      <c r="J1964" s="1"/>
      <c r="K1964" s="1"/>
      <c r="L1964" s="5"/>
      <c r="M1964" s="12"/>
      <c r="N1964" s="12"/>
      <c r="O1964" s="5"/>
      <c r="P1964" s="5"/>
      <c r="Q1964" s="10"/>
      <c r="R1964" s="39"/>
      <c r="S1964" s="5"/>
      <c r="T1964" s="6"/>
      <c r="U1964" s="10"/>
      <c r="V1964" s="10"/>
      <c r="W1964" s="12"/>
      <c r="X1964" s="5"/>
      <c r="Y1964" s="11"/>
      <c r="Z1964" s="2"/>
      <c r="AA1964" s="8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2"/>
      <c r="CH1964" s="1"/>
      <c r="CI1964" s="1"/>
      <c r="CJ1964" s="1"/>
      <c r="CK1964" s="1"/>
      <c r="CL1964" s="1"/>
      <c r="CM1964" s="1"/>
    </row>
    <row r="1965" spans="1:91" x14ac:dyDescent="0.2">
      <c r="A1965" s="113"/>
      <c r="B1965" s="5"/>
      <c r="C1965" s="5"/>
      <c r="D1965" s="64"/>
      <c r="E1965" s="11"/>
      <c r="F1965" s="8"/>
      <c r="G1965" s="9"/>
      <c r="H1965" s="8"/>
      <c r="I1965" s="8"/>
      <c r="J1965" s="1"/>
      <c r="K1965" s="1"/>
      <c r="L1965" s="5"/>
      <c r="M1965" s="12"/>
      <c r="N1965" s="12"/>
      <c r="O1965" s="5"/>
      <c r="P1965" s="5"/>
      <c r="Q1965" s="10"/>
      <c r="R1965" s="39"/>
      <c r="S1965" s="5"/>
      <c r="T1965" s="6"/>
      <c r="U1965" s="10"/>
      <c r="V1965" s="10"/>
      <c r="W1965" s="12"/>
      <c r="X1965" s="5"/>
      <c r="Y1965" s="11"/>
      <c r="Z1965" s="2"/>
      <c r="AA1965" s="8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2"/>
      <c r="CH1965" s="1"/>
      <c r="CI1965" s="1"/>
      <c r="CJ1965" s="1"/>
      <c r="CK1965" s="1"/>
      <c r="CL1965" s="1"/>
      <c r="CM1965" s="1"/>
    </row>
    <row r="1966" spans="1:91" x14ac:dyDescent="0.2">
      <c r="A1966" s="113"/>
      <c r="B1966" s="5"/>
      <c r="C1966" s="5"/>
      <c r="D1966" s="64"/>
      <c r="E1966" s="11"/>
      <c r="F1966" s="8"/>
      <c r="G1966" s="9"/>
      <c r="H1966" s="8"/>
      <c r="I1966" s="8"/>
      <c r="J1966" s="1"/>
      <c r="K1966" s="1"/>
      <c r="L1966" s="5"/>
      <c r="M1966" s="12"/>
      <c r="N1966" s="12"/>
      <c r="O1966" s="5"/>
      <c r="P1966" s="5"/>
      <c r="Q1966" s="10"/>
      <c r="R1966" s="39"/>
      <c r="S1966" s="5"/>
      <c r="T1966" s="6"/>
      <c r="U1966" s="10"/>
      <c r="V1966" s="10"/>
      <c r="W1966" s="12"/>
      <c r="X1966" s="5"/>
      <c r="Y1966" s="11"/>
      <c r="Z1966" s="2"/>
      <c r="AA1966" s="8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2"/>
      <c r="CH1966" s="1"/>
      <c r="CI1966" s="1"/>
      <c r="CJ1966" s="1"/>
      <c r="CK1966" s="1"/>
      <c r="CL1966" s="1"/>
      <c r="CM1966" s="1"/>
    </row>
    <row r="1967" spans="1:91" x14ac:dyDescent="0.2">
      <c r="A1967" s="113"/>
      <c r="B1967" s="5"/>
      <c r="C1967" s="5"/>
      <c r="D1967" s="64"/>
      <c r="E1967" s="11"/>
      <c r="F1967" s="8"/>
      <c r="G1967" s="9"/>
      <c r="H1967" s="8"/>
      <c r="I1967" s="8"/>
      <c r="J1967" s="1"/>
      <c r="K1967" s="1"/>
      <c r="L1967" s="5"/>
      <c r="M1967" s="12"/>
      <c r="N1967" s="12"/>
      <c r="O1967" s="5"/>
      <c r="P1967" s="5"/>
      <c r="Q1967" s="10"/>
      <c r="R1967" s="39"/>
      <c r="S1967" s="5"/>
      <c r="T1967" s="6"/>
      <c r="U1967" s="10"/>
      <c r="V1967" s="10"/>
      <c r="W1967" s="12"/>
      <c r="X1967" s="5"/>
      <c r="Y1967" s="11"/>
      <c r="Z1967" s="2"/>
      <c r="AA1967" s="8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2"/>
      <c r="CH1967" s="1"/>
      <c r="CI1967" s="1"/>
      <c r="CJ1967" s="1"/>
      <c r="CK1967" s="1"/>
      <c r="CL1967" s="1"/>
      <c r="CM1967" s="1"/>
    </row>
    <row r="1968" spans="1:91" x14ac:dyDescent="0.2">
      <c r="A1968" s="113"/>
      <c r="B1968" s="5"/>
      <c r="C1968" s="5"/>
      <c r="D1968" s="64"/>
      <c r="E1968" s="11"/>
      <c r="F1968" s="8"/>
      <c r="G1968" s="9"/>
      <c r="H1968" s="8"/>
      <c r="I1968" s="8"/>
      <c r="J1968" s="1"/>
      <c r="K1968" s="1"/>
      <c r="L1968" s="5"/>
      <c r="M1968" s="12"/>
      <c r="N1968" s="12"/>
      <c r="O1968" s="5"/>
      <c r="P1968" s="5"/>
      <c r="Q1968" s="10"/>
      <c r="R1968" s="39"/>
      <c r="S1968" s="5"/>
      <c r="T1968" s="6"/>
      <c r="U1968" s="10"/>
      <c r="V1968" s="10"/>
      <c r="W1968" s="12"/>
      <c r="X1968" s="5"/>
      <c r="Y1968" s="11"/>
      <c r="Z1968" s="2"/>
      <c r="AA1968" s="8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2"/>
      <c r="CH1968" s="1"/>
      <c r="CI1968" s="1"/>
      <c r="CJ1968" s="1"/>
      <c r="CK1968" s="1"/>
      <c r="CL1968" s="1"/>
      <c r="CM1968" s="1"/>
    </row>
    <row r="1969" spans="1:91" x14ac:dyDescent="0.2">
      <c r="A1969" s="113"/>
      <c r="B1969" s="5"/>
      <c r="C1969" s="5"/>
      <c r="D1969" s="64"/>
      <c r="E1969" s="11"/>
      <c r="F1969" s="8"/>
      <c r="G1969" s="9"/>
      <c r="H1969" s="8"/>
      <c r="I1969" s="8"/>
      <c r="J1969" s="1"/>
      <c r="K1969" s="1"/>
      <c r="L1969" s="5"/>
      <c r="M1969" s="12"/>
      <c r="N1969" s="12"/>
      <c r="O1969" s="5"/>
      <c r="P1969" s="5"/>
      <c r="Q1969" s="10"/>
      <c r="R1969" s="39"/>
      <c r="S1969" s="5"/>
      <c r="T1969" s="6"/>
      <c r="U1969" s="10"/>
      <c r="V1969" s="10"/>
      <c r="W1969" s="12"/>
      <c r="X1969" s="5"/>
      <c r="Y1969" s="11"/>
      <c r="Z1969" s="2"/>
      <c r="AA1969" s="8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2"/>
      <c r="CH1969" s="1"/>
      <c r="CI1969" s="1"/>
      <c r="CJ1969" s="1"/>
      <c r="CK1969" s="1"/>
      <c r="CL1969" s="1"/>
      <c r="CM1969" s="1"/>
    </row>
    <row r="1970" spans="1:91" x14ac:dyDescent="0.2">
      <c r="A1970" s="113"/>
      <c r="B1970" s="5"/>
      <c r="C1970" s="5"/>
      <c r="D1970" s="64"/>
      <c r="E1970" s="11"/>
      <c r="F1970" s="8"/>
      <c r="G1970" s="9"/>
      <c r="H1970" s="8"/>
      <c r="I1970" s="8"/>
      <c r="J1970" s="1"/>
      <c r="K1970" s="1"/>
      <c r="L1970" s="5"/>
      <c r="M1970" s="12"/>
      <c r="N1970" s="12"/>
      <c r="O1970" s="5"/>
      <c r="P1970" s="5"/>
      <c r="Q1970" s="10"/>
      <c r="R1970" s="39"/>
      <c r="S1970" s="5"/>
      <c r="T1970" s="6"/>
      <c r="U1970" s="10"/>
      <c r="V1970" s="10"/>
      <c r="W1970" s="12"/>
      <c r="X1970" s="5"/>
      <c r="Y1970" s="11"/>
      <c r="Z1970" s="2"/>
      <c r="AA1970" s="8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2"/>
      <c r="CH1970" s="1"/>
      <c r="CI1970" s="1"/>
      <c r="CJ1970" s="1"/>
      <c r="CK1970" s="1"/>
      <c r="CL1970" s="1"/>
      <c r="CM1970" s="1"/>
    </row>
    <row r="1971" spans="1:91" x14ac:dyDescent="0.2">
      <c r="A1971" s="113"/>
      <c r="B1971" s="5"/>
      <c r="C1971" s="5"/>
      <c r="D1971" s="64"/>
      <c r="E1971" s="11"/>
      <c r="F1971" s="8"/>
      <c r="G1971" s="9"/>
      <c r="H1971" s="8"/>
      <c r="I1971" s="8"/>
      <c r="J1971" s="1"/>
      <c r="K1971" s="1"/>
      <c r="L1971" s="5"/>
      <c r="M1971" s="12"/>
      <c r="N1971" s="12"/>
      <c r="O1971" s="5"/>
      <c r="P1971" s="5"/>
      <c r="Q1971" s="10"/>
      <c r="R1971" s="39"/>
      <c r="S1971" s="5"/>
      <c r="T1971" s="6"/>
      <c r="U1971" s="10"/>
      <c r="V1971" s="10"/>
      <c r="W1971" s="12"/>
      <c r="X1971" s="5"/>
      <c r="Y1971" s="11"/>
      <c r="Z1971" s="2"/>
      <c r="AA1971" s="8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2"/>
      <c r="CH1971" s="1"/>
      <c r="CI1971" s="1"/>
      <c r="CJ1971" s="1"/>
      <c r="CK1971" s="1"/>
      <c r="CL1971" s="1"/>
      <c r="CM1971" s="1"/>
    </row>
    <row r="1972" spans="1:91" x14ac:dyDescent="0.2">
      <c r="A1972" s="113"/>
      <c r="B1972" s="5"/>
      <c r="C1972" s="5"/>
      <c r="D1972" s="64"/>
      <c r="E1972" s="11"/>
      <c r="F1972" s="8"/>
      <c r="G1972" s="9"/>
      <c r="H1972" s="8"/>
      <c r="I1972" s="8"/>
      <c r="J1972" s="1"/>
      <c r="K1972" s="1"/>
      <c r="L1972" s="5"/>
      <c r="M1972" s="12"/>
      <c r="N1972" s="12"/>
      <c r="O1972" s="5"/>
      <c r="P1972" s="5"/>
      <c r="Q1972" s="10"/>
      <c r="R1972" s="39"/>
      <c r="S1972" s="5"/>
      <c r="T1972" s="6"/>
      <c r="U1972" s="10"/>
      <c r="V1972" s="10"/>
      <c r="W1972" s="12"/>
      <c r="X1972" s="5"/>
      <c r="Y1972" s="11"/>
      <c r="Z1972" s="2"/>
      <c r="AA1972" s="8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2"/>
      <c r="CH1972" s="1"/>
      <c r="CI1972" s="1"/>
      <c r="CJ1972" s="1"/>
      <c r="CK1972" s="1"/>
      <c r="CL1972" s="1"/>
      <c r="CM1972" s="1"/>
    </row>
    <row r="1973" spans="1:91" x14ac:dyDescent="0.2">
      <c r="A1973" s="113"/>
      <c r="B1973" s="5"/>
      <c r="C1973" s="5"/>
      <c r="D1973" s="64"/>
      <c r="E1973" s="11"/>
      <c r="F1973" s="8"/>
      <c r="G1973" s="9"/>
      <c r="H1973" s="8"/>
      <c r="I1973" s="8"/>
      <c r="J1973" s="1"/>
      <c r="K1973" s="1"/>
      <c r="L1973" s="5"/>
      <c r="M1973" s="12"/>
      <c r="N1973" s="12"/>
      <c r="O1973" s="5"/>
      <c r="P1973" s="5"/>
      <c r="Q1973" s="10"/>
      <c r="R1973" s="39"/>
      <c r="S1973" s="5"/>
      <c r="T1973" s="6"/>
      <c r="U1973" s="10"/>
      <c r="V1973" s="10"/>
      <c r="W1973" s="12"/>
      <c r="X1973" s="5"/>
      <c r="Y1973" s="11"/>
      <c r="Z1973" s="2"/>
      <c r="AA1973" s="8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2"/>
      <c r="CH1973" s="1"/>
      <c r="CI1973" s="1"/>
      <c r="CJ1973" s="1"/>
      <c r="CK1973" s="1"/>
      <c r="CL1973" s="1"/>
      <c r="CM1973" s="1"/>
    </row>
    <row r="1974" spans="1:91" x14ac:dyDescent="0.2">
      <c r="A1974" s="113"/>
      <c r="B1974" s="5"/>
      <c r="C1974" s="5"/>
      <c r="D1974" s="64"/>
      <c r="E1974" s="11"/>
      <c r="F1974" s="8"/>
      <c r="G1974" s="9"/>
      <c r="H1974" s="8"/>
      <c r="I1974" s="8"/>
      <c r="J1974" s="1"/>
      <c r="K1974" s="1"/>
      <c r="L1974" s="5"/>
      <c r="M1974" s="12"/>
      <c r="N1974" s="12"/>
      <c r="O1974" s="5"/>
      <c r="P1974" s="5"/>
      <c r="Q1974" s="10"/>
      <c r="R1974" s="39"/>
      <c r="S1974" s="5"/>
      <c r="T1974" s="6"/>
      <c r="U1974" s="10"/>
      <c r="V1974" s="10"/>
      <c r="W1974" s="12"/>
      <c r="X1974" s="5"/>
      <c r="Y1974" s="11"/>
      <c r="Z1974" s="2"/>
      <c r="AA1974" s="8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2"/>
      <c r="CH1974" s="1"/>
      <c r="CI1974" s="1"/>
      <c r="CJ1974" s="1"/>
      <c r="CK1974" s="1"/>
      <c r="CL1974" s="1"/>
      <c r="CM1974" s="1"/>
    </row>
    <row r="1975" spans="1:91" x14ac:dyDescent="0.2">
      <c r="A1975" s="113"/>
      <c r="B1975" s="5"/>
      <c r="C1975" s="5"/>
      <c r="D1975" s="64"/>
      <c r="E1975" s="11"/>
      <c r="F1975" s="8"/>
      <c r="G1975" s="9"/>
      <c r="H1975" s="8"/>
      <c r="I1975" s="8"/>
      <c r="J1975" s="1"/>
      <c r="K1975" s="1"/>
      <c r="L1975" s="5"/>
      <c r="M1975" s="12"/>
      <c r="N1975" s="12"/>
      <c r="O1975" s="5"/>
      <c r="P1975" s="5"/>
      <c r="Q1975" s="10"/>
      <c r="R1975" s="39"/>
      <c r="S1975" s="5"/>
      <c r="T1975" s="6"/>
      <c r="U1975" s="10"/>
      <c r="V1975" s="10"/>
      <c r="W1975" s="12"/>
      <c r="X1975" s="5"/>
      <c r="Y1975" s="11"/>
      <c r="Z1975" s="2"/>
      <c r="AA1975" s="8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2"/>
      <c r="CH1975" s="1"/>
      <c r="CI1975" s="1"/>
      <c r="CJ1975" s="1"/>
      <c r="CK1975" s="1"/>
      <c r="CL1975" s="1"/>
      <c r="CM1975" s="1"/>
    </row>
    <row r="1976" spans="1:91" x14ac:dyDescent="0.2">
      <c r="A1976" s="113"/>
      <c r="B1976" s="5"/>
      <c r="C1976" s="5"/>
      <c r="D1976" s="64"/>
      <c r="E1976" s="11"/>
      <c r="F1976" s="8"/>
      <c r="G1976" s="9"/>
      <c r="H1976" s="8"/>
      <c r="I1976" s="8"/>
      <c r="J1976" s="1"/>
      <c r="K1976" s="1"/>
      <c r="L1976" s="5"/>
      <c r="M1976" s="12"/>
      <c r="N1976" s="12"/>
      <c r="O1976" s="5"/>
      <c r="P1976" s="5"/>
      <c r="Q1976" s="10"/>
      <c r="R1976" s="39"/>
      <c r="S1976" s="5"/>
      <c r="T1976" s="6"/>
      <c r="U1976" s="10"/>
      <c r="V1976" s="10"/>
      <c r="W1976" s="12"/>
      <c r="X1976" s="5"/>
      <c r="Y1976" s="11"/>
      <c r="Z1976" s="2"/>
      <c r="AA1976" s="8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2"/>
      <c r="CH1976" s="1"/>
      <c r="CI1976" s="1"/>
      <c r="CJ1976" s="1"/>
      <c r="CK1976" s="1"/>
      <c r="CL1976" s="1"/>
      <c r="CM1976" s="1"/>
    </row>
    <row r="1977" spans="1:91" x14ac:dyDescent="0.2">
      <c r="A1977" s="113"/>
      <c r="B1977" s="5"/>
      <c r="C1977" s="5"/>
      <c r="D1977" s="64"/>
      <c r="E1977" s="11"/>
      <c r="F1977" s="8"/>
      <c r="G1977" s="9"/>
      <c r="H1977" s="8"/>
      <c r="I1977" s="8"/>
      <c r="J1977" s="1"/>
      <c r="K1977" s="1"/>
      <c r="L1977" s="5"/>
      <c r="M1977" s="12"/>
      <c r="N1977" s="12"/>
      <c r="O1977" s="5"/>
      <c r="P1977" s="5"/>
      <c r="Q1977" s="10"/>
      <c r="R1977" s="39"/>
      <c r="S1977" s="5"/>
      <c r="T1977" s="6"/>
      <c r="U1977" s="10"/>
      <c r="V1977" s="10"/>
      <c r="W1977" s="12"/>
      <c r="X1977" s="5"/>
      <c r="Y1977" s="11"/>
      <c r="Z1977" s="2"/>
      <c r="AA1977" s="8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2"/>
      <c r="CH1977" s="1"/>
      <c r="CI1977" s="1"/>
      <c r="CJ1977" s="1"/>
      <c r="CK1977" s="1"/>
      <c r="CL1977" s="1"/>
      <c r="CM1977" s="1"/>
    </row>
    <row r="1978" spans="1:91" x14ac:dyDescent="0.2">
      <c r="A1978" s="113"/>
      <c r="B1978" s="5"/>
      <c r="C1978" s="5"/>
      <c r="D1978" s="64"/>
      <c r="E1978" s="11"/>
      <c r="F1978" s="8"/>
      <c r="G1978" s="9"/>
      <c r="H1978" s="8"/>
      <c r="I1978" s="8"/>
      <c r="J1978" s="1"/>
      <c r="K1978" s="1"/>
      <c r="L1978" s="5"/>
      <c r="M1978" s="12"/>
      <c r="N1978" s="12"/>
      <c r="O1978" s="5"/>
      <c r="P1978" s="5"/>
      <c r="Q1978" s="10"/>
      <c r="R1978" s="39"/>
      <c r="S1978" s="5"/>
      <c r="T1978" s="6"/>
      <c r="U1978" s="10"/>
      <c r="V1978" s="10"/>
      <c r="W1978" s="12"/>
      <c r="X1978" s="5"/>
      <c r="Y1978" s="11"/>
      <c r="Z1978" s="2"/>
      <c r="AA1978" s="8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2"/>
      <c r="CH1978" s="1"/>
      <c r="CI1978" s="1"/>
      <c r="CJ1978" s="1"/>
      <c r="CK1978" s="1"/>
      <c r="CL1978" s="1"/>
      <c r="CM1978" s="1"/>
    </row>
    <row r="1979" spans="1:91" x14ac:dyDescent="0.2">
      <c r="A1979" s="113"/>
      <c r="B1979" s="5"/>
      <c r="C1979" s="5"/>
      <c r="D1979" s="64"/>
      <c r="E1979" s="11"/>
      <c r="F1979" s="8"/>
      <c r="G1979" s="9"/>
      <c r="H1979" s="8"/>
      <c r="I1979" s="8"/>
      <c r="J1979" s="1"/>
      <c r="K1979" s="1"/>
      <c r="L1979" s="5"/>
      <c r="M1979" s="12"/>
      <c r="N1979" s="12"/>
      <c r="O1979" s="5"/>
      <c r="P1979" s="5"/>
      <c r="Q1979" s="10"/>
      <c r="R1979" s="39"/>
      <c r="S1979" s="5"/>
      <c r="T1979" s="6"/>
      <c r="U1979" s="10"/>
      <c r="V1979" s="10"/>
      <c r="W1979" s="12"/>
      <c r="X1979" s="5"/>
      <c r="Y1979" s="11"/>
      <c r="Z1979" s="2"/>
      <c r="AA1979" s="8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2"/>
      <c r="CH1979" s="1"/>
      <c r="CI1979" s="1"/>
      <c r="CJ1979" s="1"/>
      <c r="CK1979" s="1"/>
      <c r="CL1979" s="1"/>
      <c r="CM1979" s="1"/>
    </row>
    <row r="1980" spans="1:91" x14ac:dyDescent="0.2">
      <c r="A1980" s="113"/>
      <c r="B1980" s="5"/>
      <c r="C1980" s="5"/>
      <c r="D1980" s="64"/>
      <c r="E1980" s="11"/>
      <c r="F1980" s="8"/>
      <c r="G1980" s="9"/>
      <c r="H1980" s="8"/>
      <c r="I1980" s="8"/>
      <c r="J1980" s="1"/>
      <c r="K1980" s="1"/>
      <c r="L1980" s="5"/>
      <c r="M1980" s="12"/>
      <c r="N1980" s="12"/>
      <c r="O1980" s="5"/>
      <c r="P1980" s="5"/>
      <c r="Q1980" s="10"/>
      <c r="R1980" s="39"/>
      <c r="S1980" s="5"/>
      <c r="T1980" s="6"/>
      <c r="U1980" s="10"/>
      <c r="V1980" s="10"/>
      <c r="W1980" s="12"/>
      <c r="X1980" s="5"/>
      <c r="Y1980" s="11"/>
      <c r="Z1980" s="2"/>
      <c r="AA1980" s="8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2"/>
      <c r="CH1980" s="1"/>
      <c r="CI1980" s="1"/>
      <c r="CJ1980" s="1"/>
      <c r="CK1980" s="1"/>
      <c r="CL1980" s="1"/>
      <c r="CM1980" s="1"/>
    </row>
    <row r="1981" spans="1:91" x14ac:dyDescent="0.2">
      <c r="A1981" s="113"/>
      <c r="B1981" s="5"/>
      <c r="C1981" s="5"/>
      <c r="D1981" s="64"/>
      <c r="E1981" s="11"/>
      <c r="F1981" s="8"/>
      <c r="G1981" s="9"/>
      <c r="H1981" s="8"/>
      <c r="I1981" s="8"/>
      <c r="J1981" s="1"/>
      <c r="K1981" s="1"/>
      <c r="L1981" s="5"/>
      <c r="M1981" s="12"/>
      <c r="N1981" s="12"/>
      <c r="O1981" s="5"/>
      <c r="P1981" s="5"/>
      <c r="Q1981" s="10"/>
      <c r="R1981" s="39"/>
      <c r="S1981" s="5"/>
      <c r="T1981" s="6"/>
      <c r="U1981" s="10"/>
      <c r="V1981" s="10"/>
      <c r="W1981" s="12"/>
      <c r="X1981" s="5"/>
      <c r="Y1981" s="11"/>
      <c r="Z1981" s="2"/>
      <c r="AA1981" s="8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2"/>
      <c r="CH1981" s="1"/>
      <c r="CI1981" s="1"/>
      <c r="CJ1981" s="1"/>
      <c r="CK1981" s="1"/>
      <c r="CL1981" s="1"/>
      <c r="CM1981" s="1"/>
    </row>
    <row r="1982" spans="1:91" x14ac:dyDescent="0.2">
      <c r="A1982" s="113"/>
      <c r="B1982" s="5"/>
      <c r="C1982" s="5"/>
      <c r="D1982" s="64"/>
      <c r="E1982" s="11"/>
      <c r="F1982" s="8"/>
      <c r="G1982" s="9"/>
      <c r="H1982" s="8"/>
      <c r="I1982" s="8"/>
      <c r="J1982" s="1"/>
      <c r="K1982" s="1"/>
      <c r="L1982" s="5"/>
      <c r="M1982" s="12"/>
      <c r="N1982" s="12"/>
      <c r="O1982" s="5"/>
      <c r="P1982" s="5"/>
      <c r="Q1982" s="10"/>
      <c r="R1982" s="39"/>
      <c r="S1982" s="5"/>
      <c r="T1982" s="6"/>
      <c r="U1982" s="10"/>
      <c r="V1982" s="10"/>
      <c r="W1982" s="12"/>
      <c r="X1982" s="5"/>
      <c r="Y1982" s="11"/>
      <c r="Z1982" s="2"/>
      <c r="AA1982" s="8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2"/>
      <c r="CH1982" s="1"/>
      <c r="CI1982" s="1"/>
      <c r="CJ1982" s="1"/>
      <c r="CK1982" s="1"/>
      <c r="CL1982" s="1"/>
      <c r="CM1982" s="1"/>
    </row>
    <row r="1983" spans="1:91" x14ac:dyDescent="0.2">
      <c r="A1983" s="113"/>
      <c r="B1983" s="5"/>
      <c r="C1983" s="5"/>
      <c r="D1983" s="64"/>
      <c r="E1983" s="11"/>
      <c r="F1983" s="8"/>
      <c r="G1983" s="9"/>
      <c r="H1983" s="8"/>
      <c r="I1983" s="8"/>
      <c r="J1983" s="1"/>
      <c r="K1983" s="1"/>
      <c r="L1983" s="5"/>
      <c r="M1983" s="12"/>
      <c r="N1983" s="12"/>
      <c r="O1983" s="5"/>
      <c r="P1983" s="5"/>
      <c r="Q1983" s="10"/>
      <c r="R1983" s="39"/>
      <c r="S1983" s="5"/>
      <c r="T1983" s="6"/>
      <c r="U1983" s="10"/>
      <c r="V1983" s="10"/>
      <c r="W1983" s="12"/>
      <c r="X1983" s="5"/>
      <c r="Y1983" s="11"/>
      <c r="Z1983" s="2"/>
      <c r="AA1983" s="8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2"/>
      <c r="CH1983" s="1"/>
      <c r="CI1983" s="1"/>
      <c r="CJ1983" s="1"/>
      <c r="CK1983" s="1"/>
      <c r="CL1983" s="1"/>
      <c r="CM1983" s="1"/>
    </row>
    <row r="1984" spans="1:91" x14ac:dyDescent="0.2">
      <c r="A1984" s="113"/>
      <c r="B1984" s="5"/>
      <c r="C1984" s="5"/>
      <c r="D1984" s="64"/>
      <c r="E1984" s="11"/>
      <c r="F1984" s="8"/>
      <c r="G1984" s="9"/>
      <c r="H1984" s="8"/>
      <c r="I1984" s="8"/>
      <c r="J1984" s="1"/>
      <c r="K1984" s="1"/>
      <c r="L1984" s="5"/>
      <c r="M1984" s="12"/>
      <c r="N1984" s="12"/>
      <c r="O1984" s="5"/>
      <c r="P1984" s="5"/>
      <c r="Q1984" s="10"/>
      <c r="R1984" s="39"/>
      <c r="S1984" s="5"/>
      <c r="T1984" s="6"/>
      <c r="U1984" s="10"/>
      <c r="V1984" s="10"/>
      <c r="W1984" s="12"/>
      <c r="X1984" s="5"/>
      <c r="Y1984" s="11"/>
      <c r="Z1984" s="2"/>
      <c r="AA1984" s="8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2"/>
      <c r="CH1984" s="1"/>
      <c r="CI1984" s="1"/>
      <c r="CJ1984" s="1"/>
      <c r="CK1984" s="1"/>
      <c r="CL1984" s="1"/>
      <c r="CM1984" s="1"/>
    </row>
    <row r="1985" spans="1:91" x14ac:dyDescent="0.2">
      <c r="A1985" s="113"/>
      <c r="B1985" s="5"/>
      <c r="C1985" s="5"/>
      <c r="D1985" s="64"/>
      <c r="E1985" s="11"/>
      <c r="F1985" s="8"/>
      <c r="G1985" s="9"/>
      <c r="H1985" s="8"/>
      <c r="I1985" s="8"/>
      <c r="J1985" s="1"/>
      <c r="K1985" s="1"/>
      <c r="L1985" s="5"/>
      <c r="M1985" s="12"/>
      <c r="N1985" s="12"/>
      <c r="O1985" s="5"/>
      <c r="P1985" s="5"/>
      <c r="Q1985" s="10"/>
      <c r="R1985" s="39"/>
      <c r="S1985" s="5"/>
      <c r="T1985" s="6"/>
      <c r="U1985" s="10"/>
      <c r="V1985" s="10"/>
      <c r="W1985" s="12"/>
      <c r="X1985" s="5"/>
      <c r="Y1985" s="11"/>
      <c r="Z1985" s="2"/>
      <c r="AA1985" s="8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2"/>
      <c r="CH1985" s="1"/>
      <c r="CI1985" s="1"/>
      <c r="CJ1985" s="1"/>
      <c r="CK1985" s="1"/>
      <c r="CL1985" s="1"/>
      <c r="CM1985" s="1"/>
    </row>
    <row r="1986" spans="1:91" x14ac:dyDescent="0.2">
      <c r="A1986" s="113"/>
      <c r="B1986" s="5"/>
      <c r="C1986" s="5"/>
      <c r="D1986" s="64"/>
      <c r="E1986" s="11"/>
      <c r="F1986" s="8"/>
      <c r="G1986" s="9"/>
      <c r="H1986" s="8"/>
      <c r="I1986" s="8"/>
      <c r="J1986" s="1"/>
      <c r="K1986" s="1"/>
      <c r="L1986" s="5"/>
      <c r="M1986" s="12"/>
      <c r="N1986" s="12"/>
      <c r="O1986" s="5"/>
      <c r="P1986" s="5"/>
      <c r="Q1986" s="10"/>
      <c r="R1986" s="39"/>
      <c r="S1986" s="5"/>
      <c r="T1986" s="6"/>
      <c r="U1986" s="10"/>
      <c r="V1986" s="10"/>
      <c r="W1986" s="12"/>
      <c r="X1986" s="5"/>
      <c r="Y1986" s="11"/>
      <c r="Z1986" s="2"/>
      <c r="AA1986" s="8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2"/>
      <c r="CH1986" s="1"/>
      <c r="CI1986" s="1"/>
      <c r="CJ1986" s="1"/>
      <c r="CK1986" s="1"/>
      <c r="CL1986" s="1"/>
      <c r="CM1986" s="1"/>
    </row>
    <row r="1987" spans="1:91" x14ac:dyDescent="0.2">
      <c r="A1987" s="113"/>
      <c r="B1987" s="5"/>
      <c r="C1987" s="5"/>
      <c r="D1987" s="64"/>
      <c r="E1987" s="11"/>
      <c r="F1987" s="8"/>
      <c r="G1987" s="9"/>
      <c r="H1987" s="8"/>
      <c r="I1987" s="8"/>
      <c r="J1987" s="1"/>
      <c r="K1987" s="1"/>
      <c r="L1987" s="5"/>
      <c r="M1987" s="12"/>
      <c r="N1987" s="12"/>
      <c r="O1987" s="5"/>
      <c r="P1987" s="5"/>
      <c r="Q1987" s="10"/>
      <c r="R1987" s="39"/>
      <c r="S1987" s="5"/>
      <c r="T1987" s="6"/>
      <c r="U1987" s="10"/>
      <c r="V1987" s="10"/>
      <c r="W1987" s="12"/>
      <c r="X1987" s="5"/>
      <c r="Y1987" s="11"/>
      <c r="Z1987" s="2"/>
      <c r="AA1987" s="8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2"/>
      <c r="CH1987" s="1"/>
      <c r="CI1987" s="1"/>
      <c r="CJ1987" s="1"/>
      <c r="CK1987" s="1"/>
      <c r="CL1987" s="1"/>
      <c r="CM1987" s="1"/>
    </row>
    <row r="1988" spans="1:91" x14ac:dyDescent="0.2">
      <c r="A1988" s="113"/>
      <c r="B1988" s="5"/>
      <c r="C1988" s="5"/>
      <c r="D1988" s="64"/>
      <c r="E1988" s="11"/>
      <c r="F1988" s="8"/>
      <c r="G1988" s="9"/>
      <c r="H1988" s="8"/>
      <c r="I1988" s="8"/>
      <c r="J1988" s="1"/>
      <c r="K1988" s="1"/>
      <c r="L1988" s="5"/>
      <c r="M1988" s="12"/>
      <c r="N1988" s="12"/>
      <c r="O1988" s="5"/>
      <c r="P1988" s="5"/>
      <c r="Q1988" s="10"/>
      <c r="R1988" s="39"/>
      <c r="S1988" s="5"/>
      <c r="T1988" s="6"/>
      <c r="U1988" s="10"/>
      <c r="V1988" s="10"/>
      <c r="W1988" s="12"/>
      <c r="X1988" s="5"/>
      <c r="Y1988" s="11"/>
      <c r="Z1988" s="2"/>
      <c r="AA1988" s="8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2"/>
      <c r="CH1988" s="1"/>
      <c r="CI1988" s="1"/>
      <c r="CJ1988" s="1"/>
      <c r="CK1988" s="1"/>
      <c r="CL1988" s="1"/>
      <c r="CM1988" s="1"/>
    </row>
    <row r="1989" spans="1:91" x14ac:dyDescent="0.2">
      <c r="A1989" s="113"/>
      <c r="B1989" s="5"/>
      <c r="C1989" s="5"/>
      <c r="D1989" s="64"/>
      <c r="E1989" s="11"/>
      <c r="F1989" s="8"/>
      <c r="G1989" s="9"/>
      <c r="H1989" s="8"/>
      <c r="I1989" s="8"/>
      <c r="J1989" s="1"/>
      <c r="K1989" s="1"/>
      <c r="L1989" s="5"/>
      <c r="M1989" s="12"/>
      <c r="N1989" s="12"/>
      <c r="O1989" s="5"/>
      <c r="P1989" s="5"/>
      <c r="Q1989" s="10"/>
      <c r="R1989" s="39"/>
      <c r="S1989" s="5"/>
      <c r="T1989" s="6"/>
      <c r="U1989" s="10"/>
      <c r="V1989" s="10"/>
      <c r="W1989" s="12"/>
      <c r="X1989" s="5"/>
      <c r="Y1989" s="11"/>
      <c r="Z1989" s="2"/>
      <c r="AA1989" s="8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2"/>
      <c r="CH1989" s="1"/>
      <c r="CI1989" s="1"/>
      <c r="CJ1989" s="1"/>
      <c r="CK1989" s="1"/>
      <c r="CL1989" s="1"/>
      <c r="CM1989" s="1"/>
    </row>
    <row r="1990" spans="1:91" x14ac:dyDescent="0.2">
      <c r="A1990" s="113"/>
      <c r="B1990" s="5"/>
      <c r="C1990" s="5"/>
      <c r="D1990" s="64"/>
      <c r="E1990" s="11"/>
      <c r="F1990" s="8"/>
      <c r="G1990" s="9"/>
      <c r="H1990" s="8"/>
      <c r="I1990" s="8"/>
      <c r="J1990" s="1"/>
      <c r="K1990" s="1"/>
      <c r="L1990" s="5"/>
      <c r="M1990" s="12"/>
      <c r="N1990" s="12"/>
      <c r="O1990" s="5"/>
      <c r="P1990" s="5"/>
      <c r="Q1990" s="10"/>
      <c r="R1990" s="39"/>
      <c r="S1990" s="5"/>
      <c r="T1990" s="6"/>
      <c r="U1990" s="10"/>
      <c r="V1990" s="10"/>
      <c r="W1990" s="12"/>
      <c r="X1990" s="5"/>
      <c r="Y1990" s="11"/>
      <c r="Z1990" s="2"/>
      <c r="AA1990" s="8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2"/>
      <c r="CH1990" s="1"/>
      <c r="CI1990" s="1"/>
      <c r="CJ1990" s="1"/>
      <c r="CK1990" s="1"/>
      <c r="CL1990" s="1"/>
      <c r="CM1990" s="1"/>
    </row>
    <row r="1991" spans="1:91" x14ac:dyDescent="0.2">
      <c r="A1991" s="113"/>
      <c r="B1991" s="5"/>
      <c r="C1991" s="5"/>
      <c r="D1991" s="64"/>
      <c r="E1991" s="11"/>
      <c r="F1991" s="8"/>
      <c r="G1991" s="9"/>
      <c r="H1991" s="8"/>
      <c r="I1991" s="8"/>
      <c r="J1991" s="1"/>
      <c r="K1991" s="1"/>
      <c r="L1991" s="5"/>
      <c r="M1991" s="12"/>
      <c r="N1991" s="12"/>
      <c r="O1991" s="5"/>
      <c r="P1991" s="5"/>
      <c r="Q1991" s="10"/>
      <c r="R1991" s="39"/>
      <c r="S1991" s="5"/>
      <c r="T1991" s="6"/>
      <c r="U1991" s="10"/>
      <c r="V1991" s="10"/>
      <c r="W1991" s="12"/>
      <c r="X1991" s="5"/>
      <c r="Y1991" s="11"/>
      <c r="Z1991" s="2"/>
      <c r="AA1991" s="8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2"/>
      <c r="CH1991" s="1"/>
      <c r="CI1991" s="1"/>
      <c r="CJ1991" s="1"/>
      <c r="CK1991" s="1"/>
      <c r="CL1991" s="1"/>
      <c r="CM1991" s="1"/>
    </row>
    <row r="1992" spans="1:91" x14ac:dyDescent="0.2">
      <c r="A1992" s="113"/>
      <c r="B1992" s="5"/>
      <c r="C1992" s="5"/>
      <c r="D1992" s="64"/>
      <c r="E1992" s="11"/>
      <c r="F1992" s="8"/>
      <c r="G1992" s="9"/>
      <c r="H1992" s="8"/>
      <c r="I1992" s="8"/>
      <c r="J1992" s="1"/>
      <c r="K1992" s="1"/>
      <c r="L1992" s="5"/>
      <c r="M1992" s="12"/>
      <c r="N1992" s="12"/>
      <c r="O1992" s="5"/>
      <c r="P1992" s="5"/>
      <c r="Q1992" s="10"/>
      <c r="R1992" s="39"/>
      <c r="S1992" s="5"/>
      <c r="T1992" s="6"/>
      <c r="U1992" s="10"/>
      <c r="V1992" s="10"/>
      <c r="W1992" s="12"/>
      <c r="X1992" s="5"/>
      <c r="Y1992" s="11"/>
      <c r="Z1992" s="2"/>
      <c r="AA1992" s="8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2"/>
      <c r="CH1992" s="1"/>
      <c r="CI1992" s="1"/>
      <c r="CJ1992" s="1"/>
      <c r="CK1992" s="1"/>
      <c r="CL1992" s="1"/>
      <c r="CM1992" s="1"/>
    </row>
    <row r="1993" spans="1:91" x14ac:dyDescent="0.2">
      <c r="A1993" s="113"/>
      <c r="B1993" s="5"/>
      <c r="C1993" s="5"/>
      <c r="D1993" s="64"/>
      <c r="E1993" s="11"/>
      <c r="F1993" s="8"/>
      <c r="G1993" s="9"/>
      <c r="H1993" s="8"/>
      <c r="I1993" s="8"/>
      <c r="J1993" s="1"/>
      <c r="K1993" s="1"/>
      <c r="L1993" s="5"/>
      <c r="M1993" s="12"/>
      <c r="N1993" s="12"/>
      <c r="O1993" s="5"/>
      <c r="P1993" s="5"/>
      <c r="Q1993" s="10"/>
      <c r="R1993" s="39"/>
      <c r="S1993" s="5"/>
      <c r="T1993" s="6"/>
      <c r="U1993" s="10"/>
      <c r="V1993" s="10"/>
      <c r="W1993" s="12"/>
      <c r="X1993" s="5"/>
      <c r="Y1993" s="11"/>
      <c r="Z1993" s="2"/>
      <c r="AA1993" s="8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2"/>
      <c r="CH1993" s="1"/>
      <c r="CI1993" s="1"/>
      <c r="CJ1993" s="1"/>
      <c r="CK1993" s="1"/>
      <c r="CL1993" s="1"/>
      <c r="CM1993" s="1"/>
    </row>
    <row r="1994" spans="1:91" x14ac:dyDescent="0.2">
      <c r="A1994" s="113"/>
      <c r="B1994" s="5"/>
      <c r="C1994" s="5"/>
      <c r="D1994" s="64"/>
      <c r="E1994" s="11"/>
      <c r="F1994" s="8"/>
      <c r="G1994" s="9"/>
      <c r="H1994" s="8"/>
      <c r="I1994" s="8"/>
      <c r="J1994" s="1"/>
      <c r="K1994" s="1"/>
      <c r="L1994" s="5"/>
      <c r="M1994" s="12"/>
      <c r="N1994" s="12"/>
      <c r="O1994" s="5"/>
      <c r="P1994" s="5"/>
      <c r="Q1994" s="10"/>
      <c r="R1994" s="39"/>
      <c r="S1994" s="5"/>
      <c r="T1994" s="6"/>
      <c r="U1994" s="10"/>
      <c r="V1994" s="10"/>
      <c r="W1994" s="12"/>
      <c r="X1994" s="5"/>
      <c r="Y1994" s="11"/>
      <c r="Z1994" s="2"/>
      <c r="AA1994" s="8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2"/>
      <c r="CH1994" s="1"/>
      <c r="CI1994" s="1"/>
      <c r="CJ1994" s="1"/>
      <c r="CK1994" s="1"/>
      <c r="CL1994" s="1"/>
      <c r="CM1994" s="1"/>
    </row>
    <row r="1995" spans="1:91" x14ac:dyDescent="0.2">
      <c r="A1995" s="113"/>
      <c r="B1995" s="5"/>
      <c r="C1995" s="5"/>
      <c r="D1995" s="64"/>
      <c r="E1995" s="11"/>
      <c r="F1995" s="8"/>
      <c r="G1995" s="9"/>
      <c r="H1995" s="8"/>
      <c r="I1995" s="8"/>
      <c r="J1995" s="1"/>
      <c r="K1995" s="1"/>
      <c r="L1995" s="5"/>
      <c r="M1995" s="12"/>
      <c r="N1995" s="12"/>
      <c r="O1995" s="5"/>
      <c r="P1995" s="5"/>
      <c r="Q1995" s="10"/>
      <c r="R1995" s="39"/>
      <c r="S1995" s="5"/>
      <c r="T1995" s="6"/>
      <c r="U1995" s="10"/>
      <c r="V1995" s="10"/>
      <c r="W1995" s="12"/>
      <c r="X1995" s="5"/>
      <c r="Y1995" s="11"/>
      <c r="Z1995" s="2"/>
      <c r="AA1995" s="8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2"/>
      <c r="CH1995" s="1"/>
      <c r="CI1995" s="1"/>
      <c r="CJ1995" s="1"/>
      <c r="CK1995" s="1"/>
      <c r="CL1995" s="1"/>
      <c r="CM1995" s="1"/>
    </row>
    <row r="1996" spans="1:91" x14ac:dyDescent="0.2">
      <c r="A1996" s="113"/>
      <c r="B1996" s="5"/>
      <c r="C1996" s="5"/>
      <c r="D1996" s="64"/>
      <c r="E1996" s="11"/>
      <c r="F1996" s="8"/>
      <c r="G1996" s="9"/>
      <c r="H1996" s="8"/>
      <c r="I1996" s="8"/>
      <c r="J1996" s="1"/>
      <c r="K1996" s="1"/>
      <c r="L1996" s="5"/>
      <c r="M1996" s="12"/>
      <c r="N1996" s="12"/>
      <c r="O1996" s="5"/>
      <c r="P1996" s="5"/>
      <c r="Q1996" s="10"/>
      <c r="R1996" s="39"/>
      <c r="S1996" s="5"/>
      <c r="T1996" s="6"/>
      <c r="U1996" s="10"/>
      <c r="V1996" s="10"/>
      <c r="W1996" s="12"/>
      <c r="X1996" s="5"/>
      <c r="Y1996" s="11"/>
      <c r="Z1996" s="2"/>
      <c r="AA1996" s="8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2"/>
      <c r="CH1996" s="1"/>
      <c r="CI1996" s="1"/>
      <c r="CJ1996" s="1"/>
      <c r="CK1996" s="1"/>
      <c r="CL1996" s="1"/>
      <c r="CM1996" s="1"/>
    </row>
    <row r="1997" spans="1:91" x14ac:dyDescent="0.2">
      <c r="A1997" s="113"/>
      <c r="B1997" s="5"/>
      <c r="C1997" s="5"/>
      <c r="D1997" s="64"/>
      <c r="E1997" s="11"/>
      <c r="F1997" s="8"/>
      <c r="G1997" s="9"/>
      <c r="H1997" s="8"/>
      <c r="I1997" s="8"/>
      <c r="J1997" s="1"/>
      <c r="K1997" s="1"/>
      <c r="L1997" s="5"/>
      <c r="M1997" s="12"/>
      <c r="N1997" s="12"/>
      <c r="O1997" s="5"/>
      <c r="P1997" s="5"/>
      <c r="Q1997" s="10"/>
      <c r="R1997" s="39"/>
      <c r="S1997" s="5"/>
      <c r="T1997" s="6"/>
      <c r="U1997" s="10"/>
      <c r="V1997" s="10"/>
      <c r="W1997" s="12"/>
      <c r="X1997" s="5"/>
      <c r="Y1997" s="11"/>
      <c r="Z1997" s="2"/>
      <c r="AA1997" s="8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2"/>
      <c r="CH1997" s="1"/>
      <c r="CI1997" s="1"/>
      <c r="CJ1997" s="1"/>
      <c r="CK1997" s="1"/>
      <c r="CL1997" s="1"/>
      <c r="CM1997" s="1"/>
    </row>
    <row r="1998" spans="1:91" x14ac:dyDescent="0.2">
      <c r="A1998" s="113"/>
      <c r="B1998" s="5"/>
      <c r="C1998" s="5"/>
      <c r="D1998" s="64"/>
      <c r="E1998" s="11"/>
      <c r="F1998" s="8"/>
      <c r="G1998" s="9"/>
      <c r="H1998" s="8"/>
      <c r="I1998" s="8"/>
      <c r="J1998" s="1"/>
      <c r="K1998" s="1"/>
      <c r="L1998" s="5"/>
      <c r="M1998" s="12"/>
      <c r="N1998" s="12"/>
      <c r="O1998" s="5"/>
      <c r="P1998" s="5"/>
      <c r="Q1998" s="10"/>
      <c r="R1998" s="39"/>
      <c r="S1998" s="5"/>
      <c r="T1998" s="6"/>
      <c r="U1998" s="10"/>
      <c r="V1998" s="10"/>
      <c r="W1998" s="12"/>
      <c r="X1998" s="5"/>
      <c r="Y1998" s="11"/>
      <c r="Z1998" s="2"/>
      <c r="AA1998" s="8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2"/>
      <c r="CH1998" s="1"/>
      <c r="CI1998" s="1"/>
      <c r="CJ1998" s="1"/>
      <c r="CK1998" s="1"/>
      <c r="CL1998" s="1"/>
      <c r="CM1998" s="1"/>
    </row>
    <row r="1999" spans="1:91" x14ac:dyDescent="0.2">
      <c r="A1999" s="113"/>
      <c r="B1999" s="5"/>
      <c r="C1999" s="5"/>
      <c r="D1999" s="64"/>
      <c r="E1999" s="11"/>
      <c r="F1999" s="8"/>
      <c r="G1999" s="9"/>
      <c r="H1999" s="8"/>
      <c r="I1999" s="8"/>
      <c r="J1999" s="1"/>
      <c r="K1999" s="1"/>
      <c r="L1999" s="5"/>
      <c r="M1999" s="12"/>
      <c r="N1999" s="12"/>
      <c r="O1999" s="5"/>
      <c r="P1999" s="5"/>
      <c r="Q1999" s="10"/>
      <c r="R1999" s="39"/>
      <c r="S1999" s="5"/>
      <c r="T1999" s="6"/>
      <c r="U1999" s="10"/>
      <c r="V1999" s="10"/>
      <c r="W1999" s="12"/>
      <c r="X1999" s="5"/>
      <c r="Y1999" s="11"/>
      <c r="Z1999" s="2"/>
      <c r="AA1999" s="8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2"/>
      <c r="CH1999" s="1"/>
      <c r="CI1999" s="1"/>
      <c r="CJ1999" s="1"/>
      <c r="CK1999" s="1"/>
      <c r="CL1999" s="1"/>
      <c r="CM1999" s="1"/>
    </row>
    <row r="2000" spans="1:91" x14ac:dyDescent="0.2">
      <c r="A2000" s="113"/>
      <c r="B2000" s="5"/>
      <c r="C2000" s="5"/>
      <c r="D2000" s="64"/>
      <c r="E2000" s="11"/>
      <c r="F2000" s="8"/>
      <c r="G2000" s="9"/>
      <c r="H2000" s="8"/>
      <c r="I2000" s="8"/>
      <c r="J2000" s="1"/>
      <c r="K2000" s="1"/>
      <c r="L2000" s="5"/>
      <c r="M2000" s="12"/>
      <c r="N2000" s="12"/>
      <c r="O2000" s="5"/>
      <c r="P2000" s="5"/>
      <c r="Q2000" s="10"/>
      <c r="R2000" s="39"/>
      <c r="S2000" s="5"/>
      <c r="T2000" s="6"/>
      <c r="U2000" s="10"/>
      <c r="V2000" s="10"/>
      <c r="W2000" s="12"/>
      <c r="X2000" s="5"/>
      <c r="Y2000" s="11"/>
      <c r="Z2000" s="2"/>
      <c r="AA2000" s="8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2"/>
      <c r="CH2000" s="1"/>
      <c r="CI2000" s="1"/>
      <c r="CJ2000" s="1"/>
      <c r="CK2000" s="1"/>
      <c r="CL2000" s="1"/>
      <c r="CM2000" s="1"/>
    </row>
    <row r="2001" spans="1:91" x14ac:dyDescent="0.2">
      <c r="A2001" s="113"/>
      <c r="B2001" s="5"/>
      <c r="C2001" s="5"/>
      <c r="D2001" s="64"/>
      <c r="E2001" s="11"/>
      <c r="F2001" s="8"/>
      <c r="G2001" s="9"/>
      <c r="H2001" s="8"/>
      <c r="I2001" s="8"/>
      <c r="J2001" s="1"/>
      <c r="K2001" s="1"/>
      <c r="L2001" s="5"/>
      <c r="M2001" s="12"/>
      <c r="N2001" s="12"/>
      <c r="O2001" s="5"/>
      <c r="P2001" s="5"/>
      <c r="Q2001" s="10"/>
      <c r="R2001" s="39"/>
      <c r="S2001" s="5"/>
      <c r="T2001" s="6"/>
      <c r="U2001" s="10"/>
      <c r="V2001" s="10"/>
      <c r="W2001" s="12"/>
      <c r="X2001" s="5"/>
      <c r="Y2001" s="11"/>
      <c r="Z2001" s="2"/>
      <c r="AA2001" s="8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2"/>
      <c r="CH2001" s="1"/>
      <c r="CI2001" s="1"/>
      <c r="CJ2001" s="1"/>
      <c r="CK2001" s="1"/>
      <c r="CL2001" s="1"/>
      <c r="CM2001" s="1"/>
    </row>
    <row r="2002" spans="1:91" x14ac:dyDescent="0.2">
      <c r="A2002" s="113"/>
      <c r="B2002" s="5"/>
      <c r="C2002" s="5"/>
      <c r="D2002" s="64"/>
      <c r="E2002" s="11"/>
      <c r="F2002" s="8"/>
      <c r="G2002" s="9"/>
      <c r="H2002" s="8"/>
      <c r="I2002" s="8"/>
      <c r="J2002" s="1"/>
      <c r="K2002" s="1"/>
      <c r="L2002" s="5"/>
      <c r="M2002" s="12"/>
      <c r="N2002" s="12"/>
      <c r="O2002" s="5"/>
      <c r="P2002" s="5"/>
      <c r="Q2002" s="10"/>
      <c r="R2002" s="39"/>
      <c r="S2002" s="5"/>
      <c r="T2002" s="6"/>
      <c r="U2002" s="10"/>
      <c r="V2002" s="10"/>
      <c r="W2002" s="12"/>
      <c r="X2002" s="5"/>
      <c r="Y2002" s="11"/>
      <c r="Z2002" s="2"/>
      <c r="AA2002" s="8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2"/>
      <c r="CH2002" s="1"/>
      <c r="CI2002" s="1"/>
      <c r="CJ2002" s="1"/>
      <c r="CK2002" s="1"/>
      <c r="CL2002" s="1"/>
      <c r="CM2002" s="1"/>
    </row>
    <row r="2003" spans="1:91" x14ac:dyDescent="0.2">
      <c r="A2003" s="113"/>
      <c r="B2003" s="5"/>
      <c r="C2003" s="5"/>
      <c r="D2003" s="64"/>
      <c r="E2003" s="11"/>
      <c r="F2003" s="8"/>
      <c r="G2003" s="9"/>
      <c r="H2003" s="8"/>
      <c r="I2003" s="8"/>
      <c r="J2003" s="1"/>
      <c r="K2003" s="1"/>
      <c r="L2003" s="5"/>
      <c r="M2003" s="12"/>
      <c r="N2003" s="12"/>
      <c r="O2003" s="5"/>
      <c r="P2003" s="5"/>
      <c r="Q2003" s="10"/>
      <c r="R2003" s="39"/>
      <c r="S2003" s="5"/>
      <c r="T2003" s="6"/>
      <c r="U2003" s="10"/>
      <c r="V2003" s="10"/>
      <c r="W2003" s="12"/>
      <c r="X2003" s="5"/>
      <c r="Y2003" s="11"/>
      <c r="Z2003" s="2"/>
      <c r="AA2003" s="8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2"/>
      <c r="CH2003" s="1"/>
      <c r="CI2003" s="1"/>
      <c r="CJ2003" s="1"/>
      <c r="CK2003" s="1"/>
      <c r="CL2003" s="1"/>
      <c r="CM2003" s="1"/>
    </row>
    <row r="2004" spans="1:91" x14ac:dyDescent="0.2">
      <c r="A2004" s="113"/>
      <c r="B2004" s="5"/>
      <c r="C2004" s="5"/>
      <c r="D2004" s="64"/>
      <c r="E2004" s="11"/>
      <c r="F2004" s="8"/>
      <c r="G2004" s="9"/>
      <c r="H2004" s="8"/>
      <c r="I2004" s="8"/>
      <c r="J2004" s="1"/>
      <c r="K2004" s="1"/>
      <c r="L2004" s="5"/>
      <c r="M2004" s="12"/>
      <c r="N2004" s="12"/>
      <c r="O2004" s="5"/>
      <c r="P2004" s="5"/>
      <c r="Q2004" s="10"/>
      <c r="R2004" s="39"/>
      <c r="S2004" s="5"/>
      <c r="T2004" s="6"/>
      <c r="U2004" s="10"/>
      <c r="V2004" s="10"/>
      <c r="W2004" s="12"/>
      <c r="X2004" s="5"/>
      <c r="Y2004" s="11"/>
      <c r="Z2004" s="2"/>
      <c r="AA2004" s="8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2"/>
      <c r="CH2004" s="1"/>
      <c r="CI2004" s="1"/>
      <c r="CJ2004" s="1"/>
      <c r="CK2004" s="1"/>
      <c r="CL2004" s="1"/>
      <c r="CM2004" s="1"/>
    </row>
    <row r="2005" spans="1:91" x14ac:dyDescent="0.2">
      <c r="A2005" s="113"/>
      <c r="B2005" s="5"/>
      <c r="C2005" s="5"/>
      <c r="D2005" s="64"/>
      <c r="E2005" s="11"/>
      <c r="F2005" s="8"/>
      <c r="G2005" s="9"/>
      <c r="H2005" s="8"/>
      <c r="I2005" s="8"/>
      <c r="J2005" s="1"/>
      <c r="K2005" s="1"/>
      <c r="L2005" s="5"/>
      <c r="M2005" s="12"/>
      <c r="N2005" s="12"/>
      <c r="O2005" s="5"/>
      <c r="P2005" s="5"/>
      <c r="Q2005" s="10"/>
      <c r="R2005" s="39"/>
      <c r="S2005" s="5"/>
      <c r="T2005" s="6"/>
      <c r="U2005" s="10"/>
      <c r="V2005" s="10"/>
      <c r="W2005" s="12"/>
      <c r="X2005" s="5"/>
      <c r="Y2005" s="11"/>
      <c r="Z2005" s="2"/>
      <c r="AA2005" s="8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2"/>
      <c r="CH2005" s="1"/>
      <c r="CI2005" s="1"/>
      <c r="CJ2005" s="1"/>
      <c r="CK2005" s="1"/>
      <c r="CL2005" s="1"/>
      <c r="CM2005" s="1"/>
    </row>
    <row r="2006" spans="1:91" x14ac:dyDescent="0.2">
      <c r="A2006" s="113"/>
      <c r="B2006" s="5"/>
      <c r="C2006" s="5"/>
      <c r="D2006" s="64"/>
      <c r="E2006" s="11"/>
      <c r="F2006" s="8"/>
      <c r="G2006" s="9"/>
      <c r="H2006" s="8"/>
      <c r="I2006" s="8"/>
      <c r="J2006" s="1"/>
      <c r="K2006" s="1"/>
      <c r="L2006" s="5"/>
      <c r="M2006" s="12"/>
      <c r="N2006" s="12"/>
      <c r="O2006" s="5"/>
      <c r="P2006" s="5"/>
      <c r="Q2006" s="10"/>
      <c r="R2006" s="39"/>
      <c r="S2006" s="5"/>
      <c r="T2006" s="6"/>
      <c r="U2006" s="10"/>
      <c r="V2006" s="10"/>
      <c r="W2006" s="12"/>
      <c r="X2006" s="5"/>
      <c r="Y2006" s="11"/>
      <c r="Z2006" s="2"/>
      <c r="AA2006" s="8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2"/>
      <c r="CH2006" s="1"/>
      <c r="CI2006" s="1"/>
      <c r="CJ2006" s="1"/>
      <c r="CK2006" s="1"/>
      <c r="CL2006" s="1"/>
      <c r="CM2006" s="1"/>
    </row>
    <row r="2007" spans="1:91" x14ac:dyDescent="0.2">
      <c r="A2007" s="113"/>
      <c r="B2007" s="5"/>
      <c r="C2007" s="5"/>
      <c r="D2007" s="64"/>
      <c r="E2007" s="11"/>
      <c r="F2007" s="8"/>
      <c r="G2007" s="9"/>
      <c r="H2007" s="8"/>
      <c r="I2007" s="8"/>
      <c r="J2007" s="1"/>
      <c r="K2007" s="1"/>
      <c r="L2007" s="5"/>
      <c r="M2007" s="12"/>
      <c r="N2007" s="12"/>
      <c r="O2007" s="5"/>
      <c r="P2007" s="5"/>
      <c r="Q2007" s="10"/>
      <c r="R2007" s="39"/>
      <c r="S2007" s="5"/>
      <c r="T2007" s="6"/>
      <c r="U2007" s="10"/>
      <c r="V2007" s="10"/>
      <c r="W2007" s="12"/>
      <c r="X2007" s="5"/>
      <c r="Y2007" s="11"/>
      <c r="Z2007" s="2"/>
      <c r="AA2007" s="8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2"/>
      <c r="CH2007" s="1"/>
      <c r="CI2007" s="1"/>
      <c r="CJ2007" s="1"/>
      <c r="CK2007" s="1"/>
      <c r="CL2007" s="1"/>
      <c r="CM2007" s="1"/>
    </row>
    <row r="2008" spans="1:91" x14ac:dyDescent="0.2">
      <c r="A2008" s="113"/>
      <c r="B2008" s="5"/>
      <c r="C2008" s="5"/>
      <c r="D2008" s="64"/>
      <c r="E2008" s="11"/>
      <c r="F2008" s="8"/>
      <c r="G2008" s="9"/>
      <c r="H2008" s="8"/>
      <c r="I2008" s="8"/>
      <c r="J2008" s="1"/>
      <c r="K2008" s="1"/>
      <c r="L2008" s="5"/>
      <c r="M2008" s="12"/>
      <c r="N2008" s="12"/>
      <c r="O2008" s="5"/>
      <c r="P2008" s="5"/>
      <c r="Q2008" s="10"/>
      <c r="R2008" s="39"/>
      <c r="S2008" s="5"/>
      <c r="T2008" s="6"/>
      <c r="U2008" s="10"/>
      <c r="V2008" s="10"/>
      <c r="W2008" s="12"/>
      <c r="X2008" s="5"/>
      <c r="Y2008" s="11"/>
      <c r="Z2008" s="2"/>
      <c r="AA2008" s="8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2"/>
      <c r="CH2008" s="1"/>
      <c r="CI2008" s="1"/>
      <c r="CJ2008" s="1"/>
      <c r="CK2008" s="1"/>
      <c r="CL2008" s="1"/>
      <c r="CM2008" s="1"/>
    </row>
    <row r="2009" spans="1:91" x14ac:dyDescent="0.2">
      <c r="A2009" s="113"/>
      <c r="B2009" s="5"/>
      <c r="C2009" s="5"/>
      <c r="D2009" s="64"/>
      <c r="E2009" s="11"/>
      <c r="F2009" s="8"/>
      <c r="G2009" s="9"/>
      <c r="H2009" s="8"/>
      <c r="I2009" s="8"/>
      <c r="J2009" s="1"/>
      <c r="K2009" s="1"/>
      <c r="L2009" s="5"/>
      <c r="M2009" s="12"/>
      <c r="N2009" s="12"/>
      <c r="O2009" s="5"/>
      <c r="P2009" s="5"/>
      <c r="Q2009" s="10"/>
      <c r="R2009" s="39"/>
      <c r="S2009" s="5"/>
      <c r="T2009" s="6"/>
      <c r="U2009" s="10"/>
      <c r="V2009" s="10"/>
      <c r="W2009" s="12"/>
      <c r="X2009" s="5"/>
      <c r="Y2009" s="11"/>
      <c r="Z2009" s="2"/>
      <c r="AA2009" s="8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2"/>
      <c r="CH2009" s="1"/>
      <c r="CI2009" s="1"/>
      <c r="CJ2009" s="1"/>
      <c r="CK2009" s="1"/>
      <c r="CL2009" s="1"/>
      <c r="CM2009" s="1"/>
    </row>
    <row r="2010" spans="1:91" x14ac:dyDescent="0.2">
      <c r="A2010" s="113"/>
      <c r="B2010" s="5"/>
      <c r="C2010" s="5"/>
      <c r="D2010" s="64"/>
      <c r="E2010" s="11"/>
      <c r="F2010" s="8"/>
      <c r="G2010" s="9"/>
      <c r="H2010" s="8"/>
      <c r="I2010" s="8"/>
      <c r="J2010" s="1"/>
      <c r="K2010" s="1"/>
      <c r="L2010" s="5"/>
      <c r="M2010" s="12"/>
      <c r="N2010" s="12"/>
      <c r="O2010" s="5"/>
      <c r="P2010" s="5"/>
      <c r="Q2010" s="10"/>
      <c r="R2010" s="39"/>
      <c r="S2010" s="5"/>
      <c r="T2010" s="6"/>
      <c r="U2010" s="10"/>
      <c r="V2010" s="10"/>
      <c r="W2010" s="12"/>
      <c r="X2010" s="5"/>
      <c r="Y2010" s="11"/>
      <c r="Z2010" s="2"/>
      <c r="AA2010" s="8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2"/>
      <c r="CH2010" s="1"/>
      <c r="CI2010" s="1"/>
      <c r="CJ2010" s="1"/>
      <c r="CK2010" s="1"/>
      <c r="CL2010" s="1"/>
      <c r="CM2010" s="1"/>
    </row>
    <row r="2011" spans="1:91" x14ac:dyDescent="0.2">
      <c r="A2011" s="113"/>
      <c r="B2011" s="5"/>
      <c r="C2011" s="5"/>
      <c r="D2011" s="64"/>
      <c r="E2011" s="11"/>
      <c r="F2011" s="8"/>
      <c r="G2011" s="9"/>
      <c r="H2011" s="8"/>
      <c r="I2011" s="8"/>
      <c r="J2011" s="1"/>
      <c r="K2011" s="1"/>
      <c r="L2011" s="5"/>
      <c r="M2011" s="12"/>
      <c r="N2011" s="12"/>
      <c r="O2011" s="5"/>
      <c r="P2011" s="5"/>
      <c r="Q2011" s="10"/>
      <c r="R2011" s="39"/>
      <c r="S2011" s="5"/>
      <c r="T2011" s="6"/>
      <c r="U2011" s="10"/>
      <c r="V2011" s="10"/>
      <c r="W2011" s="12"/>
      <c r="X2011" s="5"/>
      <c r="Y2011" s="11"/>
      <c r="Z2011" s="2"/>
      <c r="AA2011" s="8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2"/>
      <c r="CH2011" s="1"/>
      <c r="CI2011" s="1"/>
      <c r="CJ2011" s="1"/>
      <c r="CK2011" s="1"/>
      <c r="CL2011" s="1"/>
      <c r="CM2011" s="1"/>
    </row>
    <row r="2012" spans="1:91" x14ac:dyDescent="0.2">
      <c r="A2012" s="113"/>
      <c r="B2012" s="5"/>
      <c r="C2012" s="5"/>
      <c r="D2012" s="64"/>
      <c r="E2012" s="11"/>
      <c r="F2012" s="8"/>
      <c r="G2012" s="9"/>
      <c r="H2012" s="8"/>
      <c r="I2012" s="8"/>
      <c r="J2012" s="1"/>
      <c r="K2012" s="1"/>
      <c r="L2012" s="5"/>
      <c r="M2012" s="12"/>
      <c r="N2012" s="12"/>
      <c r="O2012" s="5"/>
      <c r="P2012" s="5"/>
      <c r="Q2012" s="10"/>
      <c r="R2012" s="39"/>
      <c r="S2012" s="5"/>
      <c r="T2012" s="6"/>
      <c r="U2012" s="10"/>
      <c r="V2012" s="10"/>
      <c r="W2012" s="12"/>
      <c r="X2012" s="5"/>
      <c r="Y2012" s="11"/>
      <c r="Z2012" s="2"/>
      <c r="AA2012" s="8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2"/>
      <c r="CH2012" s="1"/>
      <c r="CI2012" s="1"/>
      <c r="CJ2012" s="1"/>
      <c r="CK2012" s="1"/>
      <c r="CL2012" s="1"/>
      <c r="CM2012" s="1"/>
    </row>
    <row r="2013" spans="1:91" x14ac:dyDescent="0.2">
      <c r="A2013" s="113"/>
      <c r="B2013" s="5"/>
      <c r="C2013" s="5"/>
      <c r="D2013" s="64"/>
      <c r="E2013" s="11"/>
      <c r="F2013" s="8"/>
      <c r="G2013" s="9"/>
      <c r="H2013" s="8"/>
      <c r="I2013" s="8"/>
      <c r="J2013" s="1"/>
      <c r="K2013" s="1"/>
      <c r="L2013" s="5"/>
      <c r="M2013" s="12"/>
      <c r="N2013" s="12"/>
      <c r="O2013" s="5"/>
      <c r="P2013" s="5"/>
      <c r="Q2013" s="10"/>
      <c r="R2013" s="39"/>
      <c r="S2013" s="5"/>
      <c r="T2013" s="6"/>
      <c r="U2013" s="10"/>
      <c r="V2013" s="10"/>
      <c r="W2013" s="12"/>
      <c r="X2013" s="5"/>
      <c r="Y2013" s="11"/>
      <c r="Z2013" s="2"/>
      <c r="AA2013" s="8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2"/>
      <c r="CH2013" s="1"/>
      <c r="CI2013" s="1"/>
      <c r="CJ2013" s="1"/>
      <c r="CK2013" s="1"/>
      <c r="CL2013" s="1"/>
      <c r="CM2013" s="1"/>
    </row>
    <row r="2014" spans="1:91" x14ac:dyDescent="0.2">
      <c r="A2014" s="113"/>
      <c r="B2014" s="5"/>
      <c r="C2014" s="5"/>
      <c r="D2014" s="64"/>
      <c r="E2014" s="11"/>
      <c r="F2014" s="8"/>
      <c r="G2014" s="9"/>
      <c r="H2014" s="8"/>
      <c r="I2014" s="8"/>
      <c r="J2014" s="1"/>
      <c r="K2014" s="1"/>
      <c r="L2014" s="5"/>
      <c r="M2014" s="12"/>
      <c r="N2014" s="12"/>
      <c r="O2014" s="5"/>
      <c r="P2014" s="5"/>
      <c r="Q2014" s="10"/>
      <c r="R2014" s="39"/>
      <c r="S2014" s="5"/>
      <c r="T2014" s="6"/>
      <c r="U2014" s="10"/>
      <c r="V2014" s="10"/>
      <c r="W2014" s="12"/>
      <c r="X2014" s="5"/>
      <c r="Y2014" s="11"/>
      <c r="Z2014" s="2"/>
      <c r="AA2014" s="8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2"/>
      <c r="CH2014" s="1"/>
      <c r="CI2014" s="1"/>
      <c r="CJ2014" s="1"/>
      <c r="CK2014" s="1"/>
      <c r="CL2014" s="1"/>
      <c r="CM2014" s="1"/>
    </row>
    <row r="2015" spans="1:91" x14ac:dyDescent="0.2">
      <c r="A2015" s="113"/>
      <c r="B2015" s="5"/>
      <c r="C2015" s="5"/>
      <c r="D2015" s="64"/>
      <c r="E2015" s="11"/>
      <c r="F2015" s="8"/>
      <c r="G2015" s="9"/>
      <c r="H2015" s="8"/>
      <c r="I2015" s="8"/>
      <c r="J2015" s="1"/>
      <c r="K2015" s="1"/>
      <c r="L2015" s="5"/>
      <c r="M2015" s="12"/>
      <c r="N2015" s="12"/>
      <c r="O2015" s="5"/>
      <c r="P2015" s="5"/>
      <c r="Q2015" s="10"/>
      <c r="R2015" s="39"/>
      <c r="S2015" s="5"/>
      <c r="T2015" s="6"/>
      <c r="U2015" s="10"/>
      <c r="V2015" s="10"/>
      <c r="W2015" s="12"/>
      <c r="X2015" s="5"/>
      <c r="Y2015" s="11"/>
      <c r="Z2015" s="2"/>
      <c r="AA2015" s="8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2"/>
      <c r="CH2015" s="1"/>
      <c r="CI2015" s="1"/>
      <c r="CJ2015" s="1"/>
      <c r="CK2015" s="1"/>
      <c r="CL2015" s="1"/>
      <c r="CM2015" s="1"/>
    </row>
    <row r="2016" spans="1:91" x14ac:dyDescent="0.2">
      <c r="A2016" s="113"/>
      <c r="B2016" s="5"/>
      <c r="C2016" s="5"/>
      <c r="D2016" s="64"/>
      <c r="E2016" s="11"/>
      <c r="F2016" s="8"/>
      <c r="G2016" s="9"/>
      <c r="H2016" s="8"/>
      <c r="I2016" s="8"/>
      <c r="J2016" s="1"/>
      <c r="K2016" s="1"/>
      <c r="L2016" s="5"/>
      <c r="M2016" s="12"/>
      <c r="N2016" s="12"/>
      <c r="O2016" s="5"/>
      <c r="P2016" s="5"/>
      <c r="Q2016" s="10"/>
      <c r="R2016" s="39"/>
      <c r="S2016" s="5"/>
      <c r="T2016" s="6"/>
      <c r="U2016" s="10"/>
      <c r="V2016" s="10"/>
      <c r="W2016" s="12"/>
      <c r="X2016" s="5"/>
      <c r="Y2016" s="11"/>
      <c r="Z2016" s="2"/>
      <c r="AA2016" s="8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2"/>
      <c r="CH2016" s="1"/>
      <c r="CI2016" s="1"/>
      <c r="CJ2016" s="1"/>
      <c r="CK2016" s="1"/>
      <c r="CL2016" s="1"/>
      <c r="CM2016" s="1"/>
    </row>
    <row r="2017" spans="1:91" x14ac:dyDescent="0.2">
      <c r="A2017" s="113"/>
      <c r="B2017" s="5"/>
      <c r="C2017" s="5"/>
      <c r="D2017" s="64"/>
      <c r="E2017" s="11"/>
      <c r="F2017" s="8"/>
      <c r="G2017" s="9"/>
      <c r="H2017" s="8"/>
      <c r="I2017" s="8"/>
      <c r="J2017" s="1"/>
      <c r="K2017" s="1"/>
      <c r="L2017" s="5"/>
      <c r="M2017" s="12"/>
      <c r="N2017" s="12"/>
      <c r="O2017" s="5"/>
      <c r="P2017" s="5"/>
      <c r="Q2017" s="10"/>
      <c r="R2017" s="39"/>
      <c r="S2017" s="5"/>
      <c r="T2017" s="6"/>
      <c r="U2017" s="10"/>
      <c r="V2017" s="10"/>
      <c r="W2017" s="12"/>
      <c r="X2017" s="5"/>
      <c r="Y2017" s="11"/>
      <c r="Z2017" s="2"/>
      <c r="AA2017" s="8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2"/>
      <c r="CH2017" s="1"/>
      <c r="CI2017" s="1"/>
      <c r="CJ2017" s="1"/>
      <c r="CK2017" s="1"/>
      <c r="CL2017" s="1"/>
      <c r="CM2017" s="1"/>
    </row>
    <row r="2018" spans="1:91" x14ac:dyDescent="0.2">
      <c r="A2018" s="113"/>
      <c r="B2018" s="5"/>
      <c r="C2018" s="5"/>
      <c r="D2018" s="64"/>
      <c r="E2018" s="11"/>
      <c r="F2018" s="8"/>
      <c r="G2018" s="9"/>
      <c r="H2018" s="8"/>
      <c r="I2018" s="8"/>
      <c r="J2018" s="1"/>
      <c r="K2018" s="1"/>
      <c r="L2018" s="5"/>
      <c r="M2018" s="12"/>
      <c r="N2018" s="12"/>
      <c r="O2018" s="5"/>
      <c r="P2018" s="5"/>
      <c r="Q2018" s="10"/>
      <c r="R2018" s="39"/>
      <c r="S2018" s="5"/>
      <c r="T2018" s="6"/>
      <c r="U2018" s="10"/>
      <c r="V2018" s="10"/>
      <c r="W2018" s="12"/>
      <c r="X2018" s="5"/>
      <c r="Y2018" s="11"/>
      <c r="Z2018" s="2"/>
      <c r="AA2018" s="8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2"/>
      <c r="CH2018" s="1"/>
      <c r="CI2018" s="1"/>
      <c r="CJ2018" s="1"/>
      <c r="CK2018" s="1"/>
      <c r="CL2018" s="1"/>
      <c r="CM2018" s="1"/>
    </row>
    <row r="2019" spans="1:91" x14ac:dyDescent="0.2">
      <c r="A2019" s="113"/>
      <c r="B2019" s="5"/>
      <c r="C2019" s="5"/>
      <c r="D2019" s="64"/>
      <c r="E2019" s="11"/>
      <c r="F2019" s="8"/>
      <c r="G2019" s="9"/>
      <c r="H2019" s="8"/>
      <c r="I2019" s="8"/>
      <c r="J2019" s="1"/>
      <c r="K2019" s="1"/>
      <c r="L2019" s="5"/>
      <c r="M2019" s="12"/>
      <c r="N2019" s="12"/>
      <c r="O2019" s="5"/>
      <c r="P2019" s="5"/>
      <c r="Q2019" s="10"/>
      <c r="R2019" s="39"/>
      <c r="S2019" s="5"/>
      <c r="T2019" s="6"/>
      <c r="U2019" s="10"/>
      <c r="V2019" s="10"/>
      <c r="W2019" s="12"/>
      <c r="X2019" s="5"/>
      <c r="Y2019" s="11"/>
      <c r="Z2019" s="2"/>
      <c r="AA2019" s="8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2"/>
      <c r="CH2019" s="1"/>
      <c r="CI2019" s="1"/>
      <c r="CJ2019" s="1"/>
      <c r="CK2019" s="1"/>
      <c r="CL2019" s="1"/>
      <c r="CM2019" s="1"/>
    </row>
    <row r="2020" spans="1:91" x14ac:dyDescent="0.2">
      <c r="A2020" s="113"/>
      <c r="B2020" s="5"/>
      <c r="C2020" s="5"/>
      <c r="D2020" s="64"/>
      <c r="E2020" s="11"/>
      <c r="F2020" s="8"/>
      <c r="G2020" s="9"/>
      <c r="H2020" s="8"/>
      <c r="I2020" s="8"/>
      <c r="J2020" s="1"/>
      <c r="K2020" s="1"/>
      <c r="L2020" s="5"/>
      <c r="M2020" s="12"/>
      <c r="N2020" s="12"/>
      <c r="O2020" s="5"/>
      <c r="P2020" s="5"/>
      <c r="Q2020" s="10"/>
      <c r="R2020" s="39"/>
      <c r="S2020" s="5"/>
      <c r="T2020" s="6"/>
      <c r="U2020" s="10"/>
      <c r="V2020" s="10"/>
      <c r="W2020" s="12"/>
      <c r="X2020" s="5"/>
      <c r="Y2020" s="11"/>
      <c r="Z2020" s="2"/>
      <c r="AA2020" s="8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2"/>
      <c r="CH2020" s="1"/>
      <c r="CI2020" s="1"/>
      <c r="CJ2020" s="1"/>
      <c r="CK2020" s="1"/>
      <c r="CL2020" s="1"/>
      <c r="CM2020" s="1"/>
    </row>
    <row r="2021" spans="1:91" x14ac:dyDescent="0.2">
      <c r="A2021" s="113"/>
      <c r="B2021" s="5"/>
      <c r="C2021" s="5"/>
      <c r="D2021" s="64"/>
      <c r="E2021" s="11"/>
      <c r="F2021" s="8"/>
      <c r="G2021" s="9"/>
      <c r="H2021" s="8"/>
      <c r="I2021" s="8"/>
      <c r="J2021" s="1"/>
      <c r="K2021" s="1"/>
      <c r="L2021" s="5"/>
      <c r="M2021" s="12"/>
      <c r="N2021" s="12"/>
      <c r="O2021" s="5"/>
      <c r="P2021" s="5"/>
      <c r="Q2021" s="10"/>
      <c r="R2021" s="39"/>
      <c r="S2021" s="5"/>
      <c r="T2021" s="6"/>
      <c r="U2021" s="10"/>
      <c r="V2021" s="10"/>
      <c r="W2021" s="12"/>
      <c r="X2021" s="5"/>
      <c r="Y2021" s="11"/>
      <c r="Z2021" s="2"/>
      <c r="AA2021" s="8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2"/>
      <c r="CH2021" s="1"/>
      <c r="CI2021" s="1"/>
      <c r="CJ2021" s="1"/>
      <c r="CK2021" s="1"/>
      <c r="CL2021" s="1"/>
      <c r="CM2021" s="1"/>
    </row>
    <row r="2022" spans="1:91" x14ac:dyDescent="0.2">
      <c r="A2022" s="113"/>
      <c r="B2022" s="5"/>
      <c r="C2022" s="5"/>
      <c r="D2022" s="64"/>
      <c r="E2022" s="11"/>
      <c r="F2022" s="8"/>
      <c r="G2022" s="9"/>
      <c r="H2022" s="8"/>
      <c r="I2022" s="8"/>
      <c r="J2022" s="1"/>
      <c r="K2022" s="1"/>
      <c r="L2022" s="5"/>
      <c r="M2022" s="12"/>
      <c r="N2022" s="12"/>
      <c r="O2022" s="5"/>
      <c r="P2022" s="5"/>
      <c r="Q2022" s="10"/>
      <c r="R2022" s="39"/>
      <c r="S2022" s="5"/>
      <c r="T2022" s="6"/>
      <c r="U2022" s="10"/>
      <c r="V2022" s="10"/>
      <c r="W2022" s="12"/>
      <c r="X2022" s="5"/>
      <c r="Y2022" s="11"/>
      <c r="Z2022" s="2"/>
      <c r="AA2022" s="8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2"/>
      <c r="CH2022" s="1"/>
      <c r="CI2022" s="1"/>
      <c r="CJ2022" s="1"/>
      <c r="CK2022" s="1"/>
      <c r="CL2022" s="1"/>
      <c r="CM2022" s="1"/>
    </row>
    <row r="2023" spans="1:91" x14ac:dyDescent="0.2">
      <c r="A2023" s="113"/>
      <c r="B2023" s="5"/>
      <c r="C2023" s="5"/>
      <c r="D2023" s="64"/>
      <c r="E2023" s="11"/>
      <c r="F2023" s="8"/>
      <c r="G2023" s="9"/>
      <c r="H2023" s="8"/>
      <c r="I2023" s="8"/>
      <c r="J2023" s="1"/>
      <c r="K2023" s="1"/>
      <c r="L2023" s="5"/>
      <c r="M2023" s="12"/>
      <c r="N2023" s="12"/>
      <c r="O2023" s="5"/>
      <c r="P2023" s="5"/>
      <c r="Q2023" s="10"/>
      <c r="R2023" s="39"/>
      <c r="S2023" s="5"/>
      <c r="T2023" s="6"/>
      <c r="U2023" s="10"/>
      <c r="V2023" s="10"/>
      <c r="W2023" s="12"/>
      <c r="X2023" s="5"/>
      <c r="Y2023" s="11"/>
      <c r="Z2023" s="2"/>
      <c r="AA2023" s="8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2"/>
      <c r="CH2023" s="1"/>
      <c r="CI2023" s="1"/>
      <c r="CJ2023" s="1"/>
      <c r="CK2023" s="1"/>
      <c r="CL2023" s="1"/>
      <c r="CM2023" s="1"/>
    </row>
    <row r="2024" spans="1:91" x14ac:dyDescent="0.2">
      <c r="A2024" s="113"/>
      <c r="B2024" s="5"/>
      <c r="C2024" s="5"/>
      <c r="D2024" s="64"/>
      <c r="E2024" s="11"/>
      <c r="F2024" s="8"/>
      <c r="G2024" s="9"/>
      <c r="H2024" s="8"/>
      <c r="I2024" s="8"/>
      <c r="J2024" s="1"/>
      <c r="K2024" s="1"/>
      <c r="L2024" s="5"/>
      <c r="M2024" s="12"/>
      <c r="N2024" s="12"/>
      <c r="O2024" s="5"/>
      <c r="P2024" s="5"/>
      <c r="Q2024" s="10"/>
      <c r="R2024" s="39"/>
      <c r="S2024" s="5"/>
      <c r="T2024" s="6"/>
      <c r="U2024" s="10"/>
      <c r="V2024" s="10"/>
      <c r="W2024" s="12"/>
      <c r="X2024" s="5"/>
      <c r="Y2024" s="11"/>
      <c r="Z2024" s="2"/>
      <c r="AA2024" s="8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2"/>
      <c r="CH2024" s="1"/>
      <c r="CI2024" s="1"/>
      <c r="CJ2024" s="1"/>
      <c r="CK2024" s="1"/>
      <c r="CL2024" s="1"/>
      <c r="CM2024" s="1"/>
    </row>
    <row r="2025" spans="1:91" x14ac:dyDescent="0.2">
      <c r="A2025" s="113"/>
      <c r="B2025" s="5"/>
      <c r="C2025" s="5"/>
      <c r="D2025" s="64"/>
      <c r="E2025" s="11"/>
      <c r="F2025" s="8"/>
      <c r="G2025" s="9"/>
      <c r="H2025" s="8"/>
      <c r="I2025" s="8"/>
      <c r="J2025" s="1"/>
      <c r="K2025" s="1"/>
      <c r="L2025" s="5"/>
      <c r="M2025" s="12"/>
      <c r="N2025" s="12"/>
      <c r="O2025" s="5"/>
      <c r="P2025" s="5"/>
      <c r="Q2025" s="10"/>
      <c r="R2025" s="39"/>
      <c r="S2025" s="5"/>
      <c r="T2025" s="6"/>
      <c r="U2025" s="10"/>
      <c r="V2025" s="10"/>
      <c r="W2025" s="12"/>
      <c r="X2025" s="5"/>
      <c r="Y2025" s="11"/>
      <c r="Z2025" s="2"/>
      <c r="AA2025" s="8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2"/>
      <c r="CH2025" s="1"/>
      <c r="CI2025" s="1"/>
      <c r="CJ2025" s="1"/>
      <c r="CK2025" s="1"/>
      <c r="CL2025" s="1"/>
      <c r="CM2025" s="1"/>
    </row>
    <row r="2026" spans="1:91" x14ac:dyDescent="0.2">
      <c r="A2026" s="113"/>
      <c r="B2026" s="5"/>
      <c r="C2026" s="5"/>
      <c r="D2026" s="64"/>
      <c r="E2026" s="11"/>
      <c r="F2026" s="8"/>
      <c r="G2026" s="9"/>
      <c r="H2026" s="8"/>
      <c r="I2026" s="8"/>
      <c r="J2026" s="1"/>
      <c r="K2026" s="1"/>
      <c r="L2026" s="5"/>
      <c r="M2026" s="12"/>
      <c r="N2026" s="12"/>
      <c r="O2026" s="5"/>
      <c r="P2026" s="5"/>
      <c r="Q2026" s="10"/>
      <c r="R2026" s="39"/>
      <c r="S2026" s="5"/>
      <c r="T2026" s="6"/>
      <c r="U2026" s="10"/>
      <c r="V2026" s="10"/>
      <c r="W2026" s="12"/>
      <c r="X2026" s="5"/>
      <c r="Y2026" s="11"/>
      <c r="Z2026" s="2"/>
      <c r="AA2026" s="8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2"/>
      <c r="CH2026" s="1"/>
      <c r="CI2026" s="1"/>
      <c r="CJ2026" s="1"/>
      <c r="CK2026" s="1"/>
      <c r="CL2026" s="1"/>
      <c r="CM2026" s="1"/>
    </row>
    <row r="2027" spans="1:91" x14ac:dyDescent="0.2">
      <c r="A2027" s="113"/>
      <c r="B2027" s="5"/>
      <c r="C2027" s="5"/>
      <c r="D2027" s="64"/>
      <c r="E2027" s="11"/>
      <c r="F2027" s="8"/>
      <c r="G2027" s="9"/>
      <c r="H2027" s="8"/>
      <c r="I2027" s="8"/>
      <c r="J2027" s="1"/>
      <c r="K2027" s="1"/>
      <c r="L2027" s="5"/>
      <c r="M2027" s="12"/>
      <c r="N2027" s="12"/>
      <c r="O2027" s="5"/>
      <c r="P2027" s="5"/>
      <c r="Q2027" s="10"/>
      <c r="R2027" s="39"/>
      <c r="S2027" s="5"/>
      <c r="T2027" s="6"/>
      <c r="U2027" s="10"/>
      <c r="V2027" s="10"/>
      <c r="W2027" s="12"/>
      <c r="X2027" s="5"/>
      <c r="Y2027" s="11"/>
      <c r="Z2027" s="2"/>
      <c r="AA2027" s="8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2"/>
      <c r="CH2027" s="1"/>
      <c r="CI2027" s="1"/>
      <c r="CJ2027" s="1"/>
      <c r="CK2027" s="1"/>
      <c r="CL2027" s="1"/>
      <c r="CM2027" s="1"/>
    </row>
    <row r="2028" spans="1:91" x14ac:dyDescent="0.2">
      <c r="A2028" s="113"/>
      <c r="B2028" s="5"/>
      <c r="C2028" s="5"/>
      <c r="D2028" s="64"/>
      <c r="E2028" s="11"/>
      <c r="F2028" s="8"/>
      <c r="G2028" s="9"/>
      <c r="H2028" s="8"/>
      <c r="I2028" s="8"/>
      <c r="J2028" s="1"/>
      <c r="K2028" s="1"/>
      <c r="L2028" s="5"/>
      <c r="M2028" s="12"/>
      <c r="N2028" s="12"/>
      <c r="O2028" s="5"/>
      <c r="P2028" s="5"/>
      <c r="Q2028" s="10"/>
      <c r="R2028" s="39"/>
      <c r="S2028" s="5"/>
      <c r="T2028" s="6"/>
      <c r="U2028" s="10"/>
      <c r="V2028" s="10"/>
      <c r="W2028" s="12"/>
      <c r="X2028" s="5"/>
      <c r="Y2028" s="11"/>
      <c r="Z2028" s="2"/>
      <c r="AA2028" s="8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2"/>
      <c r="CH2028" s="1"/>
      <c r="CI2028" s="1"/>
      <c r="CJ2028" s="1"/>
      <c r="CK2028" s="1"/>
      <c r="CL2028" s="1"/>
      <c r="CM2028" s="1"/>
    </row>
    <row r="2029" spans="1:91" x14ac:dyDescent="0.2">
      <c r="A2029" s="113"/>
      <c r="B2029" s="5"/>
      <c r="C2029" s="5"/>
      <c r="D2029" s="64"/>
      <c r="E2029" s="11"/>
      <c r="F2029" s="8"/>
      <c r="G2029" s="9"/>
      <c r="H2029" s="8"/>
      <c r="I2029" s="8"/>
      <c r="J2029" s="1"/>
      <c r="K2029" s="1"/>
      <c r="L2029" s="5"/>
      <c r="M2029" s="12"/>
      <c r="N2029" s="12"/>
      <c r="O2029" s="5"/>
      <c r="P2029" s="5"/>
      <c r="Q2029" s="10"/>
      <c r="R2029" s="39"/>
      <c r="S2029" s="5"/>
      <c r="T2029" s="6"/>
      <c r="U2029" s="10"/>
      <c r="V2029" s="10"/>
      <c r="W2029" s="12"/>
      <c r="X2029" s="5"/>
      <c r="Y2029" s="11"/>
      <c r="Z2029" s="2"/>
      <c r="AA2029" s="8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2"/>
      <c r="CH2029" s="1"/>
      <c r="CI2029" s="1"/>
      <c r="CJ2029" s="1"/>
      <c r="CK2029" s="1"/>
      <c r="CL2029" s="1"/>
      <c r="CM2029" s="1"/>
    </row>
    <row r="2030" spans="1:91" x14ac:dyDescent="0.2">
      <c r="A2030" s="113"/>
      <c r="B2030" s="5"/>
      <c r="C2030" s="5"/>
      <c r="D2030" s="64"/>
      <c r="E2030" s="11"/>
      <c r="F2030" s="8"/>
      <c r="G2030" s="9"/>
      <c r="H2030" s="8"/>
      <c r="I2030" s="8"/>
      <c r="J2030" s="1"/>
      <c r="K2030" s="1"/>
      <c r="L2030" s="5"/>
      <c r="M2030" s="12"/>
      <c r="N2030" s="12"/>
      <c r="O2030" s="5"/>
      <c r="P2030" s="5"/>
      <c r="Q2030" s="10"/>
      <c r="R2030" s="39"/>
      <c r="S2030" s="5"/>
      <c r="T2030" s="6"/>
      <c r="U2030" s="10"/>
      <c r="V2030" s="10"/>
      <c r="W2030" s="12"/>
      <c r="X2030" s="5"/>
      <c r="Y2030" s="11"/>
      <c r="Z2030" s="2"/>
      <c r="AA2030" s="8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2"/>
      <c r="CH2030" s="1"/>
      <c r="CI2030" s="1"/>
      <c r="CJ2030" s="1"/>
      <c r="CK2030" s="1"/>
      <c r="CL2030" s="1"/>
      <c r="CM2030" s="1"/>
    </row>
    <row r="2031" spans="1:91" x14ac:dyDescent="0.2">
      <c r="A2031" s="113"/>
      <c r="B2031" s="5"/>
      <c r="C2031" s="5"/>
      <c r="D2031" s="64"/>
      <c r="E2031" s="11"/>
      <c r="F2031" s="8"/>
      <c r="G2031" s="9"/>
      <c r="H2031" s="8"/>
      <c r="I2031" s="8"/>
      <c r="J2031" s="1"/>
      <c r="K2031" s="1"/>
      <c r="L2031" s="5"/>
      <c r="M2031" s="12"/>
      <c r="N2031" s="12"/>
      <c r="O2031" s="5"/>
      <c r="P2031" s="5"/>
      <c r="Q2031" s="10"/>
      <c r="R2031" s="39"/>
      <c r="S2031" s="5"/>
      <c r="T2031" s="6"/>
      <c r="U2031" s="10"/>
      <c r="V2031" s="10"/>
      <c r="W2031" s="12"/>
      <c r="X2031" s="5"/>
      <c r="Y2031" s="11"/>
      <c r="Z2031" s="2"/>
      <c r="AA2031" s="8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2"/>
      <c r="CH2031" s="1"/>
      <c r="CI2031" s="1"/>
      <c r="CJ2031" s="1"/>
      <c r="CK2031" s="1"/>
      <c r="CL2031" s="1"/>
      <c r="CM2031" s="1"/>
    </row>
    <row r="2032" spans="1:91" x14ac:dyDescent="0.2">
      <c r="A2032" s="113"/>
      <c r="B2032" s="5"/>
      <c r="C2032" s="5"/>
      <c r="D2032" s="64"/>
      <c r="E2032" s="11"/>
      <c r="F2032" s="8"/>
      <c r="G2032" s="9"/>
      <c r="H2032" s="8"/>
      <c r="I2032" s="8"/>
      <c r="J2032" s="1"/>
      <c r="K2032" s="1"/>
      <c r="L2032" s="5"/>
      <c r="M2032" s="12"/>
      <c r="N2032" s="12"/>
      <c r="O2032" s="5"/>
      <c r="P2032" s="5"/>
      <c r="Q2032" s="10"/>
      <c r="R2032" s="39"/>
      <c r="S2032" s="5"/>
      <c r="T2032" s="6"/>
      <c r="U2032" s="10"/>
      <c r="V2032" s="10"/>
      <c r="W2032" s="12"/>
      <c r="X2032" s="5"/>
      <c r="Y2032" s="11"/>
      <c r="Z2032" s="2"/>
      <c r="AA2032" s="8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2"/>
      <c r="CH2032" s="1"/>
      <c r="CI2032" s="1"/>
      <c r="CJ2032" s="1"/>
      <c r="CK2032" s="1"/>
      <c r="CL2032" s="1"/>
      <c r="CM2032" s="1"/>
    </row>
    <row r="2033" spans="1:91" x14ac:dyDescent="0.2">
      <c r="A2033" s="113"/>
      <c r="B2033" s="5"/>
      <c r="C2033" s="5"/>
      <c r="D2033" s="64"/>
      <c r="E2033" s="11"/>
      <c r="F2033" s="8"/>
      <c r="G2033" s="9"/>
      <c r="H2033" s="8"/>
      <c r="I2033" s="8"/>
      <c r="J2033" s="1"/>
      <c r="K2033" s="1"/>
      <c r="L2033" s="5"/>
      <c r="M2033" s="12"/>
      <c r="N2033" s="12"/>
      <c r="O2033" s="5"/>
      <c r="P2033" s="5"/>
      <c r="Q2033" s="10"/>
      <c r="R2033" s="39"/>
      <c r="S2033" s="5"/>
      <c r="T2033" s="6"/>
      <c r="U2033" s="10"/>
      <c r="V2033" s="10"/>
      <c r="W2033" s="12"/>
      <c r="X2033" s="5"/>
      <c r="Y2033" s="11"/>
      <c r="Z2033" s="2"/>
      <c r="AA2033" s="8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2"/>
      <c r="CH2033" s="1"/>
      <c r="CI2033" s="1"/>
      <c r="CJ2033" s="1"/>
      <c r="CK2033" s="1"/>
      <c r="CL2033" s="1"/>
      <c r="CM2033" s="1"/>
    </row>
    <row r="2034" spans="1:91" x14ac:dyDescent="0.2">
      <c r="A2034" s="113"/>
      <c r="B2034" s="5"/>
      <c r="C2034" s="5"/>
      <c r="D2034" s="64"/>
      <c r="E2034" s="11"/>
      <c r="F2034" s="8"/>
      <c r="G2034" s="9"/>
      <c r="H2034" s="8"/>
      <c r="I2034" s="8"/>
      <c r="J2034" s="1"/>
      <c r="K2034" s="1"/>
      <c r="L2034" s="5"/>
      <c r="M2034" s="12"/>
      <c r="N2034" s="12"/>
      <c r="O2034" s="5"/>
      <c r="P2034" s="5"/>
      <c r="Q2034" s="10"/>
      <c r="R2034" s="39"/>
      <c r="S2034" s="5"/>
      <c r="T2034" s="6"/>
      <c r="U2034" s="10"/>
      <c r="V2034" s="10"/>
      <c r="W2034" s="12"/>
      <c r="X2034" s="5"/>
      <c r="Y2034" s="11"/>
      <c r="Z2034" s="2"/>
      <c r="AA2034" s="8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2"/>
      <c r="CH2034" s="1"/>
      <c r="CI2034" s="1"/>
      <c r="CJ2034" s="1"/>
      <c r="CK2034" s="1"/>
      <c r="CL2034" s="1"/>
      <c r="CM2034" s="1"/>
    </row>
    <row r="2035" spans="1:91" x14ac:dyDescent="0.2">
      <c r="A2035" s="113"/>
      <c r="B2035" s="5"/>
      <c r="C2035" s="5"/>
      <c r="D2035" s="64"/>
      <c r="E2035" s="11"/>
      <c r="F2035" s="8"/>
      <c r="G2035" s="9"/>
      <c r="H2035" s="8"/>
      <c r="I2035" s="8"/>
      <c r="J2035" s="1"/>
      <c r="K2035" s="1"/>
      <c r="L2035" s="5"/>
      <c r="M2035" s="12"/>
      <c r="N2035" s="12"/>
      <c r="O2035" s="5"/>
      <c r="P2035" s="5"/>
      <c r="Q2035" s="10"/>
      <c r="R2035" s="39"/>
      <c r="S2035" s="5"/>
      <c r="T2035" s="6"/>
      <c r="U2035" s="10"/>
      <c r="V2035" s="10"/>
      <c r="W2035" s="12"/>
      <c r="X2035" s="5"/>
      <c r="Y2035" s="11"/>
      <c r="Z2035" s="2"/>
      <c r="AA2035" s="8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2"/>
      <c r="CH2035" s="1"/>
      <c r="CI2035" s="1"/>
      <c r="CJ2035" s="1"/>
      <c r="CK2035" s="1"/>
      <c r="CL2035" s="1"/>
      <c r="CM2035" s="1"/>
    </row>
    <row r="2036" spans="1:91" x14ac:dyDescent="0.2">
      <c r="A2036" s="113"/>
      <c r="B2036" s="5"/>
      <c r="C2036" s="5"/>
      <c r="D2036" s="64"/>
      <c r="E2036" s="11"/>
      <c r="F2036" s="8"/>
      <c r="G2036" s="9"/>
      <c r="H2036" s="8"/>
      <c r="I2036" s="8"/>
      <c r="J2036" s="1"/>
      <c r="K2036" s="1"/>
      <c r="L2036" s="5"/>
      <c r="M2036" s="12"/>
      <c r="N2036" s="12"/>
      <c r="O2036" s="5"/>
      <c r="P2036" s="5"/>
      <c r="Q2036" s="10"/>
      <c r="R2036" s="39"/>
      <c r="S2036" s="5"/>
      <c r="T2036" s="6"/>
      <c r="U2036" s="10"/>
      <c r="V2036" s="10"/>
      <c r="W2036" s="12"/>
      <c r="X2036" s="5"/>
      <c r="Y2036" s="11"/>
      <c r="Z2036" s="2"/>
      <c r="AA2036" s="8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2"/>
      <c r="CH2036" s="1"/>
      <c r="CI2036" s="1"/>
      <c r="CJ2036" s="1"/>
      <c r="CK2036" s="1"/>
      <c r="CL2036" s="1"/>
      <c r="CM2036" s="1"/>
    </row>
    <row r="2037" spans="1:91" x14ac:dyDescent="0.2">
      <c r="A2037" s="113"/>
      <c r="B2037" s="5"/>
      <c r="C2037" s="5"/>
      <c r="D2037" s="64"/>
      <c r="E2037" s="11"/>
      <c r="F2037" s="8"/>
      <c r="G2037" s="9"/>
      <c r="H2037" s="8"/>
      <c r="I2037" s="8"/>
      <c r="J2037" s="1"/>
      <c r="K2037" s="1"/>
      <c r="L2037" s="5"/>
      <c r="M2037" s="12"/>
      <c r="N2037" s="12"/>
      <c r="O2037" s="5"/>
      <c r="P2037" s="5"/>
      <c r="Q2037" s="10"/>
      <c r="R2037" s="39"/>
      <c r="S2037" s="5"/>
      <c r="T2037" s="6"/>
      <c r="U2037" s="10"/>
      <c r="V2037" s="10"/>
      <c r="W2037" s="12"/>
      <c r="X2037" s="5"/>
      <c r="Y2037" s="11"/>
      <c r="Z2037" s="2"/>
      <c r="AA2037" s="8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2"/>
      <c r="CH2037" s="1"/>
      <c r="CI2037" s="1"/>
      <c r="CJ2037" s="1"/>
      <c r="CK2037" s="1"/>
      <c r="CL2037" s="1"/>
      <c r="CM2037" s="1"/>
    </row>
    <row r="2038" spans="1:91" x14ac:dyDescent="0.2">
      <c r="A2038" s="113"/>
      <c r="B2038" s="5"/>
      <c r="C2038" s="5"/>
      <c r="D2038" s="64"/>
      <c r="E2038" s="11"/>
      <c r="F2038" s="8"/>
      <c r="G2038" s="9"/>
      <c r="H2038" s="8"/>
      <c r="I2038" s="8"/>
      <c r="J2038" s="1"/>
      <c r="K2038" s="1"/>
      <c r="L2038" s="5"/>
      <c r="M2038" s="12"/>
      <c r="N2038" s="12"/>
      <c r="O2038" s="5"/>
      <c r="P2038" s="5"/>
      <c r="Q2038" s="10"/>
      <c r="R2038" s="39"/>
      <c r="S2038" s="5"/>
      <c r="T2038" s="6"/>
      <c r="U2038" s="10"/>
      <c r="V2038" s="10"/>
      <c r="W2038" s="12"/>
      <c r="X2038" s="5"/>
      <c r="Y2038" s="11"/>
      <c r="Z2038" s="2"/>
      <c r="AA2038" s="8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2"/>
      <c r="CH2038" s="1"/>
      <c r="CI2038" s="1"/>
      <c r="CJ2038" s="1"/>
      <c r="CK2038" s="1"/>
      <c r="CL2038" s="1"/>
      <c r="CM2038" s="1"/>
    </row>
    <row r="2039" spans="1:91" x14ac:dyDescent="0.2">
      <c r="A2039" s="113"/>
      <c r="B2039" s="5"/>
      <c r="C2039" s="5"/>
      <c r="D2039" s="64"/>
      <c r="E2039" s="11"/>
      <c r="F2039" s="8"/>
      <c r="G2039" s="9"/>
      <c r="H2039" s="8"/>
      <c r="I2039" s="8"/>
      <c r="J2039" s="1"/>
      <c r="K2039" s="1"/>
      <c r="L2039" s="5"/>
      <c r="M2039" s="12"/>
      <c r="N2039" s="12"/>
      <c r="O2039" s="5"/>
      <c r="P2039" s="5"/>
      <c r="Q2039" s="10"/>
      <c r="R2039" s="39"/>
      <c r="S2039" s="5"/>
      <c r="T2039" s="6"/>
      <c r="U2039" s="10"/>
      <c r="V2039" s="10"/>
      <c r="W2039" s="12"/>
      <c r="X2039" s="5"/>
      <c r="Y2039" s="11"/>
      <c r="Z2039" s="2"/>
      <c r="AA2039" s="8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2"/>
      <c r="CH2039" s="1"/>
      <c r="CI2039" s="1"/>
      <c r="CJ2039" s="1"/>
      <c r="CK2039" s="1"/>
      <c r="CL2039" s="1"/>
      <c r="CM2039" s="1"/>
    </row>
    <row r="2040" spans="1:91" x14ac:dyDescent="0.2">
      <c r="A2040" s="113"/>
      <c r="B2040" s="5"/>
      <c r="C2040" s="5"/>
      <c r="D2040" s="64"/>
      <c r="E2040" s="11"/>
      <c r="F2040" s="8"/>
      <c r="G2040" s="9"/>
      <c r="H2040" s="8"/>
      <c r="I2040" s="8"/>
      <c r="J2040" s="1"/>
      <c r="K2040" s="1"/>
      <c r="L2040" s="5"/>
      <c r="M2040" s="12"/>
      <c r="N2040" s="12"/>
      <c r="O2040" s="5"/>
      <c r="P2040" s="5"/>
      <c r="Q2040" s="10"/>
      <c r="R2040" s="39"/>
      <c r="S2040" s="5"/>
      <c r="T2040" s="6"/>
      <c r="U2040" s="10"/>
      <c r="V2040" s="10"/>
      <c r="W2040" s="12"/>
      <c r="X2040" s="5"/>
      <c r="Y2040" s="11"/>
      <c r="Z2040" s="2"/>
      <c r="AA2040" s="8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2"/>
      <c r="CH2040" s="1"/>
      <c r="CI2040" s="1"/>
      <c r="CJ2040" s="1"/>
      <c r="CK2040" s="1"/>
      <c r="CL2040" s="1"/>
      <c r="CM2040" s="1"/>
    </row>
    <row r="2041" spans="1:91" x14ac:dyDescent="0.2">
      <c r="A2041" s="113"/>
      <c r="B2041" s="5"/>
      <c r="C2041" s="5"/>
      <c r="D2041" s="64"/>
      <c r="E2041" s="11"/>
      <c r="F2041" s="8"/>
      <c r="G2041" s="9"/>
      <c r="H2041" s="8"/>
      <c r="I2041" s="8"/>
      <c r="J2041" s="1"/>
      <c r="K2041" s="1"/>
      <c r="L2041" s="5"/>
      <c r="M2041" s="12"/>
      <c r="N2041" s="12"/>
      <c r="O2041" s="5"/>
      <c r="P2041" s="5"/>
      <c r="Q2041" s="10"/>
      <c r="R2041" s="39"/>
      <c r="S2041" s="5"/>
      <c r="T2041" s="6"/>
      <c r="U2041" s="10"/>
      <c r="V2041" s="10"/>
      <c r="W2041" s="12"/>
      <c r="X2041" s="5"/>
      <c r="Y2041" s="11"/>
      <c r="Z2041" s="2"/>
      <c r="AA2041" s="8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2"/>
      <c r="CH2041" s="1"/>
      <c r="CI2041" s="1"/>
      <c r="CJ2041" s="1"/>
      <c r="CK2041" s="1"/>
      <c r="CL2041" s="1"/>
      <c r="CM2041" s="1"/>
    </row>
    <row r="2042" spans="1:91" x14ac:dyDescent="0.2">
      <c r="A2042" s="113"/>
      <c r="B2042" s="5"/>
      <c r="C2042" s="5"/>
      <c r="D2042" s="64"/>
      <c r="E2042" s="11"/>
      <c r="F2042" s="8"/>
      <c r="G2042" s="9"/>
      <c r="H2042" s="8"/>
      <c r="I2042" s="8"/>
      <c r="J2042" s="1"/>
      <c r="K2042" s="1"/>
      <c r="L2042" s="5"/>
      <c r="M2042" s="12"/>
      <c r="N2042" s="12"/>
      <c r="O2042" s="5"/>
      <c r="P2042" s="5"/>
      <c r="Q2042" s="10"/>
      <c r="R2042" s="39"/>
      <c r="S2042" s="5"/>
      <c r="T2042" s="6"/>
      <c r="U2042" s="10"/>
      <c r="V2042" s="10"/>
      <c r="W2042" s="12"/>
      <c r="X2042" s="5"/>
      <c r="Y2042" s="11"/>
      <c r="Z2042" s="2"/>
      <c r="AA2042" s="8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2"/>
      <c r="CH2042" s="1"/>
      <c r="CI2042" s="1"/>
      <c r="CJ2042" s="1"/>
      <c r="CK2042" s="1"/>
      <c r="CL2042" s="1"/>
      <c r="CM2042" s="1"/>
    </row>
    <row r="2043" spans="1:91" x14ac:dyDescent="0.2">
      <c r="A2043" s="113"/>
      <c r="B2043" s="5"/>
      <c r="C2043" s="5"/>
      <c r="D2043" s="64"/>
      <c r="E2043" s="11"/>
      <c r="F2043" s="8"/>
      <c r="G2043" s="9"/>
      <c r="H2043" s="8"/>
      <c r="I2043" s="8"/>
      <c r="J2043" s="1"/>
      <c r="K2043" s="1"/>
      <c r="L2043" s="5"/>
      <c r="M2043" s="12"/>
      <c r="N2043" s="12"/>
      <c r="O2043" s="5"/>
      <c r="P2043" s="5"/>
      <c r="Q2043" s="10"/>
      <c r="R2043" s="39"/>
      <c r="S2043" s="5"/>
      <c r="T2043" s="6"/>
      <c r="U2043" s="10"/>
      <c r="V2043" s="10"/>
      <c r="W2043" s="12"/>
      <c r="X2043" s="5"/>
      <c r="Y2043" s="11"/>
      <c r="Z2043" s="2"/>
      <c r="AA2043" s="8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2"/>
      <c r="CH2043" s="1"/>
      <c r="CI2043" s="1"/>
      <c r="CJ2043" s="1"/>
      <c r="CK2043" s="1"/>
      <c r="CL2043" s="1"/>
      <c r="CM2043" s="1"/>
    </row>
    <row r="2044" spans="1:91" x14ac:dyDescent="0.2">
      <c r="A2044" s="113"/>
      <c r="B2044" s="5"/>
      <c r="C2044" s="5"/>
      <c r="D2044" s="64"/>
      <c r="E2044" s="11"/>
      <c r="F2044" s="8"/>
      <c r="G2044" s="9"/>
      <c r="H2044" s="8"/>
      <c r="I2044" s="8"/>
      <c r="J2044" s="1"/>
      <c r="K2044" s="1"/>
      <c r="L2044" s="5"/>
      <c r="M2044" s="12"/>
      <c r="N2044" s="12"/>
      <c r="O2044" s="5"/>
      <c r="P2044" s="5"/>
      <c r="Q2044" s="10"/>
      <c r="R2044" s="39"/>
      <c r="S2044" s="5"/>
      <c r="T2044" s="6"/>
      <c r="U2044" s="10"/>
      <c r="V2044" s="10"/>
      <c r="W2044" s="12"/>
      <c r="X2044" s="5"/>
      <c r="Y2044" s="11"/>
      <c r="Z2044" s="2"/>
      <c r="AA2044" s="8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2"/>
      <c r="CH2044" s="1"/>
      <c r="CI2044" s="1"/>
      <c r="CJ2044" s="1"/>
      <c r="CK2044" s="1"/>
      <c r="CL2044" s="1"/>
      <c r="CM2044" s="1"/>
    </row>
    <row r="2045" spans="1:91" x14ac:dyDescent="0.2">
      <c r="A2045" s="113"/>
      <c r="B2045" s="5"/>
      <c r="C2045" s="5"/>
      <c r="D2045" s="64"/>
      <c r="E2045" s="11"/>
      <c r="F2045" s="8"/>
      <c r="G2045" s="9"/>
      <c r="H2045" s="8"/>
      <c r="I2045" s="8"/>
      <c r="J2045" s="1"/>
      <c r="K2045" s="1"/>
      <c r="L2045" s="5"/>
      <c r="M2045" s="12"/>
      <c r="N2045" s="12"/>
      <c r="O2045" s="5"/>
      <c r="P2045" s="5"/>
      <c r="Q2045" s="10"/>
      <c r="R2045" s="39"/>
      <c r="S2045" s="5"/>
      <c r="T2045" s="6"/>
      <c r="U2045" s="10"/>
      <c r="V2045" s="10"/>
      <c r="W2045" s="12"/>
      <c r="X2045" s="5"/>
      <c r="Y2045" s="11"/>
      <c r="Z2045" s="2"/>
      <c r="AA2045" s="8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2"/>
      <c r="CH2045" s="1"/>
      <c r="CI2045" s="1"/>
      <c r="CJ2045" s="1"/>
      <c r="CK2045" s="1"/>
      <c r="CL2045" s="1"/>
      <c r="CM2045" s="1"/>
    </row>
    <row r="2046" spans="1:91" x14ac:dyDescent="0.2">
      <c r="A2046" s="113"/>
      <c r="B2046" s="5"/>
      <c r="C2046" s="5"/>
      <c r="D2046" s="64"/>
      <c r="E2046" s="11"/>
      <c r="F2046" s="8"/>
      <c r="G2046" s="9"/>
      <c r="H2046" s="8"/>
      <c r="I2046" s="8"/>
      <c r="J2046" s="1"/>
      <c r="K2046" s="1"/>
      <c r="L2046" s="5"/>
      <c r="M2046" s="12"/>
      <c r="N2046" s="12"/>
      <c r="O2046" s="5"/>
      <c r="P2046" s="5"/>
      <c r="Q2046" s="10"/>
      <c r="R2046" s="39"/>
      <c r="S2046" s="5"/>
      <c r="T2046" s="6"/>
      <c r="U2046" s="10"/>
      <c r="V2046" s="10"/>
      <c r="W2046" s="12"/>
      <c r="X2046" s="5"/>
      <c r="Y2046" s="11"/>
      <c r="Z2046" s="2"/>
      <c r="AA2046" s="8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2"/>
      <c r="CH2046" s="1"/>
      <c r="CI2046" s="1"/>
      <c r="CJ2046" s="1"/>
      <c r="CK2046" s="1"/>
      <c r="CL2046" s="1"/>
      <c r="CM2046" s="1"/>
    </row>
    <row r="2047" spans="1:91" x14ac:dyDescent="0.2">
      <c r="A2047" s="113"/>
      <c r="B2047" s="5"/>
      <c r="C2047" s="5"/>
      <c r="D2047" s="64"/>
      <c r="E2047" s="11"/>
      <c r="F2047" s="8"/>
      <c r="G2047" s="9"/>
      <c r="H2047" s="8"/>
      <c r="I2047" s="8"/>
      <c r="J2047" s="1"/>
      <c r="K2047" s="1"/>
      <c r="L2047" s="5"/>
      <c r="M2047" s="12"/>
      <c r="N2047" s="12"/>
      <c r="O2047" s="5"/>
      <c r="P2047" s="5"/>
      <c r="Q2047" s="10"/>
      <c r="R2047" s="39"/>
      <c r="S2047" s="5"/>
      <c r="T2047" s="6"/>
      <c r="U2047" s="10"/>
      <c r="V2047" s="10"/>
      <c r="W2047" s="12"/>
      <c r="X2047" s="5"/>
      <c r="Y2047" s="11"/>
      <c r="Z2047" s="2"/>
      <c r="AA2047" s="8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2"/>
      <c r="CH2047" s="1"/>
      <c r="CI2047" s="1"/>
      <c r="CJ2047" s="1"/>
      <c r="CK2047" s="1"/>
      <c r="CL2047" s="1"/>
      <c r="CM2047" s="1"/>
    </row>
    <row r="2048" spans="1:91" x14ac:dyDescent="0.2">
      <c r="A2048" s="113"/>
      <c r="B2048" s="5"/>
      <c r="C2048" s="5"/>
      <c r="D2048" s="64"/>
      <c r="E2048" s="11"/>
      <c r="F2048" s="8"/>
      <c r="G2048" s="9"/>
      <c r="H2048" s="8"/>
      <c r="I2048" s="8"/>
      <c r="J2048" s="1"/>
      <c r="K2048" s="1"/>
      <c r="L2048" s="5"/>
      <c r="M2048" s="12"/>
      <c r="N2048" s="12"/>
      <c r="O2048" s="5"/>
      <c r="P2048" s="5"/>
      <c r="Q2048" s="10"/>
      <c r="R2048" s="39"/>
      <c r="S2048" s="5"/>
      <c r="T2048" s="6"/>
      <c r="U2048" s="10"/>
      <c r="V2048" s="10"/>
      <c r="W2048" s="12"/>
      <c r="X2048" s="5"/>
      <c r="Y2048" s="11"/>
      <c r="Z2048" s="2"/>
      <c r="AA2048" s="8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2"/>
      <c r="CH2048" s="1"/>
      <c r="CI2048" s="1"/>
      <c r="CJ2048" s="1"/>
      <c r="CK2048" s="1"/>
      <c r="CL2048" s="1"/>
      <c r="CM2048" s="1"/>
    </row>
    <row r="2049" spans="1:91" x14ac:dyDescent="0.2">
      <c r="A2049" s="113"/>
      <c r="B2049" s="5"/>
      <c r="C2049" s="5"/>
      <c r="D2049" s="64"/>
      <c r="E2049" s="11"/>
      <c r="F2049" s="8"/>
      <c r="G2049" s="9"/>
      <c r="H2049" s="8"/>
      <c r="I2049" s="8"/>
      <c r="J2049" s="1"/>
      <c r="K2049" s="1"/>
      <c r="L2049" s="5"/>
      <c r="M2049" s="12"/>
      <c r="N2049" s="12"/>
      <c r="O2049" s="5"/>
      <c r="P2049" s="5"/>
      <c r="Q2049" s="10"/>
      <c r="R2049" s="39"/>
      <c r="S2049" s="5"/>
      <c r="T2049" s="6"/>
      <c r="U2049" s="10"/>
      <c r="V2049" s="10"/>
      <c r="W2049" s="12"/>
      <c r="X2049" s="5"/>
      <c r="Y2049" s="11"/>
      <c r="Z2049" s="2"/>
      <c r="AA2049" s="8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2"/>
      <c r="CH2049" s="1"/>
      <c r="CI2049" s="1"/>
      <c r="CJ2049" s="1"/>
      <c r="CK2049" s="1"/>
      <c r="CL2049" s="1"/>
      <c r="CM2049" s="1"/>
    </row>
    <row r="2050" spans="1:91" x14ac:dyDescent="0.2">
      <c r="A2050" s="113"/>
      <c r="B2050" s="5"/>
      <c r="C2050" s="5"/>
      <c r="D2050" s="64"/>
      <c r="E2050" s="11"/>
      <c r="F2050" s="8"/>
      <c r="G2050" s="9"/>
      <c r="H2050" s="8"/>
      <c r="I2050" s="8"/>
      <c r="J2050" s="1"/>
      <c r="K2050" s="1"/>
      <c r="L2050" s="5"/>
      <c r="M2050" s="12"/>
      <c r="N2050" s="12"/>
      <c r="O2050" s="5"/>
      <c r="P2050" s="5"/>
      <c r="Q2050" s="10"/>
      <c r="R2050" s="39"/>
      <c r="S2050" s="5"/>
      <c r="T2050" s="6"/>
      <c r="U2050" s="10"/>
      <c r="V2050" s="10"/>
      <c r="W2050" s="12"/>
      <c r="X2050" s="5"/>
      <c r="Y2050" s="11"/>
      <c r="Z2050" s="2"/>
      <c r="AA2050" s="8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2"/>
      <c r="CH2050" s="1"/>
      <c r="CI2050" s="1"/>
      <c r="CJ2050" s="1"/>
      <c r="CK2050" s="1"/>
      <c r="CL2050" s="1"/>
      <c r="CM2050" s="1"/>
    </row>
    <row r="2051" spans="1:91" x14ac:dyDescent="0.2">
      <c r="A2051" s="113"/>
      <c r="B2051" s="5"/>
      <c r="C2051" s="5"/>
      <c r="D2051" s="64"/>
      <c r="E2051" s="11"/>
      <c r="F2051" s="8"/>
      <c r="G2051" s="9"/>
      <c r="H2051" s="8"/>
      <c r="I2051" s="8"/>
      <c r="J2051" s="1"/>
      <c r="K2051" s="1"/>
      <c r="L2051" s="5"/>
      <c r="M2051" s="12"/>
      <c r="N2051" s="12"/>
      <c r="O2051" s="5"/>
      <c r="P2051" s="5"/>
      <c r="Q2051" s="10"/>
      <c r="R2051" s="39"/>
      <c r="S2051" s="5"/>
      <c r="T2051" s="6"/>
      <c r="U2051" s="10"/>
      <c r="V2051" s="10"/>
      <c r="W2051" s="12"/>
      <c r="X2051" s="5"/>
      <c r="Y2051" s="11"/>
      <c r="Z2051" s="2"/>
      <c r="AA2051" s="8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2"/>
      <c r="CH2051" s="1"/>
      <c r="CI2051" s="1"/>
      <c r="CJ2051" s="1"/>
      <c r="CK2051" s="1"/>
      <c r="CL2051" s="1"/>
      <c r="CM2051" s="1"/>
    </row>
    <row r="2052" spans="1:91" x14ac:dyDescent="0.2">
      <c r="A2052" s="113"/>
      <c r="B2052" s="5"/>
      <c r="C2052" s="5"/>
      <c r="D2052" s="64"/>
      <c r="E2052" s="11"/>
      <c r="F2052" s="8"/>
      <c r="G2052" s="9"/>
      <c r="H2052" s="8"/>
      <c r="I2052" s="8"/>
      <c r="J2052" s="1"/>
      <c r="K2052" s="1"/>
      <c r="L2052" s="5"/>
      <c r="M2052" s="12"/>
      <c r="N2052" s="12"/>
      <c r="O2052" s="5"/>
      <c r="P2052" s="5"/>
      <c r="Q2052" s="10"/>
      <c r="R2052" s="39"/>
      <c r="S2052" s="5"/>
      <c r="T2052" s="6"/>
      <c r="U2052" s="10"/>
      <c r="V2052" s="10"/>
      <c r="W2052" s="12"/>
      <c r="X2052" s="5"/>
      <c r="Y2052" s="11"/>
      <c r="Z2052" s="2"/>
      <c r="AA2052" s="8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2"/>
      <c r="CH2052" s="1"/>
      <c r="CI2052" s="1"/>
      <c r="CJ2052" s="1"/>
      <c r="CK2052" s="1"/>
      <c r="CL2052" s="1"/>
      <c r="CM2052" s="1"/>
    </row>
    <row r="2053" spans="1:91" x14ac:dyDescent="0.2">
      <c r="A2053" s="113"/>
      <c r="B2053" s="5"/>
      <c r="C2053" s="5"/>
      <c r="D2053" s="64"/>
      <c r="E2053" s="11"/>
      <c r="F2053" s="8"/>
      <c r="G2053" s="9"/>
      <c r="H2053" s="8"/>
      <c r="I2053" s="8"/>
      <c r="J2053" s="1"/>
      <c r="K2053" s="1"/>
      <c r="L2053" s="5"/>
      <c r="M2053" s="12"/>
      <c r="N2053" s="12"/>
      <c r="O2053" s="5"/>
      <c r="P2053" s="5"/>
      <c r="Q2053" s="10"/>
      <c r="R2053" s="39"/>
      <c r="S2053" s="5"/>
      <c r="T2053" s="6"/>
      <c r="U2053" s="10"/>
      <c r="V2053" s="10"/>
      <c r="W2053" s="12"/>
      <c r="X2053" s="5"/>
      <c r="Y2053" s="11"/>
      <c r="Z2053" s="2"/>
      <c r="AA2053" s="8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2"/>
      <c r="CH2053" s="1"/>
      <c r="CI2053" s="1"/>
      <c r="CJ2053" s="1"/>
      <c r="CK2053" s="1"/>
      <c r="CL2053" s="1"/>
      <c r="CM2053" s="1"/>
    </row>
    <row r="2054" spans="1:91" x14ac:dyDescent="0.2">
      <c r="A2054" s="113"/>
      <c r="B2054" s="5"/>
      <c r="C2054" s="5"/>
      <c r="D2054" s="64"/>
      <c r="E2054" s="11"/>
      <c r="F2054" s="8"/>
      <c r="G2054" s="9"/>
      <c r="H2054" s="8"/>
      <c r="I2054" s="8"/>
      <c r="J2054" s="1"/>
      <c r="K2054" s="1"/>
      <c r="L2054" s="5"/>
      <c r="M2054" s="12"/>
      <c r="N2054" s="12"/>
      <c r="O2054" s="5"/>
      <c r="P2054" s="5"/>
      <c r="Q2054" s="10"/>
      <c r="R2054" s="39"/>
      <c r="S2054" s="5"/>
      <c r="T2054" s="6"/>
      <c r="U2054" s="10"/>
      <c r="V2054" s="10"/>
      <c r="W2054" s="12"/>
      <c r="X2054" s="5"/>
      <c r="Y2054" s="11"/>
      <c r="Z2054" s="2"/>
      <c r="AA2054" s="8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2"/>
      <c r="CH2054" s="1"/>
      <c r="CI2054" s="1"/>
      <c r="CJ2054" s="1"/>
      <c r="CK2054" s="1"/>
      <c r="CL2054" s="1"/>
      <c r="CM2054" s="1"/>
    </row>
    <row r="2055" spans="1:91" x14ac:dyDescent="0.2">
      <c r="A2055" s="113"/>
      <c r="B2055" s="5"/>
      <c r="C2055" s="5"/>
      <c r="D2055" s="64"/>
      <c r="E2055" s="11"/>
      <c r="F2055" s="8"/>
      <c r="G2055" s="9"/>
      <c r="H2055" s="8"/>
      <c r="I2055" s="8"/>
      <c r="J2055" s="1"/>
      <c r="K2055" s="1"/>
      <c r="L2055" s="5"/>
      <c r="M2055" s="12"/>
      <c r="N2055" s="12"/>
      <c r="O2055" s="5"/>
      <c r="P2055" s="5"/>
      <c r="Q2055" s="10"/>
      <c r="R2055" s="39"/>
      <c r="S2055" s="5"/>
      <c r="T2055" s="6"/>
      <c r="U2055" s="10"/>
      <c r="V2055" s="10"/>
      <c r="W2055" s="12"/>
      <c r="X2055" s="5"/>
      <c r="Y2055" s="11"/>
      <c r="Z2055" s="2"/>
      <c r="AA2055" s="8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2"/>
      <c r="CH2055" s="1"/>
      <c r="CI2055" s="1"/>
      <c r="CJ2055" s="1"/>
      <c r="CK2055" s="1"/>
      <c r="CL2055" s="1"/>
      <c r="CM2055" s="1"/>
    </row>
    <row r="2056" spans="1:91" x14ac:dyDescent="0.2">
      <c r="A2056" s="113"/>
      <c r="B2056" s="5"/>
      <c r="C2056" s="5"/>
      <c r="D2056" s="64"/>
      <c r="E2056" s="11"/>
      <c r="F2056" s="8"/>
      <c r="G2056" s="9"/>
      <c r="H2056" s="8"/>
      <c r="I2056" s="8"/>
      <c r="J2056" s="1"/>
      <c r="K2056" s="1"/>
      <c r="L2056" s="5"/>
      <c r="M2056" s="12"/>
      <c r="N2056" s="12"/>
      <c r="O2056" s="5"/>
      <c r="P2056" s="5"/>
      <c r="Q2056" s="10"/>
      <c r="R2056" s="39"/>
      <c r="S2056" s="5"/>
      <c r="T2056" s="6"/>
      <c r="U2056" s="10"/>
      <c r="V2056" s="10"/>
      <c r="W2056" s="12"/>
      <c r="X2056" s="5"/>
      <c r="Y2056" s="11"/>
      <c r="Z2056" s="2"/>
      <c r="AA2056" s="8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2"/>
      <c r="CH2056" s="1"/>
      <c r="CI2056" s="1"/>
      <c r="CJ2056" s="1"/>
      <c r="CK2056" s="1"/>
      <c r="CL2056" s="1"/>
      <c r="CM2056" s="1"/>
    </row>
    <row r="2057" spans="1:91" x14ac:dyDescent="0.2">
      <c r="A2057" s="113"/>
      <c r="B2057" s="5"/>
      <c r="C2057" s="5"/>
      <c r="D2057" s="64"/>
      <c r="E2057" s="11"/>
      <c r="F2057" s="8"/>
      <c r="G2057" s="9"/>
      <c r="H2057" s="8"/>
      <c r="I2057" s="8"/>
      <c r="J2057" s="1"/>
      <c r="K2057" s="1"/>
      <c r="L2057" s="5"/>
      <c r="M2057" s="12"/>
      <c r="N2057" s="12"/>
      <c r="O2057" s="5"/>
      <c r="P2057" s="5"/>
      <c r="Q2057" s="10"/>
      <c r="R2057" s="39"/>
      <c r="S2057" s="5"/>
      <c r="T2057" s="6"/>
      <c r="U2057" s="10"/>
      <c r="V2057" s="10"/>
      <c r="W2057" s="12"/>
      <c r="X2057" s="5"/>
      <c r="Y2057" s="11"/>
      <c r="Z2057" s="2"/>
      <c r="AA2057" s="8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2"/>
      <c r="CH2057" s="1"/>
      <c r="CI2057" s="1"/>
      <c r="CJ2057" s="1"/>
      <c r="CK2057" s="1"/>
      <c r="CL2057" s="1"/>
      <c r="CM2057" s="1"/>
    </row>
    <row r="2058" spans="1:91" x14ac:dyDescent="0.2">
      <c r="A2058" s="113"/>
      <c r="B2058" s="5"/>
      <c r="C2058" s="5"/>
      <c r="D2058" s="64"/>
      <c r="E2058" s="11"/>
      <c r="F2058" s="8"/>
      <c r="G2058" s="9"/>
      <c r="H2058" s="8"/>
      <c r="I2058" s="8"/>
      <c r="J2058" s="1"/>
      <c r="K2058" s="1"/>
      <c r="L2058" s="5"/>
      <c r="M2058" s="12"/>
      <c r="N2058" s="12"/>
      <c r="O2058" s="5"/>
      <c r="P2058" s="5"/>
      <c r="Q2058" s="10"/>
      <c r="R2058" s="39"/>
      <c r="S2058" s="5"/>
      <c r="T2058" s="6"/>
      <c r="U2058" s="10"/>
      <c r="V2058" s="10"/>
      <c r="W2058" s="12"/>
      <c r="X2058" s="5"/>
      <c r="Y2058" s="11"/>
      <c r="Z2058" s="2"/>
      <c r="AA2058" s="8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2"/>
      <c r="CH2058" s="1"/>
      <c r="CI2058" s="1"/>
      <c r="CJ2058" s="1"/>
      <c r="CK2058" s="1"/>
      <c r="CL2058" s="1"/>
      <c r="CM2058" s="1"/>
    </row>
    <row r="2059" spans="1:91" x14ac:dyDescent="0.2">
      <c r="A2059" s="113"/>
      <c r="B2059" s="5"/>
      <c r="C2059" s="5"/>
      <c r="D2059" s="64"/>
      <c r="E2059" s="11"/>
      <c r="F2059" s="8"/>
      <c r="G2059" s="9"/>
      <c r="H2059" s="8"/>
      <c r="I2059" s="8"/>
      <c r="J2059" s="1"/>
      <c r="K2059" s="1"/>
      <c r="L2059" s="5"/>
      <c r="M2059" s="12"/>
      <c r="N2059" s="12"/>
      <c r="O2059" s="5"/>
      <c r="P2059" s="5"/>
      <c r="Q2059" s="10"/>
      <c r="R2059" s="39"/>
      <c r="S2059" s="5"/>
      <c r="T2059" s="6"/>
      <c r="U2059" s="10"/>
      <c r="V2059" s="10"/>
      <c r="W2059" s="12"/>
      <c r="X2059" s="5"/>
      <c r="Y2059" s="11"/>
      <c r="Z2059" s="2"/>
      <c r="AA2059" s="8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2"/>
      <c r="CH2059" s="1"/>
      <c r="CI2059" s="1"/>
      <c r="CJ2059" s="1"/>
      <c r="CK2059" s="1"/>
      <c r="CL2059" s="1"/>
      <c r="CM2059" s="1"/>
    </row>
    <row r="2060" spans="1:91" x14ac:dyDescent="0.2">
      <c r="A2060" s="113"/>
      <c r="B2060" s="5"/>
      <c r="C2060" s="5"/>
      <c r="D2060" s="64"/>
      <c r="E2060" s="11"/>
      <c r="F2060" s="8"/>
      <c r="G2060" s="9"/>
      <c r="H2060" s="8"/>
      <c r="I2060" s="8"/>
      <c r="J2060" s="1"/>
      <c r="K2060" s="1"/>
      <c r="L2060" s="5"/>
      <c r="M2060" s="12"/>
      <c r="N2060" s="12"/>
      <c r="O2060" s="5"/>
      <c r="P2060" s="5"/>
      <c r="Q2060" s="10"/>
      <c r="R2060" s="39"/>
      <c r="S2060" s="5"/>
      <c r="T2060" s="6"/>
      <c r="U2060" s="10"/>
      <c r="V2060" s="10"/>
      <c r="W2060" s="12"/>
      <c r="X2060" s="5"/>
      <c r="Y2060" s="11"/>
      <c r="Z2060" s="2"/>
      <c r="AA2060" s="8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2"/>
      <c r="CH2060" s="1"/>
      <c r="CI2060" s="1"/>
      <c r="CJ2060" s="1"/>
      <c r="CK2060" s="1"/>
      <c r="CL2060" s="1"/>
      <c r="CM2060" s="1"/>
    </row>
    <row r="2061" spans="1:91" x14ac:dyDescent="0.2">
      <c r="A2061" s="113"/>
      <c r="B2061" s="5"/>
      <c r="C2061" s="5"/>
      <c r="D2061" s="64"/>
      <c r="E2061" s="11"/>
      <c r="F2061" s="8"/>
      <c r="G2061" s="9"/>
      <c r="H2061" s="8"/>
      <c r="I2061" s="8"/>
      <c r="J2061" s="1"/>
      <c r="K2061" s="1"/>
      <c r="L2061" s="5"/>
      <c r="M2061" s="12"/>
      <c r="N2061" s="12"/>
      <c r="O2061" s="5"/>
      <c r="P2061" s="5"/>
      <c r="Q2061" s="10"/>
      <c r="R2061" s="39"/>
      <c r="S2061" s="5"/>
      <c r="T2061" s="6"/>
      <c r="U2061" s="10"/>
      <c r="V2061" s="10"/>
      <c r="W2061" s="12"/>
      <c r="X2061" s="5"/>
      <c r="Y2061" s="11"/>
      <c r="Z2061" s="2"/>
      <c r="AA2061" s="8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2"/>
      <c r="CH2061" s="1"/>
      <c r="CI2061" s="1"/>
      <c r="CJ2061" s="1"/>
      <c r="CK2061" s="1"/>
      <c r="CL2061" s="1"/>
      <c r="CM2061" s="1"/>
    </row>
    <row r="2062" spans="1:91" x14ac:dyDescent="0.2">
      <c r="A2062" s="113"/>
      <c r="B2062" s="5"/>
      <c r="C2062" s="5"/>
      <c r="D2062" s="64"/>
      <c r="E2062" s="11"/>
      <c r="F2062" s="8"/>
      <c r="G2062" s="9"/>
      <c r="H2062" s="8"/>
      <c r="I2062" s="8"/>
      <c r="J2062" s="1"/>
      <c r="K2062" s="1"/>
      <c r="L2062" s="5"/>
      <c r="M2062" s="12"/>
      <c r="N2062" s="12"/>
      <c r="O2062" s="5"/>
      <c r="P2062" s="5"/>
      <c r="Q2062" s="10"/>
      <c r="R2062" s="39"/>
      <c r="S2062" s="5"/>
      <c r="T2062" s="6"/>
      <c r="U2062" s="10"/>
      <c r="V2062" s="10"/>
      <c r="W2062" s="12"/>
      <c r="X2062" s="5"/>
      <c r="Y2062" s="11"/>
      <c r="Z2062" s="2"/>
      <c r="AA2062" s="8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2"/>
      <c r="CH2062" s="1"/>
      <c r="CI2062" s="1"/>
      <c r="CJ2062" s="1"/>
      <c r="CK2062" s="1"/>
      <c r="CL2062" s="1"/>
      <c r="CM2062" s="1"/>
    </row>
    <row r="2063" spans="1:91" x14ac:dyDescent="0.2">
      <c r="A2063" s="113"/>
      <c r="B2063" s="5"/>
      <c r="C2063" s="5"/>
      <c r="D2063" s="64"/>
      <c r="E2063" s="11"/>
      <c r="F2063" s="8"/>
      <c r="G2063" s="9"/>
      <c r="H2063" s="8"/>
      <c r="I2063" s="8"/>
      <c r="J2063" s="1"/>
      <c r="K2063" s="1"/>
      <c r="L2063" s="5"/>
      <c r="M2063" s="12"/>
      <c r="N2063" s="12"/>
      <c r="O2063" s="5"/>
      <c r="P2063" s="5"/>
      <c r="Q2063" s="10"/>
      <c r="R2063" s="39"/>
      <c r="S2063" s="5"/>
      <c r="T2063" s="6"/>
      <c r="U2063" s="10"/>
      <c r="V2063" s="10"/>
      <c r="W2063" s="12"/>
      <c r="X2063" s="5"/>
      <c r="Y2063" s="11"/>
      <c r="Z2063" s="2"/>
      <c r="AA2063" s="8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2"/>
      <c r="CH2063" s="1"/>
      <c r="CI2063" s="1"/>
      <c r="CJ2063" s="1"/>
      <c r="CK2063" s="1"/>
      <c r="CL2063" s="1"/>
      <c r="CM2063" s="1"/>
    </row>
    <row r="2064" spans="1:91" x14ac:dyDescent="0.2">
      <c r="A2064" s="113"/>
      <c r="B2064" s="5"/>
      <c r="C2064" s="5"/>
      <c r="D2064" s="64"/>
      <c r="E2064" s="11"/>
      <c r="F2064" s="8"/>
      <c r="G2064" s="9"/>
      <c r="H2064" s="8"/>
      <c r="I2064" s="8"/>
      <c r="J2064" s="1"/>
      <c r="K2064" s="1"/>
      <c r="L2064" s="5"/>
      <c r="M2064" s="12"/>
      <c r="N2064" s="12"/>
      <c r="O2064" s="5"/>
      <c r="P2064" s="5"/>
      <c r="Q2064" s="10"/>
      <c r="R2064" s="39"/>
      <c r="S2064" s="5"/>
      <c r="T2064" s="6"/>
      <c r="U2064" s="10"/>
      <c r="V2064" s="10"/>
      <c r="W2064" s="12"/>
      <c r="X2064" s="5"/>
      <c r="Y2064" s="11"/>
      <c r="Z2064" s="2"/>
      <c r="AA2064" s="8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2"/>
      <c r="CH2064" s="1"/>
      <c r="CI2064" s="1"/>
      <c r="CJ2064" s="1"/>
      <c r="CK2064" s="1"/>
      <c r="CL2064" s="1"/>
      <c r="CM2064" s="1"/>
    </row>
    <row r="2065" spans="1:91" x14ac:dyDescent="0.2">
      <c r="A2065" s="113"/>
      <c r="B2065" s="5"/>
      <c r="C2065" s="5"/>
      <c r="D2065" s="64"/>
      <c r="E2065" s="11"/>
      <c r="F2065" s="8"/>
      <c r="G2065" s="9"/>
      <c r="H2065" s="8"/>
      <c r="I2065" s="8"/>
      <c r="J2065" s="1"/>
      <c r="K2065" s="1"/>
      <c r="L2065" s="5"/>
      <c r="M2065" s="12"/>
      <c r="N2065" s="12"/>
      <c r="O2065" s="5"/>
      <c r="P2065" s="5"/>
      <c r="Q2065" s="10"/>
      <c r="R2065" s="39"/>
      <c r="S2065" s="5"/>
      <c r="T2065" s="6"/>
      <c r="U2065" s="10"/>
      <c r="V2065" s="10"/>
      <c r="W2065" s="12"/>
      <c r="X2065" s="5"/>
      <c r="Y2065" s="11"/>
      <c r="Z2065" s="2"/>
      <c r="AA2065" s="8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2"/>
      <c r="CH2065" s="1"/>
      <c r="CI2065" s="1"/>
      <c r="CJ2065" s="1"/>
      <c r="CK2065" s="1"/>
      <c r="CL2065" s="1"/>
      <c r="CM2065" s="1"/>
    </row>
    <row r="2066" spans="1:91" x14ac:dyDescent="0.2">
      <c r="A2066" s="113"/>
      <c r="B2066" s="5"/>
      <c r="C2066" s="5"/>
      <c r="D2066" s="64"/>
      <c r="E2066" s="11"/>
      <c r="F2066" s="8"/>
      <c r="G2066" s="9"/>
      <c r="H2066" s="8"/>
      <c r="I2066" s="8"/>
      <c r="J2066" s="1"/>
      <c r="K2066" s="1"/>
      <c r="L2066" s="5"/>
      <c r="M2066" s="12"/>
      <c r="N2066" s="12"/>
      <c r="O2066" s="5"/>
      <c r="P2066" s="5"/>
      <c r="Q2066" s="10"/>
      <c r="R2066" s="39"/>
      <c r="S2066" s="5"/>
      <c r="T2066" s="6"/>
      <c r="U2066" s="10"/>
      <c r="V2066" s="10"/>
      <c r="W2066" s="12"/>
      <c r="X2066" s="5"/>
      <c r="Y2066" s="11"/>
      <c r="Z2066" s="2"/>
      <c r="AA2066" s="8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2"/>
      <c r="CH2066" s="1"/>
      <c r="CI2066" s="1"/>
      <c r="CJ2066" s="1"/>
      <c r="CK2066" s="1"/>
      <c r="CL2066" s="1"/>
      <c r="CM2066" s="1"/>
    </row>
    <row r="2067" spans="1:91" x14ac:dyDescent="0.2">
      <c r="A2067" s="113"/>
      <c r="B2067" s="5"/>
      <c r="C2067" s="5"/>
      <c r="D2067" s="64"/>
      <c r="E2067" s="11"/>
      <c r="F2067" s="8"/>
      <c r="G2067" s="9"/>
      <c r="H2067" s="8"/>
      <c r="I2067" s="8"/>
      <c r="J2067" s="1"/>
      <c r="K2067" s="1"/>
      <c r="L2067" s="5"/>
      <c r="M2067" s="12"/>
      <c r="N2067" s="12"/>
      <c r="O2067" s="5"/>
      <c r="P2067" s="5"/>
      <c r="Q2067" s="10"/>
      <c r="R2067" s="39"/>
      <c r="S2067" s="5"/>
      <c r="T2067" s="6"/>
      <c r="U2067" s="10"/>
      <c r="V2067" s="10"/>
      <c r="W2067" s="12"/>
      <c r="X2067" s="5"/>
      <c r="Y2067" s="11"/>
      <c r="Z2067" s="2"/>
      <c r="AA2067" s="8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2"/>
      <c r="CH2067" s="1"/>
      <c r="CI2067" s="1"/>
      <c r="CJ2067" s="1"/>
      <c r="CK2067" s="1"/>
      <c r="CL2067" s="1"/>
      <c r="CM2067" s="1"/>
    </row>
    <row r="2068" spans="1:91" x14ac:dyDescent="0.2">
      <c r="A2068" s="113"/>
      <c r="B2068" s="5"/>
      <c r="C2068" s="5"/>
      <c r="D2068" s="64"/>
      <c r="E2068" s="11"/>
      <c r="F2068" s="8"/>
      <c r="G2068" s="9"/>
      <c r="H2068" s="8"/>
      <c r="I2068" s="8"/>
      <c r="J2068" s="1"/>
      <c r="K2068" s="1"/>
      <c r="L2068" s="5"/>
      <c r="M2068" s="12"/>
      <c r="N2068" s="12"/>
      <c r="O2068" s="5"/>
      <c r="P2068" s="5"/>
      <c r="Q2068" s="10"/>
      <c r="R2068" s="39"/>
      <c r="S2068" s="5"/>
      <c r="T2068" s="6"/>
      <c r="U2068" s="10"/>
      <c r="V2068" s="10"/>
      <c r="W2068" s="12"/>
      <c r="X2068" s="5"/>
      <c r="Y2068" s="11"/>
      <c r="Z2068" s="2"/>
      <c r="AA2068" s="8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2"/>
      <c r="CH2068" s="1"/>
      <c r="CI2068" s="1"/>
      <c r="CJ2068" s="1"/>
      <c r="CK2068" s="1"/>
      <c r="CL2068" s="1"/>
      <c r="CM2068" s="1"/>
    </row>
    <row r="2069" spans="1:91" x14ac:dyDescent="0.2">
      <c r="A2069" s="113"/>
      <c r="B2069" s="5"/>
      <c r="C2069" s="5"/>
      <c r="D2069" s="64"/>
      <c r="E2069" s="11"/>
      <c r="F2069" s="8"/>
      <c r="G2069" s="9"/>
      <c r="H2069" s="8"/>
      <c r="I2069" s="8"/>
      <c r="J2069" s="1"/>
      <c r="K2069" s="1"/>
      <c r="L2069" s="5"/>
      <c r="M2069" s="12"/>
      <c r="N2069" s="12"/>
      <c r="O2069" s="5"/>
      <c r="P2069" s="5"/>
      <c r="Q2069" s="10"/>
      <c r="R2069" s="39"/>
      <c r="S2069" s="5"/>
      <c r="T2069" s="6"/>
      <c r="U2069" s="10"/>
      <c r="V2069" s="10"/>
      <c r="W2069" s="12"/>
      <c r="X2069" s="5"/>
      <c r="Y2069" s="11"/>
      <c r="Z2069" s="2"/>
      <c r="AA2069" s="8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2"/>
      <c r="CH2069" s="1"/>
      <c r="CI2069" s="1"/>
      <c r="CJ2069" s="1"/>
      <c r="CK2069" s="1"/>
      <c r="CL2069" s="1"/>
      <c r="CM2069" s="1"/>
    </row>
    <row r="2070" spans="1:91" x14ac:dyDescent="0.2">
      <c r="A2070" s="113"/>
      <c r="B2070" s="5"/>
      <c r="C2070" s="5"/>
      <c r="D2070" s="64"/>
      <c r="E2070" s="11"/>
      <c r="F2070" s="8"/>
      <c r="G2070" s="9"/>
      <c r="H2070" s="8"/>
      <c r="I2070" s="8"/>
      <c r="J2070" s="1"/>
      <c r="K2070" s="1"/>
      <c r="L2070" s="5"/>
      <c r="M2070" s="12"/>
      <c r="N2070" s="12"/>
      <c r="O2070" s="5"/>
      <c r="P2070" s="5"/>
      <c r="Q2070" s="10"/>
      <c r="R2070" s="39"/>
      <c r="S2070" s="5"/>
      <c r="T2070" s="6"/>
      <c r="U2070" s="10"/>
      <c r="V2070" s="10"/>
      <c r="W2070" s="12"/>
      <c r="X2070" s="5"/>
      <c r="Y2070" s="11"/>
      <c r="Z2070" s="2"/>
      <c r="AA2070" s="8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2"/>
      <c r="CH2070" s="1"/>
      <c r="CI2070" s="1"/>
      <c r="CJ2070" s="1"/>
      <c r="CK2070" s="1"/>
      <c r="CL2070" s="1"/>
      <c r="CM2070" s="1"/>
    </row>
    <row r="2071" spans="1:91" x14ac:dyDescent="0.2">
      <c r="A2071" s="113"/>
      <c r="B2071" s="5"/>
      <c r="C2071" s="5"/>
      <c r="D2071" s="64"/>
      <c r="E2071" s="11"/>
      <c r="F2071" s="8"/>
      <c r="G2071" s="9"/>
      <c r="H2071" s="8"/>
      <c r="I2071" s="8"/>
      <c r="J2071" s="1"/>
      <c r="K2071" s="1"/>
      <c r="L2071" s="5"/>
      <c r="M2071" s="12"/>
      <c r="N2071" s="12"/>
      <c r="O2071" s="5"/>
      <c r="P2071" s="5"/>
      <c r="Q2071" s="10"/>
      <c r="R2071" s="39"/>
      <c r="S2071" s="5"/>
      <c r="T2071" s="6"/>
      <c r="U2071" s="10"/>
      <c r="V2071" s="10"/>
      <c r="W2071" s="12"/>
      <c r="X2071" s="5"/>
      <c r="Y2071" s="11"/>
      <c r="Z2071" s="2"/>
      <c r="AA2071" s="8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2"/>
      <c r="CH2071" s="1"/>
      <c r="CI2071" s="1"/>
      <c r="CJ2071" s="1"/>
      <c r="CK2071" s="1"/>
      <c r="CL2071" s="1"/>
      <c r="CM2071" s="1"/>
    </row>
    <row r="2072" spans="1:91" x14ac:dyDescent="0.2">
      <c r="A2072" s="113"/>
      <c r="B2072" s="5"/>
      <c r="C2072" s="5"/>
      <c r="D2072" s="64"/>
      <c r="E2072" s="11"/>
      <c r="F2072" s="8"/>
      <c r="G2072" s="9"/>
      <c r="H2072" s="8"/>
      <c r="I2072" s="8"/>
      <c r="J2072" s="1"/>
      <c r="K2072" s="1"/>
      <c r="L2072" s="5"/>
      <c r="M2072" s="12"/>
      <c r="N2072" s="12"/>
      <c r="O2072" s="5"/>
      <c r="P2072" s="5"/>
      <c r="Q2072" s="10"/>
      <c r="R2072" s="39"/>
      <c r="S2072" s="5"/>
      <c r="T2072" s="6"/>
      <c r="U2072" s="10"/>
      <c r="V2072" s="10"/>
      <c r="W2072" s="12"/>
      <c r="X2072" s="5"/>
      <c r="Y2072" s="11"/>
      <c r="Z2072" s="2"/>
      <c r="AA2072" s="8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2"/>
      <c r="CH2072" s="1"/>
      <c r="CI2072" s="1"/>
      <c r="CJ2072" s="1"/>
      <c r="CK2072" s="1"/>
      <c r="CL2072" s="1"/>
      <c r="CM2072" s="1"/>
    </row>
    <row r="2073" spans="1:91" x14ac:dyDescent="0.2">
      <c r="A2073" s="113"/>
      <c r="B2073" s="5"/>
      <c r="C2073" s="5"/>
      <c r="D2073" s="64"/>
      <c r="E2073" s="11"/>
      <c r="F2073" s="8"/>
      <c r="G2073" s="9"/>
      <c r="H2073" s="8"/>
      <c r="I2073" s="8"/>
      <c r="J2073" s="1"/>
      <c r="K2073" s="1"/>
      <c r="L2073" s="5"/>
      <c r="M2073" s="12"/>
      <c r="N2073" s="12"/>
      <c r="O2073" s="5"/>
      <c r="P2073" s="5"/>
      <c r="Q2073" s="10"/>
      <c r="R2073" s="39"/>
      <c r="S2073" s="5"/>
      <c r="T2073" s="6"/>
      <c r="U2073" s="10"/>
      <c r="V2073" s="10"/>
      <c r="W2073" s="12"/>
      <c r="X2073" s="5"/>
      <c r="Y2073" s="11"/>
      <c r="Z2073" s="2"/>
      <c r="AA2073" s="8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2"/>
      <c r="CH2073" s="1"/>
      <c r="CI2073" s="1"/>
      <c r="CJ2073" s="1"/>
      <c r="CK2073" s="1"/>
      <c r="CL2073" s="1"/>
      <c r="CM2073" s="1"/>
    </row>
    <row r="2074" spans="1:91" x14ac:dyDescent="0.2">
      <c r="A2074" s="113"/>
      <c r="B2074" s="5"/>
      <c r="C2074" s="5"/>
      <c r="D2074" s="64"/>
      <c r="E2074" s="11"/>
      <c r="F2074" s="8"/>
      <c r="G2074" s="9"/>
      <c r="H2074" s="8"/>
      <c r="I2074" s="8"/>
      <c r="J2074" s="1"/>
      <c r="K2074" s="1"/>
      <c r="L2074" s="5"/>
      <c r="M2074" s="12"/>
      <c r="N2074" s="12"/>
      <c r="O2074" s="5"/>
      <c r="P2074" s="5"/>
      <c r="Q2074" s="10"/>
      <c r="R2074" s="39"/>
      <c r="S2074" s="5"/>
      <c r="T2074" s="6"/>
      <c r="U2074" s="10"/>
      <c r="V2074" s="10"/>
      <c r="W2074" s="12"/>
      <c r="X2074" s="5"/>
      <c r="Y2074" s="11"/>
      <c r="Z2074" s="2"/>
      <c r="AA2074" s="8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2"/>
      <c r="CH2074" s="1"/>
      <c r="CI2074" s="1"/>
      <c r="CJ2074" s="1"/>
      <c r="CK2074" s="1"/>
      <c r="CL2074" s="1"/>
      <c r="CM2074" s="1"/>
    </row>
    <row r="2075" spans="1:91" x14ac:dyDescent="0.2">
      <c r="A2075" s="113"/>
      <c r="B2075" s="5"/>
      <c r="C2075" s="5"/>
      <c r="D2075" s="64"/>
      <c r="E2075" s="11"/>
      <c r="F2075" s="8"/>
      <c r="G2075" s="9"/>
      <c r="H2075" s="8"/>
      <c r="I2075" s="8"/>
      <c r="J2075" s="1"/>
      <c r="K2075" s="1"/>
      <c r="L2075" s="5"/>
      <c r="M2075" s="12"/>
      <c r="N2075" s="12"/>
      <c r="O2075" s="5"/>
      <c r="P2075" s="5"/>
      <c r="Q2075" s="10"/>
      <c r="R2075" s="39"/>
      <c r="S2075" s="5"/>
      <c r="T2075" s="6"/>
      <c r="U2075" s="10"/>
      <c r="V2075" s="10"/>
      <c r="W2075" s="12"/>
      <c r="X2075" s="5"/>
      <c r="Y2075" s="11"/>
      <c r="Z2075" s="2"/>
      <c r="AA2075" s="8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2"/>
      <c r="CH2075" s="1"/>
      <c r="CI2075" s="1"/>
      <c r="CJ2075" s="1"/>
      <c r="CK2075" s="1"/>
      <c r="CL2075" s="1"/>
      <c r="CM2075" s="1"/>
    </row>
    <row r="2076" spans="1:91" x14ac:dyDescent="0.2">
      <c r="A2076" s="113"/>
      <c r="B2076" s="5"/>
      <c r="C2076" s="5"/>
      <c r="D2076" s="64"/>
      <c r="E2076" s="11"/>
      <c r="F2076" s="8"/>
      <c r="G2076" s="9"/>
      <c r="H2076" s="8"/>
      <c r="I2076" s="8"/>
      <c r="J2076" s="1"/>
      <c r="K2076" s="1"/>
      <c r="L2076" s="5"/>
      <c r="M2076" s="12"/>
      <c r="N2076" s="12"/>
      <c r="O2076" s="5"/>
      <c r="P2076" s="5"/>
      <c r="Q2076" s="10"/>
      <c r="R2076" s="39"/>
      <c r="S2076" s="5"/>
      <c r="T2076" s="6"/>
      <c r="U2076" s="10"/>
      <c r="V2076" s="10"/>
      <c r="W2076" s="12"/>
      <c r="X2076" s="5"/>
      <c r="Y2076" s="11"/>
      <c r="Z2076" s="2"/>
      <c r="AA2076" s="8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2"/>
      <c r="CH2076" s="1"/>
      <c r="CI2076" s="1"/>
      <c r="CJ2076" s="1"/>
      <c r="CK2076" s="1"/>
      <c r="CL2076" s="1"/>
      <c r="CM2076" s="1"/>
    </row>
    <row r="2077" spans="1:91" x14ac:dyDescent="0.2">
      <c r="A2077" s="113"/>
      <c r="B2077" s="5"/>
      <c r="C2077" s="5"/>
      <c r="D2077" s="64"/>
      <c r="E2077" s="11"/>
      <c r="F2077" s="8"/>
      <c r="G2077" s="9"/>
      <c r="H2077" s="8"/>
      <c r="I2077" s="8"/>
      <c r="J2077" s="1"/>
      <c r="K2077" s="1"/>
      <c r="L2077" s="5"/>
      <c r="M2077" s="12"/>
      <c r="N2077" s="12"/>
      <c r="O2077" s="5"/>
      <c r="P2077" s="5"/>
      <c r="Q2077" s="10"/>
      <c r="R2077" s="39"/>
      <c r="S2077" s="5"/>
      <c r="T2077" s="6"/>
      <c r="U2077" s="10"/>
      <c r="V2077" s="10"/>
      <c r="W2077" s="12"/>
      <c r="X2077" s="5"/>
      <c r="Y2077" s="11"/>
      <c r="Z2077" s="2"/>
      <c r="AA2077" s="8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2"/>
      <c r="CH2077" s="1"/>
      <c r="CI2077" s="1"/>
      <c r="CJ2077" s="1"/>
      <c r="CK2077" s="1"/>
      <c r="CL2077" s="1"/>
      <c r="CM2077" s="1"/>
    </row>
    <row r="2078" spans="1:91" x14ac:dyDescent="0.2">
      <c r="A2078" s="113"/>
      <c r="B2078" s="5"/>
      <c r="C2078" s="5"/>
      <c r="D2078" s="64"/>
      <c r="E2078" s="11"/>
      <c r="F2078" s="8"/>
      <c r="G2078" s="9"/>
      <c r="H2078" s="8"/>
      <c r="I2078" s="8"/>
      <c r="J2078" s="1"/>
      <c r="K2078" s="1"/>
      <c r="L2078" s="5"/>
      <c r="M2078" s="12"/>
      <c r="N2078" s="12"/>
      <c r="O2078" s="5"/>
      <c r="P2078" s="5"/>
      <c r="Q2078" s="10"/>
      <c r="R2078" s="39"/>
      <c r="S2078" s="5"/>
      <c r="T2078" s="6"/>
      <c r="U2078" s="10"/>
      <c r="V2078" s="10"/>
      <c r="W2078" s="12"/>
      <c r="X2078" s="5"/>
      <c r="Y2078" s="11"/>
      <c r="Z2078" s="2"/>
      <c r="AA2078" s="8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2"/>
      <c r="CH2078" s="1"/>
      <c r="CI2078" s="1"/>
      <c r="CJ2078" s="1"/>
      <c r="CK2078" s="1"/>
      <c r="CL2078" s="1"/>
      <c r="CM2078" s="1"/>
    </row>
    <row r="2079" spans="1:91" x14ac:dyDescent="0.2">
      <c r="A2079" s="113"/>
      <c r="B2079" s="5"/>
      <c r="C2079" s="5"/>
      <c r="D2079" s="64"/>
      <c r="E2079" s="11"/>
      <c r="F2079" s="8"/>
      <c r="G2079" s="9"/>
      <c r="H2079" s="8"/>
      <c r="I2079" s="8"/>
      <c r="J2079" s="1"/>
      <c r="K2079" s="1"/>
      <c r="L2079" s="5"/>
      <c r="M2079" s="12"/>
      <c r="N2079" s="12"/>
      <c r="O2079" s="5"/>
      <c r="P2079" s="5"/>
      <c r="Q2079" s="10"/>
      <c r="R2079" s="39"/>
      <c r="S2079" s="5"/>
      <c r="T2079" s="6"/>
      <c r="U2079" s="10"/>
      <c r="V2079" s="10"/>
      <c r="W2079" s="12"/>
      <c r="X2079" s="5"/>
      <c r="Y2079" s="11"/>
      <c r="Z2079" s="2"/>
      <c r="AA2079" s="8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2"/>
      <c r="CH2079" s="1"/>
      <c r="CI2079" s="1"/>
      <c r="CJ2079" s="1"/>
      <c r="CK2079" s="1"/>
      <c r="CL2079" s="1"/>
      <c r="CM2079" s="1"/>
    </row>
    <row r="2080" spans="1:91" x14ac:dyDescent="0.2">
      <c r="A2080" s="113"/>
      <c r="B2080" s="5"/>
      <c r="C2080" s="5"/>
      <c r="D2080" s="64"/>
      <c r="E2080" s="11"/>
      <c r="F2080" s="8"/>
      <c r="G2080" s="9"/>
      <c r="H2080" s="8"/>
      <c r="I2080" s="8"/>
      <c r="J2080" s="1"/>
      <c r="K2080" s="1"/>
      <c r="L2080" s="5"/>
      <c r="M2080" s="12"/>
      <c r="N2080" s="12"/>
      <c r="O2080" s="5"/>
      <c r="P2080" s="5"/>
      <c r="Q2080" s="10"/>
      <c r="R2080" s="39"/>
      <c r="S2080" s="5"/>
      <c r="T2080" s="6"/>
      <c r="U2080" s="10"/>
      <c r="V2080" s="10"/>
      <c r="W2080" s="12"/>
      <c r="X2080" s="5"/>
      <c r="Y2080" s="11"/>
      <c r="Z2080" s="2"/>
      <c r="AA2080" s="8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2"/>
      <c r="CH2080" s="1"/>
      <c r="CI2080" s="1"/>
      <c r="CJ2080" s="1"/>
      <c r="CK2080" s="1"/>
      <c r="CL2080" s="1"/>
      <c r="CM2080" s="1"/>
    </row>
    <row r="2081" spans="1:91" x14ac:dyDescent="0.2">
      <c r="A2081" s="113"/>
      <c r="B2081" s="5"/>
      <c r="C2081" s="5"/>
      <c r="D2081" s="64"/>
      <c r="E2081" s="11"/>
      <c r="F2081" s="8"/>
      <c r="G2081" s="9"/>
      <c r="H2081" s="8"/>
      <c r="I2081" s="8"/>
      <c r="J2081" s="1"/>
      <c r="K2081" s="1"/>
      <c r="L2081" s="5"/>
      <c r="M2081" s="12"/>
      <c r="N2081" s="12"/>
      <c r="O2081" s="5"/>
      <c r="P2081" s="5"/>
      <c r="Q2081" s="10"/>
      <c r="R2081" s="39"/>
      <c r="S2081" s="5"/>
      <c r="T2081" s="6"/>
      <c r="U2081" s="10"/>
      <c r="V2081" s="10"/>
      <c r="W2081" s="12"/>
      <c r="X2081" s="5"/>
      <c r="Y2081" s="11"/>
      <c r="Z2081" s="2"/>
      <c r="AA2081" s="8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2"/>
      <c r="CH2081" s="1"/>
      <c r="CI2081" s="1"/>
      <c r="CJ2081" s="1"/>
      <c r="CK2081" s="1"/>
      <c r="CL2081" s="1"/>
      <c r="CM2081" s="1"/>
    </row>
    <row r="2082" spans="1:91" x14ac:dyDescent="0.2">
      <c r="A2082" s="113"/>
      <c r="B2082" s="5"/>
      <c r="C2082" s="5"/>
      <c r="D2082" s="64"/>
      <c r="E2082" s="11"/>
      <c r="F2082" s="8"/>
      <c r="G2082" s="9"/>
      <c r="H2082" s="8"/>
      <c r="I2082" s="8"/>
      <c r="J2082" s="1"/>
      <c r="K2082" s="1"/>
      <c r="L2082" s="5"/>
      <c r="M2082" s="12"/>
      <c r="N2082" s="12"/>
      <c r="O2082" s="5"/>
      <c r="P2082" s="5"/>
      <c r="Q2082" s="10"/>
      <c r="R2082" s="39"/>
      <c r="S2082" s="5"/>
      <c r="T2082" s="6"/>
      <c r="U2082" s="10"/>
      <c r="V2082" s="10"/>
      <c r="W2082" s="12"/>
      <c r="X2082" s="5"/>
      <c r="Y2082" s="11"/>
      <c r="Z2082" s="2"/>
      <c r="AA2082" s="8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2"/>
      <c r="CH2082" s="1"/>
      <c r="CI2082" s="1"/>
      <c r="CJ2082" s="1"/>
      <c r="CK2082" s="1"/>
      <c r="CL2082" s="1"/>
      <c r="CM2082" s="1"/>
    </row>
    <row r="2083" spans="1:91" x14ac:dyDescent="0.2">
      <c r="A2083" s="113"/>
      <c r="B2083" s="5"/>
      <c r="C2083" s="5"/>
      <c r="D2083" s="64"/>
      <c r="E2083" s="11"/>
      <c r="F2083" s="8"/>
      <c r="G2083" s="9"/>
      <c r="H2083" s="8"/>
      <c r="I2083" s="8"/>
      <c r="J2083" s="1"/>
      <c r="K2083" s="1"/>
      <c r="L2083" s="5"/>
      <c r="M2083" s="12"/>
      <c r="N2083" s="12"/>
      <c r="O2083" s="5"/>
      <c r="P2083" s="5"/>
      <c r="Q2083" s="10"/>
      <c r="R2083" s="39"/>
      <c r="S2083" s="5"/>
      <c r="T2083" s="6"/>
      <c r="U2083" s="10"/>
      <c r="V2083" s="10"/>
      <c r="W2083" s="12"/>
      <c r="X2083" s="5"/>
      <c r="Y2083" s="11"/>
      <c r="Z2083" s="2"/>
      <c r="AA2083" s="8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2"/>
      <c r="CH2083" s="1"/>
      <c r="CI2083" s="1"/>
      <c r="CJ2083" s="1"/>
      <c r="CK2083" s="1"/>
      <c r="CL2083" s="1"/>
      <c r="CM2083" s="1"/>
    </row>
    <row r="2084" spans="1:91" x14ac:dyDescent="0.2">
      <c r="A2084" s="113"/>
      <c r="B2084" s="5"/>
      <c r="C2084" s="5"/>
      <c r="D2084" s="64"/>
      <c r="E2084" s="11"/>
      <c r="F2084" s="8"/>
      <c r="G2084" s="9"/>
      <c r="H2084" s="8"/>
      <c r="I2084" s="8"/>
      <c r="J2084" s="1"/>
      <c r="K2084" s="1"/>
      <c r="L2084" s="5"/>
      <c r="M2084" s="12"/>
      <c r="N2084" s="12"/>
      <c r="O2084" s="5"/>
      <c r="P2084" s="5"/>
      <c r="Q2084" s="10"/>
      <c r="R2084" s="39"/>
      <c r="S2084" s="5"/>
      <c r="T2084" s="6"/>
      <c r="U2084" s="10"/>
      <c r="V2084" s="10"/>
      <c r="W2084" s="12"/>
      <c r="X2084" s="5"/>
      <c r="Y2084" s="11"/>
      <c r="Z2084" s="2"/>
      <c r="AA2084" s="8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2"/>
      <c r="CH2084" s="1"/>
      <c r="CI2084" s="1"/>
      <c r="CJ2084" s="1"/>
      <c r="CK2084" s="1"/>
      <c r="CL2084" s="1"/>
      <c r="CM2084" s="1"/>
    </row>
    <row r="2085" spans="1:91" x14ac:dyDescent="0.2">
      <c r="A2085" s="113"/>
      <c r="B2085" s="5"/>
      <c r="C2085" s="5"/>
      <c r="D2085" s="64"/>
      <c r="E2085" s="11"/>
      <c r="F2085" s="8"/>
      <c r="G2085" s="9"/>
      <c r="H2085" s="8"/>
      <c r="I2085" s="8"/>
      <c r="J2085" s="1"/>
      <c r="K2085" s="1"/>
      <c r="L2085" s="5"/>
      <c r="M2085" s="12"/>
      <c r="N2085" s="12"/>
      <c r="O2085" s="5"/>
      <c r="P2085" s="5"/>
      <c r="Q2085" s="10"/>
      <c r="R2085" s="39"/>
      <c r="S2085" s="5"/>
      <c r="T2085" s="6"/>
      <c r="U2085" s="10"/>
      <c r="V2085" s="10"/>
      <c r="W2085" s="12"/>
      <c r="X2085" s="5"/>
      <c r="Y2085" s="11"/>
      <c r="Z2085" s="2"/>
      <c r="AA2085" s="8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2"/>
      <c r="CH2085" s="1"/>
      <c r="CI2085" s="1"/>
      <c r="CJ2085" s="1"/>
      <c r="CK2085" s="1"/>
      <c r="CL2085" s="1"/>
      <c r="CM2085" s="1"/>
    </row>
    <row r="2086" spans="1:91" x14ac:dyDescent="0.2">
      <c r="A2086" s="113"/>
      <c r="B2086" s="5"/>
      <c r="C2086" s="5"/>
      <c r="D2086" s="64"/>
      <c r="E2086" s="11"/>
      <c r="F2086" s="8"/>
      <c r="G2086" s="9"/>
      <c r="H2086" s="8"/>
      <c r="I2086" s="8"/>
      <c r="J2086" s="1"/>
      <c r="K2086" s="1"/>
      <c r="L2086" s="5"/>
      <c r="M2086" s="12"/>
      <c r="N2086" s="12"/>
      <c r="O2086" s="5"/>
      <c r="P2086" s="5"/>
      <c r="Q2086" s="10"/>
      <c r="R2086" s="39"/>
      <c r="S2086" s="5"/>
      <c r="T2086" s="6"/>
      <c r="U2086" s="10"/>
      <c r="V2086" s="10"/>
      <c r="W2086" s="12"/>
      <c r="X2086" s="5"/>
      <c r="Y2086" s="11"/>
      <c r="Z2086" s="2"/>
      <c r="AA2086" s="8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2"/>
      <c r="CH2086" s="1"/>
      <c r="CI2086" s="1"/>
      <c r="CJ2086" s="1"/>
      <c r="CK2086" s="1"/>
      <c r="CL2086" s="1"/>
      <c r="CM2086" s="1"/>
    </row>
    <row r="2087" spans="1:91" x14ac:dyDescent="0.2">
      <c r="A2087" s="113"/>
      <c r="B2087" s="5"/>
      <c r="C2087" s="5"/>
      <c r="D2087" s="64"/>
      <c r="E2087" s="11"/>
      <c r="F2087" s="8"/>
      <c r="G2087" s="9"/>
      <c r="H2087" s="8"/>
      <c r="I2087" s="8"/>
      <c r="J2087" s="1"/>
      <c r="K2087" s="1"/>
      <c r="L2087" s="5"/>
      <c r="M2087" s="12"/>
      <c r="N2087" s="12"/>
      <c r="O2087" s="5"/>
      <c r="P2087" s="5"/>
      <c r="Q2087" s="10"/>
      <c r="R2087" s="39"/>
      <c r="S2087" s="5"/>
      <c r="T2087" s="6"/>
      <c r="U2087" s="10"/>
      <c r="V2087" s="10"/>
      <c r="W2087" s="12"/>
      <c r="X2087" s="5"/>
      <c r="Y2087" s="11"/>
      <c r="Z2087" s="2"/>
      <c r="AA2087" s="8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2"/>
      <c r="CH2087" s="1"/>
      <c r="CI2087" s="1"/>
      <c r="CJ2087" s="1"/>
      <c r="CK2087" s="1"/>
      <c r="CL2087" s="1"/>
      <c r="CM2087" s="1"/>
    </row>
    <row r="2088" spans="1:91" x14ac:dyDescent="0.2">
      <c r="A2088" s="113"/>
      <c r="B2088" s="5"/>
      <c r="C2088" s="5"/>
      <c r="D2088" s="64"/>
      <c r="E2088" s="11"/>
      <c r="F2088" s="8"/>
      <c r="G2088" s="9"/>
      <c r="H2088" s="8"/>
      <c r="I2088" s="8"/>
      <c r="J2088" s="1"/>
      <c r="K2088" s="1"/>
      <c r="L2088" s="5"/>
      <c r="M2088" s="12"/>
      <c r="N2088" s="12"/>
      <c r="O2088" s="5"/>
      <c r="P2088" s="5"/>
      <c r="Q2088" s="10"/>
      <c r="R2088" s="39"/>
      <c r="S2088" s="5"/>
      <c r="T2088" s="6"/>
      <c r="U2088" s="10"/>
      <c r="V2088" s="10"/>
      <c r="W2088" s="12"/>
      <c r="X2088" s="5"/>
      <c r="Y2088" s="11"/>
      <c r="Z2088" s="2"/>
      <c r="AA2088" s="8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2"/>
      <c r="CH2088" s="1"/>
      <c r="CI2088" s="1"/>
      <c r="CJ2088" s="1"/>
      <c r="CK2088" s="1"/>
      <c r="CL2088" s="1"/>
      <c r="CM2088" s="1"/>
    </row>
    <row r="2089" spans="1:91" x14ac:dyDescent="0.2">
      <c r="A2089" s="113"/>
      <c r="B2089" s="5"/>
      <c r="C2089" s="5"/>
      <c r="D2089" s="64"/>
      <c r="E2089" s="11"/>
      <c r="F2089" s="8"/>
      <c r="G2089" s="9"/>
      <c r="H2089" s="8"/>
      <c r="I2089" s="8"/>
      <c r="J2089" s="1"/>
      <c r="K2089" s="1"/>
      <c r="L2089" s="5"/>
      <c r="M2089" s="12"/>
      <c r="N2089" s="12"/>
      <c r="O2089" s="5"/>
      <c r="P2089" s="5"/>
      <c r="Q2089" s="10"/>
      <c r="R2089" s="39"/>
      <c r="S2089" s="5"/>
      <c r="T2089" s="6"/>
      <c r="U2089" s="10"/>
      <c r="V2089" s="10"/>
      <c r="W2089" s="12"/>
      <c r="X2089" s="5"/>
      <c r="Y2089" s="11"/>
      <c r="Z2089" s="2"/>
      <c r="AA2089" s="8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2"/>
      <c r="CH2089" s="1"/>
      <c r="CI2089" s="1"/>
      <c r="CJ2089" s="1"/>
      <c r="CK2089" s="1"/>
      <c r="CL2089" s="1"/>
      <c r="CM2089" s="1"/>
    </row>
    <row r="2090" spans="1:91" x14ac:dyDescent="0.2">
      <c r="A2090" s="113"/>
      <c r="B2090" s="5"/>
      <c r="C2090" s="5"/>
      <c r="D2090" s="64"/>
      <c r="E2090" s="11"/>
      <c r="F2090" s="8"/>
      <c r="G2090" s="9"/>
      <c r="H2090" s="8"/>
      <c r="I2090" s="8"/>
      <c r="J2090" s="1"/>
      <c r="K2090" s="1"/>
      <c r="L2090" s="5"/>
      <c r="M2090" s="12"/>
      <c r="N2090" s="12"/>
      <c r="O2090" s="5"/>
      <c r="P2090" s="5"/>
      <c r="Q2090" s="10"/>
      <c r="R2090" s="39"/>
      <c r="S2090" s="5"/>
      <c r="T2090" s="6"/>
      <c r="U2090" s="10"/>
      <c r="V2090" s="10"/>
      <c r="W2090" s="12"/>
      <c r="X2090" s="5"/>
      <c r="Y2090" s="11"/>
      <c r="Z2090" s="2"/>
      <c r="AA2090" s="8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2"/>
      <c r="CH2090" s="1"/>
      <c r="CI2090" s="1"/>
      <c r="CJ2090" s="1"/>
      <c r="CK2090" s="1"/>
      <c r="CL2090" s="1"/>
      <c r="CM2090" s="1"/>
    </row>
    <row r="2091" spans="1:91" x14ac:dyDescent="0.2">
      <c r="A2091" s="113"/>
      <c r="B2091" s="5"/>
      <c r="C2091" s="5"/>
      <c r="D2091" s="64"/>
      <c r="E2091" s="11"/>
      <c r="F2091" s="8"/>
      <c r="G2091" s="9"/>
      <c r="H2091" s="8"/>
      <c r="I2091" s="8"/>
      <c r="J2091" s="1"/>
      <c r="K2091" s="1"/>
      <c r="L2091" s="5"/>
      <c r="M2091" s="12"/>
      <c r="N2091" s="12"/>
      <c r="O2091" s="5"/>
      <c r="P2091" s="5"/>
      <c r="Q2091" s="10"/>
      <c r="R2091" s="39"/>
      <c r="S2091" s="5"/>
      <c r="T2091" s="6"/>
      <c r="U2091" s="10"/>
      <c r="V2091" s="10"/>
      <c r="W2091" s="12"/>
      <c r="X2091" s="5"/>
      <c r="Y2091" s="11"/>
      <c r="Z2091" s="2"/>
      <c r="AA2091" s="8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2"/>
      <c r="CH2091" s="1"/>
      <c r="CI2091" s="1"/>
      <c r="CJ2091" s="1"/>
      <c r="CK2091" s="1"/>
      <c r="CL2091" s="1"/>
      <c r="CM2091" s="1"/>
    </row>
    <row r="2092" spans="1:91" x14ac:dyDescent="0.2">
      <c r="A2092" s="113"/>
      <c r="B2092" s="5"/>
      <c r="C2092" s="5"/>
      <c r="D2092" s="64"/>
      <c r="E2092" s="11"/>
      <c r="F2092" s="8"/>
      <c r="G2092" s="9"/>
      <c r="H2092" s="8"/>
      <c r="I2092" s="8"/>
      <c r="J2092" s="1"/>
      <c r="K2092" s="1"/>
      <c r="L2092" s="5"/>
      <c r="M2092" s="12"/>
      <c r="N2092" s="12"/>
      <c r="O2092" s="5"/>
      <c r="P2092" s="5"/>
      <c r="Q2092" s="10"/>
      <c r="R2092" s="39"/>
      <c r="S2092" s="5"/>
      <c r="T2092" s="6"/>
      <c r="U2092" s="10"/>
      <c r="V2092" s="10"/>
      <c r="W2092" s="12"/>
      <c r="X2092" s="5"/>
      <c r="Y2092" s="11"/>
      <c r="Z2092" s="2"/>
      <c r="AA2092" s="8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2"/>
      <c r="CH2092" s="1"/>
      <c r="CI2092" s="1"/>
      <c r="CJ2092" s="1"/>
      <c r="CK2092" s="1"/>
      <c r="CL2092" s="1"/>
      <c r="CM2092" s="1"/>
    </row>
    <row r="2093" spans="1:91" x14ac:dyDescent="0.2">
      <c r="A2093" s="113"/>
      <c r="B2093" s="5"/>
      <c r="C2093" s="5"/>
      <c r="D2093" s="64"/>
      <c r="E2093" s="11"/>
      <c r="F2093" s="8"/>
      <c r="G2093" s="9"/>
      <c r="H2093" s="8"/>
      <c r="I2093" s="8"/>
      <c r="J2093" s="1"/>
      <c r="K2093" s="1"/>
      <c r="L2093" s="5"/>
      <c r="M2093" s="12"/>
      <c r="N2093" s="12"/>
      <c r="O2093" s="5"/>
      <c r="P2093" s="5"/>
      <c r="Q2093" s="10"/>
      <c r="R2093" s="39"/>
      <c r="S2093" s="5"/>
      <c r="T2093" s="6"/>
      <c r="U2093" s="10"/>
      <c r="V2093" s="10"/>
      <c r="W2093" s="12"/>
      <c r="X2093" s="5"/>
      <c r="Y2093" s="11"/>
      <c r="Z2093" s="2"/>
      <c r="AA2093" s="8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2"/>
      <c r="CH2093" s="1"/>
      <c r="CI2093" s="1"/>
      <c r="CJ2093" s="1"/>
      <c r="CK2093" s="1"/>
      <c r="CL2093" s="1"/>
      <c r="CM2093" s="1"/>
    </row>
    <row r="2094" spans="1:91" x14ac:dyDescent="0.2">
      <c r="A2094" s="113"/>
      <c r="B2094" s="5"/>
      <c r="C2094" s="5"/>
      <c r="D2094" s="64"/>
      <c r="E2094" s="11"/>
      <c r="F2094" s="8"/>
      <c r="G2094" s="9"/>
      <c r="H2094" s="8"/>
      <c r="I2094" s="8"/>
      <c r="J2094" s="1"/>
      <c r="K2094" s="1"/>
      <c r="L2094" s="5"/>
      <c r="M2094" s="12"/>
      <c r="N2094" s="12"/>
      <c r="O2094" s="5"/>
      <c r="P2094" s="5"/>
      <c r="Q2094" s="10"/>
      <c r="R2094" s="39"/>
      <c r="S2094" s="5"/>
      <c r="T2094" s="6"/>
      <c r="U2094" s="10"/>
      <c r="V2094" s="10"/>
      <c r="W2094" s="12"/>
      <c r="X2094" s="5"/>
      <c r="Y2094" s="11"/>
      <c r="Z2094" s="2"/>
      <c r="AA2094" s="8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2"/>
      <c r="CH2094" s="1"/>
      <c r="CI2094" s="1"/>
      <c r="CJ2094" s="1"/>
      <c r="CK2094" s="1"/>
      <c r="CL2094" s="1"/>
      <c r="CM2094" s="1"/>
    </row>
    <row r="2095" spans="1:91" x14ac:dyDescent="0.2">
      <c r="A2095" s="113"/>
      <c r="B2095" s="5"/>
      <c r="C2095" s="5"/>
      <c r="D2095" s="64"/>
      <c r="E2095" s="11"/>
      <c r="F2095" s="8"/>
      <c r="G2095" s="9"/>
      <c r="H2095" s="8"/>
      <c r="I2095" s="8"/>
      <c r="J2095" s="1"/>
      <c r="K2095" s="1"/>
      <c r="L2095" s="5"/>
      <c r="M2095" s="12"/>
      <c r="N2095" s="12"/>
      <c r="O2095" s="5"/>
      <c r="P2095" s="5"/>
      <c r="Q2095" s="10"/>
      <c r="R2095" s="39"/>
      <c r="S2095" s="5"/>
      <c r="T2095" s="6"/>
      <c r="U2095" s="10"/>
      <c r="V2095" s="10"/>
      <c r="W2095" s="12"/>
      <c r="X2095" s="5"/>
      <c r="Y2095" s="11"/>
      <c r="Z2095" s="2"/>
      <c r="AA2095" s="8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2"/>
      <c r="CH2095" s="1"/>
      <c r="CI2095" s="1"/>
      <c r="CJ2095" s="1"/>
      <c r="CK2095" s="1"/>
      <c r="CL2095" s="1"/>
      <c r="CM2095" s="1"/>
    </row>
    <row r="2096" spans="1:91" x14ac:dyDescent="0.2">
      <c r="A2096" s="113"/>
      <c r="B2096" s="5"/>
      <c r="C2096" s="5"/>
      <c r="D2096" s="64"/>
      <c r="E2096" s="11"/>
      <c r="F2096" s="8"/>
      <c r="G2096" s="9"/>
      <c r="H2096" s="8"/>
      <c r="I2096" s="8"/>
      <c r="J2096" s="1"/>
      <c r="K2096" s="1"/>
      <c r="L2096" s="5"/>
      <c r="M2096" s="12"/>
      <c r="N2096" s="12"/>
      <c r="O2096" s="5"/>
      <c r="P2096" s="5"/>
      <c r="Q2096" s="10"/>
      <c r="R2096" s="39"/>
      <c r="S2096" s="5"/>
      <c r="T2096" s="6"/>
      <c r="U2096" s="10"/>
      <c r="V2096" s="10"/>
      <c r="W2096" s="12"/>
      <c r="X2096" s="5"/>
      <c r="Y2096" s="11"/>
      <c r="Z2096" s="2"/>
      <c r="AA2096" s="8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2"/>
      <c r="CH2096" s="1"/>
      <c r="CI2096" s="1"/>
      <c r="CJ2096" s="1"/>
      <c r="CK2096" s="1"/>
      <c r="CL2096" s="1"/>
      <c r="CM2096" s="1"/>
    </row>
    <row r="2097" spans="1:91" x14ac:dyDescent="0.2">
      <c r="A2097" s="113"/>
      <c r="B2097" s="5"/>
      <c r="C2097" s="5"/>
      <c r="D2097" s="64"/>
      <c r="E2097" s="11"/>
      <c r="F2097" s="8"/>
      <c r="G2097" s="9"/>
      <c r="H2097" s="8"/>
      <c r="I2097" s="8"/>
      <c r="J2097" s="1"/>
      <c r="K2097" s="1"/>
      <c r="L2097" s="5"/>
      <c r="M2097" s="12"/>
      <c r="N2097" s="12"/>
      <c r="O2097" s="5"/>
      <c r="P2097" s="5"/>
      <c r="Q2097" s="10"/>
      <c r="R2097" s="39"/>
      <c r="S2097" s="5"/>
      <c r="T2097" s="6"/>
      <c r="U2097" s="10"/>
      <c r="V2097" s="10"/>
      <c r="W2097" s="12"/>
      <c r="X2097" s="5"/>
      <c r="Y2097" s="11"/>
      <c r="Z2097" s="2"/>
      <c r="AA2097" s="8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2"/>
      <c r="CH2097" s="1"/>
      <c r="CI2097" s="1"/>
      <c r="CJ2097" s="1"/>
      <c r="CK2097" s="1"/>
      <c r="CL2097" s="1"/>
      <c r="CM2097" s="1"/>
    </row>
    <row r="2098" spans="1:91" x14ac:dyDescent="0.2">
      <c r="A2098" s="113"/>
      <c r="B2098" s="5"/>
      <c r="C2098" s="5"/>
      <c r="D2098" s="64"/>
      <c r="E2098" s="11"/>
      <c r="F2098" s="8"/>
      <c r="G2098" s="9"/>
      <c r="H2098" s="8"/>
      <c r="I2098" s="8"/>
      <c r="J2098" s="1"/>
      <c r="K2098" s="1"/>
      <c r="L2098" s="5"/>
      <c r="M2098" s="12"/>
      <c r="N2098" s="12"/>
      <c r="O2098" s="5"/>
      <c r="P2098" s="5"/>
      <c r="Q2098" s="10"/>
      <c r="R2098" s="39"/>
      <c r="S2098" s="5"/>
      <c r="T2098" s="6"/>
      <c r="U2098" s="10"/>
      <c r="V2098" s="10"/>
      <c r="W2098" s="12"/>
      <c r="X2098" s="5"/>
      <c r="Y2098" s="11"/>
      <c r="Z2098" s="2"/>
      <c r="AA2098" s="8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2"/>
      <c r="CH2098" s="1"/>
      <c r="CI2098" s="1"/>
      <c r="CJ2098" s="1"/>
      <c r="CK2098" s="1"/>
      <c r="CL2098" s="1"/>
      <c r="CM2098" s="1"/>
    </row>
    <row r="2099" spans="1:91" x14ac:dyDescent="0.2">
      <c r="A2099" s="113"/>
      <c r="B2099" s="5"/>
      <c r="C2099" s="5"/>
      <c r="D2099" s="64"/>
      <c r="E2099" s="11"/>
      <c r="F2099" s="8"/>
      <c r="G2099" s="9"/>
      <c r="H2099" s="8"/>
      <c r="I2099" s="8"/>
      <c r="J2099" s="1"/>
      <c r="K2099" s="1"/>
      <c r="L2099" s="5"/>
      <c r="M2099" s="12"/>
      <c r="N2099" s="12"/>
      <c r="O2099" s="5"/>
      <c r="P2099" s="5"/>
      <c r="Q2099" s="10"/>
      <c r="R2099" s="39"/>
      <c r="S2099" s="5"/>
      <c r="T2099" s="6"/>
      <c r="U2099" s="10"/>
      <c r="V2099" s="10"/>
      <c r="W2099" s="12"/>
      <c r="X2099" s="5"/>
      <c r="Y2099" s="11"/>
      <c r="Z2099" s="2"/>
      <c r="AA2099" s="8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2"/>
      <c r="CH2099" s="1"/>
      <c r="CI2099" s="1"/>
      <c r="CJ2099" s="1"/>
      <c r="CK2099" s="1"/>
      <c r="CL2099" s="1"/>
      <c r="CM2099" s="1"/>
    </row>
    <row r="2100" spans="1:91" x14ac:dyDescent="0.2">
      <c r="A2100" s="113"/>
      <c r="B2100" s="5"/>
      <c r="C2100" s="5"/>
      <c r="D2100" s="64"/>
      <c r="E2100" s="11"/>
      <c r="F2100" s="8"/>
      <c r="G2100" s="9"/>
      <c r="H2100" s="8"/>
      <c r="I2100" s="8"/>
      <c r="J2100" s="1"/>
      <c r="K2100" s="1"/>
      <c r="L2100" s="5"/>
      <c r="M2100" s="12"/>
      <c r="N2100" s="12"/>
      <c r="O2100" s="5"/>
      <c r="P2100" s="5"/>
      <c r="Q2100" s="10"/>
      <c r="R2100" s="39"/>
      <c r="S2100" s="5"/>
      <c r="T2100" s="6"/>
      <c r="U2100" s="10"/>
      <c r="V2100" s="10"/>
      <c r="W2100" s="12"/>
      <c r="X2100" s="5"/>
      <c r="Y2100" s="11"/>
      <c r="Z2100" s="2"/>
      <c r="AA2100" s="8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2"/>
      <c r="CH2100" s="1"/>
      <c r="CI2100" s="1"/>
      <c r="CJ2100" s="1"/>
      <c r="CK2100" s="1"/>
      <c r="CL2100" s="1"/>
      <c r="CM2100" s="1"/>
    </row>
    <row r="2101" spans="1:91" x14ac:dyDescent="0.2">
      <c r="A2101" s="113"/>
      <c r="B2101" s="5"/>
      <c r="C2101" s="5"/>
      <c r="D2101" s="64"/>
      <c r="E2101" s="11"/>
      <c r="F2101" s="8"/>
      <c r="G2101" s="9"/>
      <c r="H2101" s="8"/>
      <c r="I2101" s="8"/>
      <c r="J2101" s="1"/>
      <c r="K2101" s="1"/>
      <c r="L2101" s="5"/>
      <c r="M2101" s="12"/>
      <c r="N2101" s="12"/>
      <c r="O2101" s="5"/>
      <c r="P2101" s="5"/>
      <c r="Q2101" s="10"/>
      <c r="R2101" s="39"/>
      <c r="S2101" s="5"/>
      <c r="T2101" s="6"/>
      <c r="U2101" s="10"/>
      <c r="V2101" s="10"/>
      <c r="W2101" s="12"/>
      <c r="X2101" s="5"/>
      <c r="Y2101" s="11"/>
      <c r="Z2101" s="2"/>
      <c r="AA2101" s="8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2"/>
      <c r="CH2101" s="1"/>
      <c r="CI2101" s="1"/>
      <c r="CJ2101" s="1"/>
      <c r="CK2101" s="1"/>
      <c r="CL2101" s="1"/>
      <c r="CM2101" s="1"/>
    </row>
    <row r="2102" spans="1:91" x14ac:dyDescent="0.2">
      <c r="A2102" s="113"/>
      <c r="B2102" s="5"/>
      <c r="C2102" s="5"/>
      <c r="D2102" s="64"/>
      <c r="E2102" s="11"/>
      <c r="F2102" s="8"/>
      <c r="G2102" s="9"/>
      <c r="H2102" s="8"/>
      <c r="I2102" s="8"/>
      <c r="J2102" s="1"/>
      <c r="K2102" s="1"/>
      <c r="L2102" s="5"/>
      <c r="M2102" s="12"/>
      <c r="N2102" s="12"/>
      <c r="O2102" s="5"/>
      <c r="P2102" s="5"/>
      <c r="Q2102" s="10"/>
      <c r="R2102" s="39"/>
      <c r="S2102" s="5"/>
      <c r="T2102" s="6"/>
      <c r="U2102" s="10"/>
      <c r="V2102" s="10"/>
      <c r="W2102" s="12"/>
      <c r="X2102" s="5"/>
      <c r="Y2102" s="11"/>
      <c r="Z2102" s="2"/>
      <c r="AA2102" s="8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2"/>
      <c r="CH2102" s="1"/>
      <c r="CI2102" s="1"/>
      <c r="CJ2102" s="1"/>
      <c r="CK2102" s="1"/>
      <c r="CL2102" s="1"/>
      <c r="CM2102" s="1"/>
    </row>
    <row r="2103" spans="1:91" x14ac:dyDescent="0.2">
      <c r="A2103" s="113"/>
      <c r="B2103" s="5"/>
      <c r="C2103" s="5"/>
      <c r="D2103" s="64"/>
      <c r="E2103" s="11"/>
      <c r="F2103" s="8"/>
      <c r="G2103" s="9"/>
      <c r="H2103" s="8"/>
      <c r="I2103" s="8"/>
      <c r="J2103" s="1"/>
      <c r="K2103" s="1"/>
      <c r="L2103" s="5"/>
      <c r="M2103" s="12"/>
      <c r="N2103" s="12"/>
      <c r="O2103" s="5"/>
      <c r="P2103" s="5"/>
      <c r="Q2103" s="10"/>
      <c r="R2103" s="39"/>
      <c r="S2103" s="5"/>
      <c r="T2103" s="6"/>
      <c r="U2103" s="10"/>
      <c r="V2103" s="10"/>
      <c r="W2103" s="12"/>
      <c r="X2103" s="5"/>
      <c r="Y2103" s="11"/>
      <c r="Z2103" s="2"/>
      <c r="AA2103" s="8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2"/>
      <c r="CH2103" s="1"/>
      <c r="CI2103" s="1"/>
      <c r="CJ2103" s="1"/>
      <c r="CK2103" s="1"/>
      <c r="CL2103" s="1"/>
      <c r="CM2103" s="1"/>
    </row>
    <row r="2104" spans="1:91" x14ac:dyDescent="0.2">
      <c r="A2104" s="113"/>
      <c r="B2104" s="5"/>
      <c r="C2104" s="5"/>
      <c r="D2104" s="64"/>
      <c r="E2104" s="11"/>
      <c r="F2104" s="8"/>
      <c r="G2104" s="9"/>
      <c r="H2104" s="8"/>
      <c r="I2104" s="8"/>
      <c r="J2104" s="1"/>
      <c r="K2104" s="1"/>
      <c r="L2104" s="5"/>
      <c r="M2104" s="12"/>
      <c r="N2104" s="12"/>
      <c r="O2104" s="5"/>
      <c r="P2104" s="5"/>
      <c r="Q2104" s="10"/>
      <c r="R2104" s="39"/>
      <c r="S2104" s="5"/>
      <c r="T2104" s="6"/>
      <c r="U2104" s="10"/>
      <c r="V2104" s="10"/>
      <c r="W2104" s="12"/>
      <c r="X2104" s="5"/>
      <c r="Y2104" s="11"/>
      <c r="Z2104" s="2"/>
      <c r="AA2104" s="8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2"/>
      <c r="CH2104" s="1"/>
      <c r="CI2104" s="1"/>
      <c r="CJ2104" s="1"/>
      <c r="CK2104" s="1"/>
      <c r="CL2104" s="1"/>
      <c r="CM2104" s="1"/>
    </row>
    <row r="2105" spans="1:91" x14ac:dyDescent="0.2">
      <c r="A2105" s="113"/>
      <c r="B2105" s="5"/>
      <c r="C2105" s="5"/>
      <c r="D2105" s="64"/>
      <c r="E2105" s="11"/>
      <c r="F2105" s="8"/>
      <c r="G2105" s="9"/>
      <c r="H2105" s="8"/>
      <c r="I2105" s="8"/>
      <c r="J2105" s="1"/>
      <c r="K2105" s="1"/>
      <c r="L2105" s="5"/>
      <c r="M2105" s="12"/>
      <c r="N2105" s="12"/>
      <c r="O2105" s="5"/>
      <c r="P2105" s="5"/>
      <c r="Q2105" s="10"/>
      <c r="R2105" s="39"/>
      <c r="S2105" s="5"/>
      <c r="T2105" s="6"/>
      <c r="U2105" s="10"/>
      <c r="V2105" s="10"/>
      <c r="W2105" s="12"/>
      <c r="X2105" s="5"/>
      <c r="Y2105" s="11"/>
      <c r="Z2105" s="2"/>
      <c r="AA2105" s="8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2"/>
      <c r="CH2105" s="1"/>
      <c r="CI2105" s="1"/>
      <c r="CJ2105" s="1"/>
      <c r="CK2105" s="1"/>
      <c r="CL2105" s="1"/>
      <c r="CM2105" s="1"/>
    </row>
    <row r="2106" spans="1:91" x14ac:dyDescent="0.2">
      <c r="A2106" s="113"/>
      <c r="B2106" s="5"/>
      <c r="C2106" s="5"/>
      <c r="D2106" s="64"/>
      <c r="E2106" s="11"/>
      <c r="F2106" s="8"/>
      <c r="G2106" s="9"/>
      <c r="H2106" s="8"/>
      <c r="I2106" s="8"/>
      <c r="J2106" s="1"/>
      <c r="K2106" s="1"/>
      <c r="L2106" s="5"/>
      <c r="M2106" s="12"/>
      <c r="N2106" s="12"/>
      <c r="O2106" s="5"/>
      <c r="P2106" s="5"/>
      <c r="Q2106" s="10"/>
      <c r="R2106" s="39"/>
      <c r="S2106" s="5"/>
      <c r="T2106" s="6"/>
      <c r="U2106" s="10"/>
      <c r="V2106" s="10"/>
      <c r="W2106" s="12"/>
      <c r="X2106" s="5"/>
      <c r="Y2106" s="11"/>
      <c r="Z2106" s="2"/>
      <c r="AA2106" s="8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2"/>
      <c r="CH2106" s="1"/>
      <c r="CI2106" s="1"/>
      <c r="CJ2106" s="1"/>
      <c r="CK2106" s="1"/>
      <c r="CL2106" s="1"/>
      <c r="CM2106" s="1"/>
    </row>
    <row r="2107" spans="1:91" x14ac:dyDescent="0.2">
      <c r="A2107" s="113"/>
      <c r="B2107" s="5"/>
      <c r="C2107" s="5"/>
      <c r="D2107" s="64"/>
      <c r="E2107" s="11"/>
      <c r="F2107" s="8"/>
      <c r="G2107" s="9"/>
      <c r="H2107" s="8"/>
      <c r="I2107" s="8"/>
      <c r="J2107" s="1"/>
      <c r="K2107" s="1"/>
      <c r="L2107" s="5"/>
      <c r="M2107" s="12"/>
      <c r="N2107" s="12"/>
      <c r="O2107" s="5"/>
      <c r="P2107" s="5"/>
      <c r="Q2107" s="10"/>
      <c r="R2107" s="39"/>
      <c r="S2107" s="5"/>
      <c r="T2107" s="6"/>
      <c r="U2107" s="10"/>
      <c r="V2107" s="10"/>
      <c r="W2107" s="12"/>
      <c r="X2107" s="5"/>
      <c r="Y2107" s="11"/>
      <c r="Z2107" s="2"/>
      <c r="AA2107" s="8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2"/>
      <c r="CH2107" s="1"/>
      <c r="CI2107" s="1"/>
      <c r="CJ2107" s="1"/>
      <c r="CK2107" s="1"/>
      <c r="CL2107" s="1"/>
      <c r="CM2107" s="1"/>
    </row>
    <row r="2108" spans="1:91" x14ac:dyDescent="0.2">
      <c r="A2108" s="113"/>
      <c r="B2108" s="5"/>
      <c r="C2108" s="5"/>
      <c r="D2108" s="64"/>
      <c r="E2108" s="11"/>
      <c r="F2108" s="8"/>
      <c r="G2108" s="9"/>
      <c r="H2108" s="8"/>
      <c r="I2108" s="8"/>
      <c r="J2108" s="1"/>
      <c r="K2108" s="1"/>
      <c r="L2108" s="5"/>
      <c r="M2108" s="12"/>
      <c r="N2108" s="12"/>
      <c r="O2108" s="5"/>
      <c r="P2108" s="5"/>
      <c r="Q2108" s="10"/>
      <c r="R2108" s="39"/>
      <c r="S2108" s="5"/>
      <c r="T2108" s="6"/>
      <c r="U2108" s="10"/>
      <c r="V2108" s="10"/>
      <c r="W2108" s="12"/>
      <c r="X2108" s="5"/>
      <c r="Y2108" s="11"/>
      <c r="Z2108" s="2"/>
      <c r="AA2108" s="8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2"/>
      <c r="CH2108" s="1"/>
      <c r="CI2108" s="1"/>
      <c r="CJ2108" s="1"/>
      <c r="CK2108" s="1"/>
      <c r="CL2108" s="1"/>
      <c r="CM2108" s="1"/>
    </row>
    <row r="2109" spans="1:91" x14ac:dyDescent="0.2">
      <c r="A2109" s="113"/>
      <c r="B2109" s="5"/>
      <c r="C2109" s="5"/>
      <c r="D2109" s="64"/>
      <c r="E2109" s="11"/>
      <c r="F2109" s="8"/>
      <c r="G2109" s="9"/>
      <c r="H2109" s="8"/>
      <c r="I2109" s="8"/>
      <c r="J2109" s="1"/>
      <c r="K2109" s="1"/>
      <c r="L2109" s="5"/>
      <c r="M2109" s="12"/>
      <c r="N2109" s="12"/>
      <c r="O2109" s="5"/>
      <c r="P2109" s="5"/>
      <c r="Q2109" s="10"/>
      <c r="R2109" s="39"/>
      <c r="S2109" s="5"/>
      <c r="T2109" s="6"/>
      <c r="U2109" s="10"/>
      <c r="V2109" s="10"/>
      <c r="W2109" s="12"/>
      <c r="X2109" s="5"/>
      <c r="Y2109" s="11"/>
      <c r="Z2109" s="2"/>
      <c r="AA2109" s="8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2"/>
      <c r="CH2109" s="1"/>
      <c r="CI2109" s="1"/>
      <c r="CJ2109" s="1"/>
      <c r="CK2109" s="1"/>
      <c r="CL2109" s="1"/>
      <c r="CM2109" s="1"/>
    </row>
    <row r="2110" spans="1:91" x14ac:dyDescent="0.2">
      <c r="A2110" s="113"/>
      <c r="B2110" s="5"/>
      <c r="C2110" s="5"/>
      <c r="D2110" s="64"/>
      <c r="E2110" s="11"/>
      <c r="F2110" s="8"/>
      <c r="G2110" s="9"/>
      <c r="H2110" s="8"/>
      <c r="I2110" s="8"/>
      <c r="J2110" s="1"/>
      <c r="K2110" s="1"/>
      <c r="L2110" s="5"/>
      <c r="M2110" s="12"/>
      <c r="N2110" s="12"/>
      <c r="O2110" s="5"/>
      <c r="P2110" s="5"/>
      <c r="Q2110" s="10"/>
      <c r="R2110" s="39"/>
      <c r="S2110" s="5"/>
      <c r="T2110" s="6"/>
      <c r="U2110" s="10"/>
      <c r="V2110" s="10"/>
      <c r="W2110" s="12"/>
      <c r="X2110" s="5"/>
      <c r="Y2110" s="11"/>
      <c r="Z2110" s="2"/>
      <c r="AA2110" s="8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2"/>
      <c r="CH2110" s="1"/>
      <c r="CI2110" s="1"/>
      <c r="CJ2110" s="1"/>
      <c r="CK2110" s="1"/>
      <c r="CL2110" s="1"/>
      <c r="CM2110" s="1"/>
    </row>
    <row r="2111" spans="1:91" x14ac:dyDescent="0.2">
      <c r="A2111" s="113"/>
      <c r="B2111" s="5"/>
      <c r="C2111" s="5"/>
      <c r="D2111" s="64"/>
      <c r="E2111" s="11"/>
      <c r="F2111" s="8"/>
      <c r="G2111" s="9"/>
      <c r="H2111" s="8"/>
      <c r="I2111" s="8"/>
      <c r="J2111" s="1"/>
      <c r="K2111" s="1"/>
      <c r="L2111" s="5"/>
      <c r="M2111" s="12"/>
      <c r="N2111" s="12"/>
      <c r="O2111" s="5"/>
      <c r="P2111" s="5"/>
      <c r="Q2111" s="10"/>
      <c r="R2111" s="39"/>
      <c r="S2111" s="5"/>
      <c r="T2111" s="6"/>
      <c r="U2111" s="10"/>
      <c r="V2111" s="10"/>
      <c r="W2111" s="12"/>
      <c r="X2111" s="5"/>
      <c r="Y2111" s="11"/>
      <c r="Z2111" s="2"/>
      <c r="AA2111" s="8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2"/>
      <c r="CH2111" s="1"/>
      <c r="CI2111" s="1"/>
      <c r="CJ2111" s="1"/>
      <c r="CK2111" s="1"/>
      <c r="CL2111" s="1"/>
      <c r="CM2111" s="1"/>
    </row>
    <row r="2112" spans="1:91" x14ac:dyDescent="0.2">
      <c r="A2112" s="113"/>
      <c r="B2112" s="5"/>
      <c r="C2112" s="5"/>
      <c r="D2112" s="64"/>
      <c r="E2112" s="11"/>
      <c r="F2112" s="8"/>
      <c r="G2112" s="9"/>
      <c r="H2112" s="8"/>
      <c r="I2112" s="8"/>
      <c r="J2112" s="1"/>
      <c r="K2112" s="1"/>
      <c r="L2112" s="5"/>
      <c r="M2112" s="12"/>
      <c r="N2112" s="12"/>
      <c r="O2112" s="5"/>
      <c r="P2112" s="5"/>
      <c r="Q2112" s="10"/>
      <c r="R2112" s="39"/>
      <c r="S2112" s="5"/>
      <c r="T2112" s="6"/>
      <c r="U2112" s="10"/>
      <c r="V2112" s="10"/>
      <c r="W2112" s="12"/>
      <c r="X2112" s="5"/>
      <c r="Y2112" s="11"/>
      <c r="Z2112" s="2"/>
      <c r="AA2112" s="8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2"/>
      <c r="CH2112" s="1"/>
      <c r="CI2112" s="1"/>
      <c r="CJ2112" s="1"/>
      <c r="CK2112" s="1"/>
      <c r="CL2112" s="1"/>
      <c r="CM2112" s="1"/>
    </row>
    <row r="2113" spans="1:91" x14ac:dyDescent="0.2">
      <c r="A2113" s="113"/>
      <c r="B2113" s="5"/>
      <c r="C2113" s="5"/>
      <c r="D2113" s="64"/>
      <c r="E2113" s="11"/>
      <c r="F2113" s="8"/>
      <c r="G2113" s="9"/>
      <c r="H2113" s="8"/>
      <c r="I2113" s="8"/>
      <c r="J2113" s="1"/>
      <c r="K2113" s="1"/>
      <c r="L2113" s="5"/>
      <c r="M2113" s="12"/>
      <c r="N2113" s="12"/>
      <c r="O2113" s="5"/>
      <c r="P2113" s="5"/>
      <c r="Q2113" s="10"/>
      <c r="R2113" s="39"/>
      <c r="S2113" s="5"/>
      <c r="T2113" s="6"/>
      <c r="U2113" s="10"/>
      <c r="V2113" s="10"/>
      <c r="W2113" s="12"/>
      <c r="X2113" s="5"/>
      <c r="Y2113" s="11"/>
      <c r="Z2113" s="2"/>
      <c r="AA2113" s="8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2"/>
      <c r="CH2113" s="1"/>
      <c r="CI2113" s="1"/>
      <c r="CJ2113" s="1"/>
      <c r="CK2113" s="1"/>
      <c r="CL2113" s="1"/>
      <c r="CM2113" s="1"/>
    </row>
    <row r="2114" spans="1:91" x14ac:dyDescent="0.2">
      <c r="A2114" s="113"/>
      <c r="B2114" s="5"/>
      <c r="C2114" s="5"/>
      <c r="D2114" s="64"/>
      <c r="E2114" s="11"/>
      <c r="F2114" s="8"/>
      <c r="G2114" s="9"/>
      <c r="H2114" s="8"/>
      <c r="I2114" s="8"/>
      <c r="J2114" s="1"/>
      <c r="K2114" s="1"/>
      <c r="L2114" s="5"/>
      <c r="M2114" s="12"/>
      <c r="N2114" s="12"/>
      <c r="O2114" s="5"/>
      <c r="P2114" s="5"/>
      <c r="Q2114" s="10"/>
      <c r="R2114" s="39"/>
      <c r="S2114" s="5"/>
      <c r="T2114" s="6"/>
      <c r="U2114" s="10"/>
      <c r="V2114" s="10"/>
      <c r="W2114" s="12"/>
      <c r="X2114" s="5"/>
      <c r="Y2114" s="11"/>
      <c r="Z2114" s="2"/>
      <c r="AA2114" s="8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2"/>
      <c r="CH2114" s="1"/>
      <c r="CI2114" s="1"/>
      <c r="CJ2114" s="1"/>
      <c r="CK2114" s="1"/>
      <c r="CL2114" s="1"/>
      <c r="CM2114" s="1"/>
    </row>
    <row r="2115" spans="1:91" x14ac:dyDescent="0.2">
      <c r="A2115" s="113"/>
      <c r="B2115" s="5"/>
      <c r="C2115" s="5"/>
      <c r="D2115" s="64"/>
      <c r="E2115" s="11"/>
      <c r="F2115" s="8"/>
      <c r="G2115" s="9"/>
      <c r="H2115" s="8"/>
      <c r="I2115" s="8"/>
      <c r="J2115" s="1"/>
      <c r="K2115" s="1"/>
      <c r="L2115" s="5"/>
      <c r="M2115" s="12"/>
      <c r="N2115" s="12"/>
      <c r="O2115" s="5"/>
      <c r="P2115" s="5"/>
      <c r="Q2115" s="10"/>
      <c r="R2115" s="39"/>
      <c r="S2115" s="5"/>
      <c r="T2115" s="6"/>
      <c r="U2115" s="10"/>
      <c r="V2115" s="10"/>
      <c r="W2115" s="12"/>
      <c r="X2115" s="5"/>
      <c r="Y2115" s="11"/>
      <c r="Z2115" s="2"/>
      <c r="AA2115" s="8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2"/>
      <c r="CH2115" s="1"/>
      <c r="CI2115" s="1"/>
      <c r="CJ2115" s="1"/>
      <c r="CK2115" s="1"/>
      <c r="CL2115" s="1"/>
      <c r="CM2115" s="1"/>
    </row>
    <row r="2116" spans="1:91" x14ac:dyDescent="0.2">
      <c r="A2116" s="113"/>
      <c r="B2116" s="5"/>
      <c r="C2116" s="5"/>
      <c r="D2116" s="64"/>
      <c r="E2116" s="11"/>
      <c r="F2116" s="8"/>
      <c r="G2116" s="9"/>
      <c r="H2116" s="8"/>
      <c r="I2116" s="8"/>
      <c r="J2116" s="1"/>
      <c r="K2116" s="1"/>
      <c r="L2116" s="5"/>
      <c r="M2116" s="12"/>
      <c r="N2116" s="12"/>
      <c r="O2116" s="5"/>
      <c r="P2116" s="5"/>
      <c r="Q2116" s="10"/>
      <c r="R2116" s="39"/>
      <c r="S2116" s="5"/>
      <c r="T2116" s="6"/>
      <c r="U2116" s="10"/>
      <c r="V2116" s="10"/>
      <c r="W2116" s="12"/>
      <c r="X2116" s="5"/>
      <c r="Y2116" s="11"/>
      <c r="Z2116" s="2"/>
      <c r="AA2116" s="8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2"/>
      <c r="CH2116" s="1"/>
      <c r="CI2116" s="1"/>
      <c r="CJ2116" s="1"/>
      <c r="CK2116" s="1"/>
      <c r="CL2116" s="1"/>
      <c r="CM2116" s="1"/>
    </row>
    <row r="2117" spans="1:91" x14ac:dyDescent="0.2">
      <c r="A2117" s="113"/>
      <c r="B2117" s="5"/>
      <c r="C2117" s="5"/>
      <c r="D2117" s="64"/>
      <c r="E2117" s="11"/>
      <c r="F2117" s="8"/>
      <c r="G2117" s="9"/>
      <c r="H2117" s="8"/>
      <c r="I2117" s="8"/>
      <c r="J2117" s="1"/>
      <c r="K2117" s="1"/>
      <c r="L2117" s="5"/>
      <c r="M2117" s="12"/>
      <c r="N2117" s="12"/>
      <c r="O2117" s="5"/>
      <c r="P2117" s="5"/>
      <c r="Q2117" s="10"/>
      <c r="R2117" s="39"/>
      <c r="S2117" s="5"/>
      <c r="T2117" s="6"/>
      <c r="U2117" s="10"/>
      <c r="V2117" s="10"/>
      <c r="W2117" s="12"/>
      <c r="X2117" s="5"/>
      <c r="Y2117" s="11"/>
      <c r="Z2117" s="2"/>
      <c r="AA2117" s="8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2"/>
      <c r="CH2117" s="1"/>
      <c r="CI2117" s="1"/>
      <c r="CJ2117" s="1"/>
      <c r="CK2117" s="1"/>
      <c r="CL2117" s="1"/>
      <c r="CM2117" s="1"/>
    </row>
    <row r="2118" spans="1:91" x14ac:dyDescent="0.2">
      <c r="A2118" s="113"/>
      <c r="B2118" s="5"/>
      <c r="C2118" s="5"/>
      <c r="D2118" s="64"/>
      <c r="E2118" s="11"/>
      <c r="F2118" s="8"/>
      <c r="G2118" s="9"/>
      <c r="H2118" s="8"/>
      <c r="I2118" s="8"/>
      <c r="J2118" s="1"/>
      <c r="K2118" s="1"/>
      <c r="L2118" s="5"/>
      <c r="M2118" s="12"/>
      <c r="N2118" s="12"/>
      <c r="O2118" s="5"/>
      <c r="P2118" s="5"/>
      <c r="Q2118" s="10"/>
      <c r="R2118" s="39"/>
      <c r="S2118" s="5"/>
      <c r="T2118" s="6"/>
      <c r="U2118" s="10"/>
      <c r="V2118" s="10"/>
      <c r="W2118" s="12"/>
      <c r="X2118" s="5"/>
      <c r="Y2118" s="11"/>
      <c r="Z2118" s="2"/>
      <c r="AA2118" s="8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2"/>
      <c r="CH2118" s="1"/>
      <c r="CI2118" s="1"/>
      <c r="CJ2118" s="1"/>
      <c r="CK2118" s="1"/>
      <c r="CL2118" s="1"/>
      <c r="CM2118" s="1"/>
    </row>
    <row r="2119" spans="1:91" x14ac:dyDescent="0.2">
      <c r="A2119" s="113"/>
      <c r="B2119" s="5"/>
      <c r="C2119" s="5"/>
      <c r="D2119" s="64"/>
      <c r="E2119" s="11"/>
      <c r="F2119" s="8"/>
      <c r="G2119" s="9"/>
      <c r="H2119" s="8"/>
      <c r="I2119" s="8"/>
      <c r="J2119" s="1"/>
      <c r="K2119" s="1"/>
      <c r="L2119" s="5"/>
      <c r="M2119" s="12"/>
      <c r="N2119" s="12"/>
      <c r="O2119" s="5"/>
      <c r="P2119" s="5"/>
      <c r="Q2119" s="10"/>
      <c r="R2119" s="39"/>
      <c r="S2119" s="5"/>
      <c r="T2119" s="6"/>
      <c r="U2119" s="10"/>
      <c r="V2119" s="10"/>
      <c r="W2119" s="12"/>
      <c r="X2119" s="5"/>
      <c r="Y2119" s="11"/>
      <c r="Z2119" s="2"/>
      <c r="AA2119" s="8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2"/>
      <c r="CH2119" s="1"/>
      <c r="CI2119" s="1"/>
      <c r="CJ2119" s="1"/>
      <c r="CK2119" s="1"/>
      <c r="CL2119" s="1"/>
      <c r="CM2119" s="1"/>
    </row>
    <row r="2120" spans="1:91" x14ac:dyDescent="0.2">
      <c r="A2120" s="113"/>
      <c r="B2120" s="5"/>
      <c r="C2120" s="5"/>
      <c r="D2120" s="64"/>
      <c r="E2120" s="11"/>
      <c r="F2120" s="8"/>
      <c r="G2120" s="9"/>
      <c r="H2120" s="8"/>
      <c r="I2120" s="8"/>
      <c r="J2120" s="1"/>
      <c r="K2120" s="1"/>
      <c r="L2120" s="5"/>
      <c r="M2120" s="12"/>
      <c r="N2120" s="12"/>
      <c r="O2120" s="5"/>
      <c r="P2120" s="5"/>
      <c r="Q2120" s="10"/>
      <c r="R2120" s="39"/>
      <c r="S2120" s="5"/>
      <c r="T2120" s="6"/>
      <c r="U2120" s="10"/>
      <c r="V2120" s="10"/>
      <c r="W2120" s="12"/>
      <c r="X2120" s="5"/>
      <c r="Y2120" s="11"/>
      <c r="Z2120" s="2"/>
      <c r="AA2120" s="8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2"/>
      <c r="CH2120" s="1"/>
      <c r="CI2120" s="1"/>
      <c r="CJ2120" s="1"/>
      <c r="CK2120" s="1"/>
      <c r="CL2120" s="1"/>
      <c r="CM2120" s="1"/>
    </row>
    <row r="2121" spans="1:91" x14ac:dyDescent="0.2">
      <c r="A2121" s="113"/>
      <c r="B2121" s="5"/>
      <c r="C2121" s="5"/>
      <c r="D2121" s="64"/>
      <c r="E2121" s="11"/>
      <c r="F2121" s="8"/>
      <c r="G2121" s="9"/>
      <c r="H2121" s="8"/>
      <c r="I2121" s="8"/>
      <c r="J2121" s="1"/>
      <c r="K2121" s="1"/>
      <c r="L2121" s="5"/>
      <c r="M2121" s="12"/>
      <c r="N2121" s="12"/>
      <c r="O2121" s="5"/>
      <c r="P2121" s="5"/>
      <c r="Q2121" s="10"/>
      <c r="R2121" s="39"/>
      <c r="S2121" s="5"/>
      <c r="T2121" s="6"/>
      <c r="U2121" s="10"/>
      <c r="V2121" s="10"/>
      <c r="W2121" s="12"/>
      <c r="X2121" s="5"/>
      <c r="Y2121" s="11"/>
      <c r="Z2121" s="2"/>
      <c r="AA2121" s="8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2"/>
      <c r="CH2121" s="1"/>
      <c r="CI2121" s="1"/>
      <c r="CJ2121" s="1"/>
      <c r="CK2121" s="1"/>
      <c r="CL2121" s="1"/>
      <c r="CM2121" s="1"/>
    </row>
    <row r="2122" spans="1:91" x14ac:dyDescent="0.2">
      <c r="A2122" s="113"/>
      <c r="B2122" s="5"/>
      <c r="C2122" s="5"/>
      <c r="D2122" s="64"/>
      <c r="E2122" s="11"/>
      <c r="F2122" s="8"/>
      <c r="G2122" s="9"/>
      <c r="H2122" s="8"/>
      <c r="I2122" s="8"/>
      <c r="J2122" s="1"/>
      <c r="K2122" s="1"/>
      <c r="L2122" s="5"/>
      <c r="M2122" s="12"/>
      <c r="N2122" s="12"/>
      <c r="O2122" s="5"/>
      <c r="P2122" s="5"/>
      <c r="Q2122" s="10"/>
      <c r="R2122" s="39"/>
      <c r="S2122" s="5"/>
      <c r="T2122" s="6"/>
      <c r="U2122" s="10"/>
      <c r="V2122" s="10"/>
      <c r="W2122" s="12"/>
      <c r="X2122" s="5"/>
      <c r="Y2122" s="11"/>
      <c r="Z2122" s="2"/>
      <c r="AA2122" s="8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2"/>
      <c r="CH2122" s="1"/>
      <c r="CI2122" s="1"/>
      <c r="CJ2122" s="1"/>
      <c r="CK2122" s="1"/>
      <c r="CL2122" s="1"/>
      <c r="CM2122" s="1"/>
    </row>
    <row r="2123" spans="1:91" x14ac:dyDescent="0.2">
      <c r="A2123" s="113"/>
      <c r="B2123" s="5"/>
      <c r="C2123" s="5"/>
      <c r="D2123" s="64"/>
      <c r="E2123" s="11"/>
      <c r="F2123" s="8"/>
      <c r="G2123" s="9"/>
      <c r="H2123" s="8"/>
      <c r="I2123" s="8"/>
      <c r="J2123" s="1"/>
      <c r="K2123" s="1"/>
      <c r="L2123" s="5"/>
      <c r="M2123" s="12"/>
      <c r="N2123" s="12"/>
      <c r="O2123" s="5"/>
      <c r="P2123" s="5"/>
      <c r="Q2123" s="10"/>
      <c r="R2123" s="39"/>
      <c r="S2123" s="5"/>
      <c r="T2123" s="6"/>
      <c r="U2123" s="10"/>
      <c r="V2123" s="10"/>
      <c r="W2123" s="12"/>
      <c r="X2123" s="5"/>
      <c r="Y2123" s="11"/>
      <c r="Z2123" s="2"/>
      <c r="AA2123" s="8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2"/>
      <c r="CH2123" s="1"/>
      <c r="CI2123" s="1"/>
      <c r="CJ2123" s="1"/>
      <c r="CK2123" s="1"/>
      <c r="CL2123" s="1"/>
      <c r="CM2123" s="1"/>
    </row>
    <row r="2124" spans="1:91" x14ac:dyDescent="0.2">
      <c r="A2124" s="113"/>
      <c r="B2124" s="5"/>
      <c r="C2124" s="5"/>
      <c r="D2124" s="64"/>
      <c r="E2124" s="11"/>
      <c r="F2124" s="8"/>
      <c r="G2124" s="9"/>
      <c r="H2124" s="8"/>
      <c r="I2124" s="8"/>
      <c r="J2124" s="1"/>
      <c r="K2124" s="1"/>
      <c r="L2124" s="5"/>
      <c r="M2124" s="12"/>
      <c r="N2124" s="12"/>
      <c r="O2124" s="5"/>
      <c r="P2124" s="5"/>
      <c r="Q2124" s="10"/>
      <c r="R2124" s="39"/>
      <c r="S2124" s="5"/>
      <c r="T2124" s="6"/>
      <c r="U2124" s="10"/>
      <c r="V2124" s="10"/>
      <c r="W2124" s="12"/>
      <c r="X2124" s="5"/>
      <c r="Y2124" s="11"/>
      <c r="Z2124" s="2"/>
      <c r="AA2124" s="8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2"/>
      <c r="CH2124" s="1"/>
      <c r="CI2124" s="1"/>
      <c r="CJ2124" s="1"/>
      <c r="CK2124" s="1"/>
      <c r="CL2124" s="1"/>
      <c r="CM2124" s="1"/>
    </row>
    <row r="2125" spans="1:91" x14ac:dyDescent="0.2">
      <c r="A2125" s="113"/>
      <c r="B2125" s="5"/>
      <c r="C2125" s="5"/>
      <c r="D2125" s="64"/>
      <c r="E2125" s="11"/>
      <c r="F2125" s="8"/>
      <c r="G2125" s="9"/>
      <c r="H2125" s="8"/>
      <c r="I2125" s="8"/>
      <c r="J2125" s="1"/>
      <c r="K2125" s="1"/>
      <c r="L2125" s="5"/>
      <c r="M2125" s="12"/>
      <c r="N2125" s="12"/>
      <c r="O2125" s="5"/>
      <c r="P2125" s="5"/>
      <c r="Q2125" s="10"/>
      <c r="R2125" s="39"/>
      <c r="S2125" s="5"/>
      <c r="T2125" s="6"/>
      <c r="U2125" s="10"/>
      <c r="V2125" s="10"/>
      <c r="W2125" s="12"/>
      <c r="X2125" s="5"/>
      <c r="Y2125" s="11"/>
      <c r="Z2125" s="2"/>
      <c r="AA2125" s="8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2"/>
      <c r="CH2125" s="1"/>
      <c r="CI2125" s="1"/>
      <c r="CJ2125" s="1"/>
      <c r="CK2125" s="1"/>
      <c r="CL2125" s="1"/>
      <c r="CM2125" s="1"/>
    </row>
    <row r="2126" spans="1:91" x14ac:dyDescent="0.2">
      <c r="A2126" s="113"/>
      <c r="B2126" s="5"/>
      <c r="C2126" s="5"/>
      <c r="D2126" s="64"/>
      <c r="E2126" s="11"/>
      <c r="F2126" s="8"/>
      <c r="G2126" s="9"/>
      <c r="H2126" s="8"/>
      <c r="I2126" s="8"/>
      <c r="J2126" s="1"/>
      <c r="K2126" s="1"/>
      <c r="L2126" s="5"/>
      <c r="M2126" s="12"/>
      <c r="N2126" s="12"/>
      <c r="O2126" s="5"/>
      <c r="P2126" s="5"/>
      <c r="Q2126" s="10"/>
      <c r="R2126" s="39"/>
      <c r="S2126" s="5"/>
      <c r="T2126" s="6"/>
      <c r="U2126" s="10"/>
      <c r="V2126" s="10"/>
      <c r="W2126" s="12"/>
      <c r="X2126" s="5"/>
      <c r="Y2126" s="11"/>
      <c r="Z2126" s="2"/>
      <c r="AA2126" s="8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2"/>
      <c r="CH2126" s="1"/>
      <c r="CI2126" s="1"/>
      <c r="CJ2126" s="1"/>
      <c r="CK2126" s="1"/>
      <c r="CL2126" s="1"/>
      <c r="CM2126" s="1"/>
    </row>
    <row r="2127" spans="1:91" x14ac:dyDescent="0.2">
      <c r="A2127" s="113"/>
      <c r="B2127" s="5"/>
      <c r="C2127" s="5"/>
      <c r="D2127" s="64"/>
      <c r="E2127" s="11"/>
      <c r="F2127" s="8"/>
      <c r="G2127" s="9"/>
      <c r="H2127" s="8"/>
      <c r="I2127" s="8"/>
      <c r="J2127" s="1"/>
      <c r="K2127" s="1"/>
      <c r="L2127" s="5"/>
      <c r="M2127" s="12"/>
      <c r="N2127" s="12"/>
      <c r="O2127" s="5"/>
      <c r="P2127" s="5"/>
      <c r="Q2127" s="10"/>
      <c r="R2127" s="39"/>
      <c r="S2127" s="5"/>
      <c r="T2127" s="6"/>
      <c r="U2127" s="10"/>
      <c r="V2127" s="10"/>
      <c r="W2127" s="12"/>
      <c r="X2127" s="5"/>
      <c r="Y2127" s="11"/>
      <c r="Z2127" s="2"/>
      <c r="AA2127" s="8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2"/>
      <c r="CH2127" s="1"/>
      <c r="CI2127" s="1"/>
      <c r="CJ2127" s="1"/>
      <c r="CK2127" s="1"/>
      <c r="CL2127" s="1"/>
      <c r="CM2127" s="1"/>
    </row>
    <row r="2128" spans="1:91" x14ac:dyDescent="0.2">
      <c r="A2128" s="113"/>
      <c r="B2128" s="5"/>
      <c r="C2128" s="5"/>
      <c r="D2128" s="64"/>
      <c r="E2128" s="11"/>
      <c r="F2128" s="8"/>
      <c r="G2128" s="9"/>
      <c r="H2128" s="8"/>
      <c r="I2128" s="8"/>
      <c r="J2128" s="1"/>
      <c r="K2128" s="1"/>
      <c r="L2128" s="5"/>
      <c r="M2128" s="12"/>
      <c r="N2128" s="12"/>
      <c r="O2128" s="5"/>
      <c r="P2128" s="5"/>
      <c r="Q2128" s="10"/>
      <c r="R2128" s="39"/>
      <c r="S2128" s="5"/>
      <c r="T2128" s="6"/>
      <c r="U2128" s="10"/>
      <c r="V2128" s="10"/>
      <c r="W2128" s="12"/>
      <c r="X2128" s="5"/>
      <c r="Y2128" s="11"/>
      <c r="Z2128" s="2"/>
      <c r="AA2128" s="8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2"/>
      <c r="CH2128" s="1"/>
      <c r="CI2128" s="1"/>
      <c r="CJ2128" s="1"/>
      <c r="CK2128" s="1"/>
      <c r="CL2128" s="1"/>
      <c r="CM2128" s="1"/>
    </row>
    <row r="2129" spans="1:91" x14ac:dyDescent="0.2">
      <c r="A2129" s="113"/>
      <c r="B2129" s="5"/>
      <c r="C2129" s="5"/>
      <c r="D2129" s="64"/>
      <c r="E2129" s="11"/>
      <c r="F2129" s="8"/>
      <c r="G2129" s="9"/>
      <c r="H2129" s="8"/>
      <c r="I2129" s="8"/>
      <c r="J2129" s="1"/>
      <c r="K2129" s="1"/>
      <c r="L2129" s="5"/>
      <c r="M2129" s="12"/>
      <c r="N2129" s="12"/>
      <c r="O2129" s="5"/>
      <c r="P2129" s="5"/>
      <c r="Q2129" s="10"/>
      <c r="R2129" s="39"/>
      <c r="S2129" s="5"/>
      <c r="T2129" s="6"/>
      <c r="U2129" s="10"/>
      <c r="V2129" s="10"/>
      <c r="W2129" s="12"/>
      <c r="X2129" s="5"/>
      <c r="Y2129" s="11"/>
      <c r="Z2129" s="2"/>
      <c r="AA2129" s="8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2"/>
      <c r="CH2129" s="1"/>
      <c r="CI2129" s="1"/>
      <c r="CJ2129" s="1"/>
      <c r="CK2129" s="1"/>
      <c r="CL2129" s="1"/>
      <c r="CM2129" s="1"/>
    </row>
    <row r="2130" spans="1:91" x14ac:dyDescent="0.2">
      <c r="A2130" s="113"/>
      <c r="B2130" s="5"/>
      <c r="C2130" s="5"/>
      <c r="D2130" s="64"/>
      <c r="E2130" s="11"/>
      <c r="F2130" s="8"/>
      <c r="G2130" s="9"/>
      <c r="H2130" s="8"/>
      <c r="I2130" s="8"/>
      <c r="J2130" s="1"/>
      <c r="K2130" s="1"/>
      <c r="L2130" s="5"/>
      <c r="M2130" s="12"/>
      <c r="N2130" s="12"/>
      <c r="O2130" s="5"/>
      <c r="P2130" s="5"/>
      <c r="Q2130" s="10"/>
      <c r="R2130" s="39"/>
      <c r="S2130" s="5"/>
      <c r="T2130" s="6"/>
      <c r="U2130" s="10"/>
      <c r="V2130" s="10"/>
      <c r="W2130" s="12"/>
      <c r="X2130" s="5"/>
      <c r="Y2130" s="11"/>
      <c r="Z2130" s="2"/>
      <c r="AA2130" s="8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2"/>
      <c r="CH2130" s="1"/>
      <c r="CI2130" s="1"/>
      <c r="CJ2130" s="1"/>
      <c r="CK2130" s="1"/>
      <c r="CL2130" s="1"/>
      <c r="CM2130" s="1"/>
    </row>
    <row r="2131" spans="1:91" x14ac:dyDescent="0.2">
      <c r="A2131" s="113"/>
      <c r="B2131" s="5"/>
      <c r="C2131" s="5"/>
      <c r="D2131" s="64"/>
      <c r="E2131" s="11"/>
      <c r="F2131" s="8"/>
      <c r="G2131" s="9"/>
      <c r="H2131" s="8"/>
      <c r="I2131" s="8"/>
      <c r="J2131" s="1"/>
      <c r="K2131" s="1"/>
      <c r="L2131" s="5"/>
      <c r="M2131" s="12"/>
      <c r="N2131" s="12"/>
      <c r="O2131" s="5"/>
      <c r="P2131" s="5"/>
      <c r="Q2131" s="10"/>
      <c r="R2131" s="39"/>
      <c r="S2131" s="5"/>
      <c r="T2131" s="6"/>
      <c r="U2131" s="10"/>
      <c r="V2131" s="10"/>
      <c r="W2131" s="12"/>
      <c r="X2131" s="5"/>
      <c r="Y2131" s="11"/>
      <c r="Z2131" s="2"/>
      <c r="AA2131" s="8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2"/>
      <c r="CH2131" s="1"/>
      <c r="CI2131" s="1"/>
      <c r="CJ2131" s="1"/>
      <c r="CK2131" s="1"/>
      <c r="CL2131" s="1"/>
      <c r="CM2131" s="1"/>
    </row>
    <row r="2132" spans="1:91" x14ac:dyDescent="0.2">
      <c r="A2132" s="113"/>
      <c r="B2132" s="5"/>
      <c r="C2132" s="5"/>
      <c r="D2132" s="64"/>
      <c r="E2132" s="11"/>
      <c r="F2132" s="8"/>
      <c r="G2132" s="9"/>
      <c r="H2132" s="8"/>
      <c r="I2132" s="8"/>
      <c r="J2132" s="1"/>
      <c r="K2132" s="1"/>
      <c r="L2132" s="5"/>
      <c r="M2132" s="12"/>
      <c r="N2132" s="12"/>
      <c r="O2132" s="5"/>
      <c r="P2132" s="5"/>
      <c r="Q2132" s="10"/>
      <c r="R2132" s="39"/>
      <c r="S2132" s="5"/>
      <c r="T2132" s="6"/>
      <c r="U2132" s="10"/>
      <c r="V2132" s="10"/>
      <c r="W2132" s="12"/>
      <c r="X2132" s="5"/>
      <c r="Y2132" s="11"/>
      <c r="Z2132" s="2"/>
      <c r="AA2132" s="8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2"/>
      <c r="CH2132" s="1"/>
      <c r="CI2132" s="1"/>
      <c r="CJ2132" s="1"/>
      <c r="CK2132" s="1"/>
      <c r="CL2132" s="1"/>
      <c r="CM2132" s="1"/>
    </row>
    <row r="2133" spans="1:91" x14ac:dyDescent="0.2">
      <c r="A2133" s="113"/>
      <c r="B2133" s="5"/>
      <c r="C2133" s="5"/>
      <c r="D2133" s="64"/>
      <c r="E2133" s="11"/>
      <c r="F2133" s="8"/>
      <c r="G2133" s="9"/>
      <c r="H2133" s="8"/>
      <c r="I2133" s="8"/>
      <c r="J2133" s="1"/>
      <c r="K2133" s="1"/>
      <c r="L2133" s="5"/>
      <c r="M2133" s="12"/>
      <c r="N2133" s="12"/>
      <c r="O2133" s="5"/>
      <c r="P2133" s="5"/>
      <c r="Q2133" s="10"/>
      <c r="R2133" s="39"/>
      <c r="S2133" s="5"/>
      <c r="T2133" s="6"/>
      <c r="U2133" s="10"/>
      <c r="V2133" s="10"/>
      <c r="W2133" s="12"/>
      <c r="X2133" s="5"/>
      <c r="Y2133" s="11"/>
      <c r="Z2133" s="2"/>
      <c r="AA2133" s="8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2"/>
      <c r="CH2133" s="1"/>
      <c r="CI2133" s="1"/>
      <c r="CJ2133" s="1"/>
      <c r="CK2133" s="1"/>
      <c r="CL2133" s="1"/>
      <c r="CM2133" s="1"/>
    </row>
    <row r="2134" spans="1:91" x14ac:dyDescent="0.2">
      <c r="A2134" s="113"/>
      <c r="B2134" s="5"/>
      <c r="C2134" s="5"/>
      <c r="D2134" s="64"/>
      <c r="E2134" s="11"/>
      <c r="F2134" s="8"/>
      <c r="G2134" s="9"/>
      <c r="H2134" s="8"/>
      <c r="I2134" s="8"/>
      <c r="J2134" s="1"/>
      <c r="K2134" s="1"/>
      <c r="L2134" s="5"/>
      <c r="M2134" s="12"/>
      <c r="N2134" s="12"/>
      <c r="O2134" s="5"/>
      <c r="P2134" s="5"/>
      <c r="Q2134" s="10"/>
      <c r="R2134" s="39"/>
      <c r="S2134" s="5"/>
      <c r="T2134" s="6"/>
      <c r="U2134" s="10"/>
      <c r="V2134" s="10"/>
      <c r="W2134" s="12"/>
      <c r="X2134" s="5"/>
      <c r="Y2134" s="11"/>
      <c r="Z2134" s="2"/>
      <c r="AA2134" s="8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2"/>
      <c r="CH2134" s="1"/>
      <c r="CI2134" s="1"/>
      <c r="CJ2134" s="1"/>
      <c r="CK2134" s="1"/>
      <c r="CL2134" s="1"/>
      <c r="CM2134" s="1"/>
    </row>
    <row r="2135" spans="1:91" x14ac:dyDescent="0.2">
      <c r="A2135" s="113"/>
      <c r="B2135" s="5"/>
      <c r="C2135" s="5"/>
      <c r="D2135" s="64"/>
      <c r="E2135" s="11"/>
      <c r="F2135" s="8"/>
      <c r="G2135" s="9"/>
      <c r="H2135" s="8"/>
      <c r="I2135" s="8"/>
      <c r="J2135" s="1"/>
      <c r="K2135" s="1"/>
      <c r="L2135" s="5"/>
      <c r="M2135" s="12"/>
      <c r="N2135" s="12"/>
      <c r="O2135" s="5"/>
      <c r="P2135" s="5"/>
      <c r="Q2135" s="10"/>
      <c r="R2135" s="39"/>
      <c r="S2135" s="5"/>
      <c r="T2135" s="6"/>
      <c r="U2135" s="10"/>
      <c r="V2135" s="10"/>
      <c r="W2135" s="12"/>
      <c r="X2135" s="5"/>
      <c r="Y2135" s="11"/>
      <c r="Z2135" s="2"/>
      <c r="AA2135" s="8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2"/>
      <c r="CH2135" s="1"/>
      <c r="CI2135" s="1"/>
      <c r="CJ2135" s="1"/>
      <c r="CK2135" s="1"/>
      <c r="CL2135" s="1"/>
      <c r="CM2135" s="1"/>
    </row>
    <row r="2136" spans="1:91" x14ac:dyDescent="0.2">
      <c r="A2136" s="113"/>
      <c r="B2136" s="5"/>
      <c r="C2136" s="5"/>
      <c r="D2136" s="64"/>
      <c r="E2136" s="11"/>
      <c r="F2136" s="8"/>
      <c r="G2136" s="9"/>
      <c r="H2136" s="8"/>
      <c r="I2136" s="8"/>
      <c r="J2136" s="1"/>
      <c r="K2136" s="1"/>
      <c r="L2136" s="5"/>
      <c r="M2136" s="12"/>
      <c r="N2136" s="12"/>
      <c r="O2136" s="5"/>
      <c r="P2136" s="5"/>
      <c r="Q2136" s="10"/>
      <c r="R2136" s="39"/>
      <c r="S2136" s="5"/>
      <c r="T2136" s="6"/>
      <c r="U2136" s="10"/>
      <c r="V2136" s="10"/>
      <c r="W2136" s="12"/>
      <c r="X2136" s="5"/>
      <c r="Y2136" s="11"/>
      <c r="Z2136" s="2"/>
      <c r="AA2136" s="8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2"/>
      <c r="CH2136" s="1"/>
      <c r="CI2136" s="1"/>
      <c r="CJ2136" s="1"/>
      <c r="CK2136" s="1"/>
      <c r="CL2136" s="1"/>
      <c r="CM2136" s="1"/>
    </row>
    <row r="2137" spans="1:91" x14ac:dyDescent="0.2">
      <c r="A2137" s="113"/>
      <c r="B2137" s="5"/>
      <c r="C2137" s="5"/>
      <c r="D2137" s="64"/>
      <c r="E2137" s="11"/>
      <c r="F2137" s="8"/>
      <c r="G2137" s="9"/>
      <c r="H2137" s="8"/>
      <c r="I2137" s="8"/>
      <c r="J2137" s="1"/>
      <c r="K2137" s="1"/>
      <c r="L2137" s="5"/>
      <c r="M2137" s="12"/>
      <c r="N2137" s="12"/>
      <c r="O2137" s="5"/>
      <c r="P2137" s="5"/>
      <c r="Q2137" s="10"/>
      <c r="R2137" s="39"/>
      <c r="S2137" s="5"/>
      <c r="T2137" s="6"/>
      <c r="U2137" s="10"/>
      <c r="V2137" s="10"/>
      <c r="W2137" s="12"/>
      <c r="X2137" s="5"/>
      <c r="Y2137" s="11"/>
      <c r="Z2137" s="2"/>
      <c r="AA2137" s="8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2"/>
      <c r="CH2137" s="1"/>
      <c r="CI2137" s="1"/>
      <c r="CJ2137" s="1"/>
      <c r="CK2137" s="1"/>
      <c r="CL2137" s="1"/>
      <c r="CM2137" s="1"/>
    </row>
    <row r="2138" spans="1:91" x14ac:dyDescent="0.2">
      <c r="A2138" s="113"/>
      <c r="B2138" s="5"/>
      <c r="C2138" s="5"/>
      <c r="D2138" s="64"/>
      <c r="E2138" s="11"/>
      <c r="F2138" s="8"/>
      <c r="G2138" s="9"/>
      <c r="H2138" s="8"/>
      <c r="I2138" s="8"/>
      <c r="J2138" s="1"/>
      <c r="K2138" s="1"/>
      <c r="L2138" s="5"/>
      <c r="M2138" s="12"/>
      <c r="N2138" s="12"/>
      <c r="O2138" s="5"/>
      <c r="P2138" s="5"/>
      <c r="Q2138" s="10"/>
      <c r="R2138" s="39"/>
      <c r="S2138" s="5"/>
      <c r="T2138" s="6"/>
      <c r="U2138" s="10"/>
      <c r="V2138" s="10"/>
      <c r="W2138" s="12"/>
      <c r="X2138" s="5"/>
      <c r="Y2138" s="11"/>
      <c r="Z2138" s="2"/>
      <c r="AA2138" s="8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2"/>
      <c r="CH2138" s="1"/>
      <c r="CI2138" s="1"/>
      <c r="CJ2138" s="1"/>
      <c r="CK2138" s="1"/>
      <c r="CL2138" s="1"/>
      <c r="CM2138" s="1"/>
    </row>
    <row r="2139" spans="1:91" x14ac:dyDescent="0.2">
      <c r="A2139" s="113"/>
      <c r="B2139" s="5"/>
      <c r="C2139" s="5"/>
      <c r="D2139" s="64"/>
      <c r="E2139" s="11"/>
      <c r="F2139" s="8"/>
      <c r="G2139" s="9"/>
      <c r="H2139" s="8"/>
      <c r="I2139" s="8"/>
      <c r="J2139" s="1"/>
      <c r="K2139" s="1"/>
      <c r="L2139" s="5"/>
      <c r="M2139" s="12"/>
      <c r="N2139" s="12"/>
      <c r="O2139" s="5"/>
      <c r="P2139" s="5"/>
      <c r="Q2139" s="10"/>
      <c r="R2139" s="39"/>
      <c r="S2139" s="5"/>
      <c r="T2139" s="6"/>
      <c r="U2139" s="10"/>
      <c r="V2139" s="10"/>
      <c r="W2139" s="12"/>
      <c r="X2139" s="5"/>
      <c r="Y2139" s="11"/>
      <c r="Z2139" s="2"/>
      <c r="AA2139" s="8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2"/>
      <c r="CH2139" s="1"/>
      <c r="CI2139" s="1"/>
      <c r="CJ2139" s="1"/>
      <c r="CK2139" s="1"/>
      <c r="CL2139" s="1"/>
      <c r="CM2139" s="1"/>
    </row>
    <row r="2140" spans="1:91" x14ac:dyDescent="0.2">
      <c r="A2140" s="113"/>
      <c r="B2140" s="5"/>
      <c r="C2140" s="5"/>
      <c r="D2140" s="64"/>
      <c r="E2140" s="11"/>
      <c r="F2140" s="8"/>
      <c r="G2140" s="9"/>
      <c r="H2140" s="8"/>
      <c r="I2140" s="8"/>
      <c r="J2140" s="1"/>
      <c r="K2140" s="1"/>
      <c r="L2140" s="5"/>
      <c r="M2140" s="12"/>
      <c r="N2140" s="12"/>
      <c r="O2140" s="5"/>
      <c r="P2140" s="5"/>
      <c r="Q2140" s="10"/>
      <c r="R2140" s="39"/>
      <c r="S2140" s="5"/>
      <c r="T2140" s="6"/>
      <c r="U2140" s="10"/>
      <c r="V2140" s="10"/>
      <c r="W2140" s="12"/>
      <c r="X2140" s="5"/>
      <c r="Y2140" s="11"/>
      <c r="Z2140" s="2"/>
      <c r="AA2140" s="8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2"/>
      <c r="CH2140" s="1"/>
      <c r="CI2140" s="1"/>
      <c r="CJ2140" s="1"/>
      <c r="CK2140" s="1"/>
      <c r="CL2140" s="1"/>
      <c r="CM2140" s="1"/>
    </row>
    <row r="2141" spans="1:91" x14ac:dyDescent="0.2">
      <c r="A2141" s="113"/>
      <c r="B2141" s="5"/>
      <c r="C2141" s="5"/>
      <c r="D2141" s="64"/>
      <c r="E2141" s="11"/>
      <c r="F2141" s="8"/>
      <c r="G2141" s="9"/>
      <c r="H2141" s="8"/>
      <c r="I2141" s="8"/>
      <c r="J2141" s="1"/>
      <c r="K2141" s="1"/>
      <c r="L2141" s="5"/>
      <c r="M2141" s="12"/>
      <c r="N2141" s="12"/>
      <c r="O2141" s="5"/>
      <c r="P2141" s="5"/>
      <c r="Q2141" s="10"/>
      <c r="R2141" s="39"/>
      <c r="S2141" s="5"/>
      <c r="T2141" s="6"/>
      <c r="U2141" s="10"/>
      <c r="V2141" s="10"/>
      <c r="W2141" s="12"/>
      <c r="X2141" s="5"/>
      <c r="Y2141" s="11"/>
      <c r="Z2141" s="2"/>
      <c r="AA2141" s="8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2"/>
      <c r="CH2141" s="1"/>
      <c r="CI2141" s="1"/>
      <c r="CJ2141" s="1"/>
      <c r="CK2141" s="1"/>
      <c r="CL2141" s="1"/>
      <c r="CM2141" s="1"/>
    </row>
    <row r="2142" spans="1:91" x14ac:dyDescent="0.2">
      <c r="A2142" s="113"/>
      <c r="B2142" s="5"/>
      <c r="C2142" s="5"/>
      <c r="D2142" s="64"/>
      <c r="E2142" s="11"/>
      <c r="F2142" s="8"/>
      <c r="G2142" s="9"/>
      <c r="H2142" s="8"/>
      <c r="I2142" s="8"/>
      <c r="J2142" s="1"/>
      <c r="K2142" s="1"/>
      <c r="L2142" s="5"/>
      <c r="M2142" s="12"/>
      <c r="N2142" s="12"/>
      <c r="O2142" s="5"/>
      <c r="P2142" s="5"/>
      <c r="Q2142" s="10"/>
      <c r="R2142" s="39"/>
      <c r="S2142" s="5"/>
      <c r="T2142" s="6"/>
      <c r="U2142" s="10"/>
      <c r="V2142" s="10"/>
      <c r="W2142" s="12"/>
      <c r="X2142" s="5"/>
      <c r="Y2142" s="11"/>
      <c r="Z2142" s="2"/>
      <c r="AA2142" s="8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2"/>
      <c r="CH2142" s="1"/>
      <c r="CI2142" s="1"/>
      <c r="CJ2142" s="1"/>
      <c r="CK2142" s="1"/>
      <c r="CL2142" s="1"/>
      <c r="CM2142" s="1"/>
    </row>
    <row r="2143" spans="1:91" x14ac:dyDescent="0.2">
      <c r="A2143" s="113"/>
      <c r="B2143" s="5"/>
      <c r="C2143" s="5"/>
      <c r="D2143" s="64"/>
      <c r="E2143" s="11"/>
      <c r="F2143" s="8"/>
      <c r="G2143" s="9"/>
      <c r="H2143" s="8"/>
      <c r="I2143" s="8"/>
      <c r="J2143" s="1"/>
      <c r="K2143" s="1"/>
      <c r="L2143" s="5"/>
      <c r="M2143" s="12"/>
      <c r="N2143" s="12"/>
      <c r="O2143" s="5"/>
      <c r="P2143" s="5"/>
      <c r="Q2143" s="10"/>
      <c r="R2143" s="39"/>
      <c r="S2143" s="5"/>
      <c r="T2143" s="6"/>
      <c r="U2143" s="10"/>
      <c r="V2143" s="10"/>
      <c r="W2143" s="12"/>
      <c r="X2143" s="5"/>
      <c r="Y2143" s="11"/>
      <c r="Z2143" s="2"/>
      <c r="AA2143" s="8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2"/>
      <c r="CH2143" s="1"/>
      <c r="CI2143" s="1"/>
      <c r="CJ2143" s="1"/>
      <c r="CK2143" s="1"/>
      <c r="CL2143" s="1"/>
      <c r="CM2143" s="1"/>
    </row>
    <row r="2144" spans="1:91" x14ac:dyDescent="0.2">
      <c r="A2144" s="113"/>
      <c r="B2144" s="5"/>
      <c r="C2144" s="5"/>
      <c r="D2144" s="64"/>
      <c r="E2144" s="11"/>
      <c r="F2144" s="8"/>
      <c r="G2144" s="9"/>
      <c r="H2144" s="8"/>
      <c r="I2144" s="8"/>
      <c r="J2144" s="1"/>
      <c r="K2144" s="1"/>
      <c r="L2144" s="5"/>
      <c r="M2144" s="12"/>
      <c r="N2144" s="12"/>
      <c r="O2144" s="5"/>
      <c r="P2144" s="5"/>
      <c r="Q2144" s="10"/>
      <c r="R2144" s="39"/>
      <c r="S2144" s="5"/>
      <c r="T2144" s="6"/>
      <c r="U2144" s="10"/>
      <c r="V2144" s="10"/>
      <c r="W2144" s="12"/>
      <c r="X2144" s="5"/>
      <c r="Y2144" s="11"/>
      <c r="Z2144" s="2"/>
      <c r="AA2144" s="8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2"/>
      <c r="CH2144" s="1"/>
      <c r="CI2144" s="1"/>
      <c r="CJ2144" s="1"/>
      <c r="CK2144" s="1"/>
      <c r="CL2144" s="1"/>
      <c r="CM2144" s="1"/>
    </row>
    <row r="2145" spans="1:91" x14ac:dyDescent="0.2">
      <c r="A2145" s="113"/>
      <c r="B2145" s="5"/>
      <c r="C2145" s="5"/>
      <c r="D2145" s="64"/>
      <c r="E2145" s="11"/>
      <c r="F2145" s="8"/>
      <c r="G2145" s="9"/>
      <c r="H2145" s="8"/>
      <c r="I2145" s="8"/>
      <c r="J2145" s="1"/>
      <c r="K2145" s="1"/>
      <c r="L2145" s="5"/>
      <c r="M2145" s="12"/>
      <c r="N2145" s="12"/>
      <c r="O2145" s="5"/>
      <c r="P2145" s="5"/>
      <c r="Q2145" s="10"/>
      <c r="R2145" s="39"/>
      <c r="S2145" s="5"/>
      <c r="T2145" s="6"/>
      <c r="U2145" s="10"/>
      <c r="V2145" s="10"/>
      <c r="W2145" s="12"/>
      <c r="X2145" s="5"/>
      <c r="Y2145" s="11"/>
      <c r="Z2145" s="2"/>
      <c r="AA2145" s="8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2"/>
      <c r="CH2145" s="1"/>
      <c r="CI2145" s="1"/>
      <c r="CJ2145" s="1"/>
      <c r="CK2145" s="1"/>
      <c r="CL2145" s="1"/>
      <c r="CM2145" s="1"/>
    </row>
    <row r="2146" spans="1:91" x14ac:dyDescent="0.2">
      <c r="A2146" s="113"/>
      <c r="B2146" s="5"/>
      <c r="C2146" s="5"/>
      <c r="D2146" s="64"/>
      <c r="E2146" s="11"/>
      <c r="F2146" s="8"/>
      <c r="G2146" s="9"/>
      <c r="H2146" s="8"/>
      <c r="I2146" s="8"/>
      <c r="J2146" s="1"/>
      <c r="K2146" s="1"/>
      <c r="L2146" s="5"/>
      <c r="M2146" s="12"/>
      <c r="N2146" s="12"/>
      <c r="O2146" s="5"/>
      <c r="P2146" s="5"/>
      <c r="Q2146" s="10"/>
      <c r="R2146" s="39"/>
      <c r="S2146" s="5"/>
      <c r="T2146" s="6"/>
      <c r="U2146" s="10"/>
      <c r="V2146" s="10"/>
      <c r="W2146" s="12"/>
      <c r="X2146" s="5"/>
      <c r="Y2146" s="11"/>
      <c r="Z2146" s="2"/>
      <c r="AA2146" s="8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2"/>
      <c r="CH2146" s="1"/>
      <c r="CI2146" s="1"/>
      <c r="CJ2146" s="1"/>
      <c r="CK2146" s="1"/>
      <c r="CL2146" s="1"/>
      <c r="CM2146" s="1"/>
    </row>
    <row r="2147" spans="1:91" x14ac:dyDescent="0.2">
      <c r="A2147" s="113"/>
      <c r="B2147" s="5"/>
      <c r="C2147" s="5"/>
      <c r="D2147" s="64"/>
      <c r="E2147" s="11"/>
      <c r="F2147" s="8"/>
      <c r="G2147" s="9"/>
      <c r="H2147" s="8"/>
      <c r="I2147" s="8"/>
      <c r="J2147" s="1"/>
      <c r="K2147" s="1"/>
      <c r="L2147" s="5"/>
      <c r="M2147" s="12"/>
      <c r="N2147" s="12"/>
      <c r="O2147" s="5"/>
      <c r="P2147" s="5"/>
      <c r="Q2147" s="10"/>
      <c r="R2147" s="39"/>
      <c r="S2147" s="5"/>
      <c r="T2147" s="6"/>
      <c r="U2147" s="10"/>
      <c r="V2147" s="10"/>
      <c r="W2147" s="12"/>
      <c r="X2147" s="5"/>
      <c r="Y2147" s="11"/>
      <c r="Z2147" s="2"/>
      <c r="AA2147" s="8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2"/>
      <c r="CH2147" s="1"/>
      <c r="CI2147" s="1"/>
      <c r="CJ2147" s="1"/>
      <c r="CK2147" s="1"/>
      <c r="CL2147" s="1"/>
      <c r="CM2147" s="1"/>
    </row>
    <row r="2148" spans="1:91" x14ac:dyDescent="0.2">
      <c r="A2148" s="113"/>
      <c r="B2148" s="5"/>
      <c r="C2148" s="5"/>
      <c r="D2148" s="64"/>
      <c r="E2148" s="11"/>
      <c r="F2148" s="8"/>
      <c r="G2148" s="9"/>
      <c r="H2148" s="8"/>
      <c r="I2148" s="8"/>
      <c r="J2148" s="1"/>
      <c r="K2148" s="1"/>
      <c r="L2148" s="5"/>
      <c r="M2148" s="12"/>
      <c r="N2148" s="12"/>
      <c r="O2148" s="5"/>
      <c r="P2148" s="5"/>
      <c r="Q2148" s="10"/>
      <c r="R2148" s="39"/>
      <c r="S2148" s="5"/>
      <c r="T2148" s="6"/>
      <c r="U2148" s="10"/>
      <c r="V2148" s="10"/>
      <c r="W2148" s="12"/>
      <c r="X2148" s="5"/>
      <c r="Y2148" s="11"/>
      <c r="Z2148" s="2"/>
      <c r="AA2148" s="8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2"/>
      <c r="CH2148" s="1"/>
      <c r="CI2148" s="1"/>
      <c r="CJ2148" s="1"/>
      <c r="CK2148" s="1"/>
      <c r="CL2148" s="1"/>
      <c r="CM2148" s="1"/>
    </row>
    <row r="2149" spans="1:91" x14ac:dyDescent="0.2">
      <c r="A2149" s="113"/>
      <c r="B2149" s="5"/>
      <c r="C2149" s="5"/>
      <c r="D2149" s="64"/>
      <c r="E2149" s="11"/>
      <c r="F2149" s="8"/>
      <c r="G2149" s="9"/>
      <c r="H2149" s="8"/>
      <c r="I2149" s="8"/>
      <c r="J2149" s="1"/>
      <c r="K2149" s="1"/>
      <c r="L2149" s="5"/>
      <c r="M2149" s="12"/>
      <c r="N2149" s="12"/>
      <c r="O2149" s="5"/>
      <c r="P2149" s="5"/>
      <c r="Q2149" s="10"/>
      <c r="R2149" s="39"/>
      <c r="S2149" s="5"/>
      <c r="T2149" s="6"/>
      <c r="U2149" s="10"/>
      <c r="V2149" s="10"/>
      <c r="W2149" s="12"/>
      <c r="X2149" s="5"/>
      <c r="Y2149" s="11"/>
      <c r="Z2149" s="2"/>
      <c r="AA2149" s="8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2"/>
      <c r="CH2149" s="1"/>
      <c r="CI2149" s="1"/>
      <c r="CJ2149" s="1"/>
      <c r="CK2149" s="1"/>
      <c r="CL2149" s="1"/>
      <c r="CM2149" s="1"/>
    </row>
    <row r="2150" spans="1:91" x14ac:dyDescent="0.2">
      <c r="A2150" s="113"/>
      <c r="B2150" s="5"/>
      <c r="C2150" s="5"/>
      <c r="D2150" s="64"/>
      <c r="E2150" s="11"/>
      <c r="F2150" s="8"/>
      <c r="G2150" s="9"/>
      <c r="H2150" s="8"/>
      <c r="I2150" s="8"/>
      <c r="J2150" s="1"/>
      <c r="K2150" s="1"/>
      <c r="L2150" s="5"/>
      <c r="M2150" s="12"/>
      <c r="N2150" s="12"/>
      <c r="O2150" s="5"/>
      <c r="P2150" s="5"/>
      <c r="Q2150" s="10"/>
      <c r="R2150" s="39"/>
      <c r="S2150" s="5"/>
      <c r="T2150" s="6"/>
      <c r="U2150" s="10"/>
      <c r="V2150" s="10"/>
      <c r="W2150" s="12"/>
      <c r="X2150" s="5"/>
      <c r="Y2150" s="11"/>
      <c r="Z2150" s="2"/>
      <c r="AA2150" s="8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2"/>
      <c r="CH2150" s="1"/>
      <c r="CI2150" s="1"/>
      <c r="CJ2150" s="1"/>
      <c r="CK2150" s="1"/>
      <c r="CL2150" s="1"/>
      <c r="CM2150" s="1"/>
    </row>
    <row r="2151" spans="1:91" x14ac:dyDescent="0.2">
      <c r="A2151" s="113"/>
      <c r="B2151" s="5"/>
      <c r="C2151" s="5"/>
      <c r="D2151" s="64"/>
      <c r="E2151" s="11"/>
      <c r="F2151" s="8"/>
      <c r="G2151" s="9"/>
      <c r="H2151" s="8"/>
      <c r="I2151" s="8"/>
      <c r="J2151" s="1"/>
      <c r="K2151" s="1"/>
      <c r="L2151" s="5"/>
      <c r="M2151" s="12"/>
      <c r="N2151" s="12"/>
      <c r="O2151" s="5"/>
      <c r="P2151" s="5"/>
      <c r="Q2151" s="10"/>
      <c r="R2151" s="39"/>
      <c r="S2151" s="5"/>
      <c r="T2151" s="6"/>
      <c r="U2151" s="10"/>
      <c r="V2151" s="10"/>
      <c r="W2151" s="12"/>
      <c r="X2151" s="5"/>
      <c r="Y2151" s="11"/>
      <c r="Z2151" s="2"/>
      <c r="AA2151" s="8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2"/>
      <c r="CH2151" s="1"/>
      <c r="CI2151" s="1"/>
      <c r="CJ2151" s="1"/>
      <c r="CK2151" s="1"/>
      <c r="CL2151" s="1"/>
      <c r="CM2151" s="1"/>
    </row>
    <row r="2152" spans="1:91" x14ac:dyDescent="0.2">
      <c r="A2152" s="113"/>
      <c r="B2152" s="5"/>
      <c r="C2152" s="5"/>
      <c r="D2152" s="64"/>
      <c r="E2152" s="11"/>
      <c r="F2152" s="8"/>
      <c r="G2152" s="9"/>
      <c r="H2152" s="8"/>
      <c r="I2152" s="8"/>
      <c r="J2152" s="1"/>
      <c r="K2152" s="1"/>
      <c r="L2152" s="5"/>
      <c r="M2152" s="12"/>
      <c r="N2152" s="12"/>
      <c r="O2152" s="5"/>
      <c r="P2152" s="5"/>
      <c r="Q2152" s="10"/>
      <c r="R2152" s="39"/>
      <c r="S2152" s="5"/>
      <c r="T2152" s="6"/>
      <c r="U2152" s="10"/>
      <c r="V2152" s="10"/>
      <c r="W2152" s="12"/>
      <c r="X2152" s="5"/>
      <c r="Y2152" s="11"/>
      <c r="Z2152" s="2"/>
      <c r="AA2152" s="8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2"/>
      <c r="CH2152" s="1"/>
      <c r="CI2152" s="1"/>
      <c r="CJ2152" s="1"/>
      <c r="CK2152" s="1"/>
      <c r="CL2152" s="1"/>
      <c r="CM2152" s="1"/>
    </row>
    <row r="2153" spans="1:91" x14ac:dyDescent="0.2">
      <c r="A2153" s="113"/>
      <c r="B2153" s="5"/>
      <c r="C2153" s="5"/>
      <c r="D2153" s="64"/>
      <c r="E2153" s="11"/>
      <c r="F2153" s="8"/>
      <c r="G2153" s="9"/>
      <c r="H2153" s="8"/>
      <c r="I2153" s="8"/>
      <c r="J2153" s="1"/>
      <c r="K2153" s="1"/>
      <c r="L2153" s="5"/>
      <c r="M2153" s="12"/>
      <c r="N2153" s="12"/>
      <c r="O2153" s="5"/>
      <c r="P2153" s="5"/>
      <c r="Q2153" s="10"/>
      <c r="R2153" s="39"/>
      <c r="S2153" s="5"/>
      <c r="T2153" s="6"/>
      <c r="U2153" s="10"/>
      <c r="V2153" s="10"/>
      <c r="W2153" s="12"/>
      <c r="X2153" s="5"/>
      <c r="Y2153" s="11"/>
      <c r="Z2153" s="2"/>
      <c r="AA2153" s="8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2"/>
      <c r="CH2153" s="1"/>
      <c r="CI2153" s="1"/>
      <c r="CJ2153" s="1"/>
      <c r="CK2153" s="1"/>
      <c r="CL2153" s="1"/>
      <c r="CM2153" s="1"/>
    </row>
    <row r="2154" spans="1:91" x14ac:dyDescent="0.2">
      <c r="A2154" s="113"/>
      <c r="B2154" s="5"/>
      <c r="C2154" s="5"/>
      <c r="D2154" s="64"/>
      <c r="E2154" s="11"/>
      <c r="F2154" s="8"/>
      <c r="G2154" s="9"/>
      <c r="H2154" s="8"/>
      <c r="I2154" s="8"/>
      <c r="J2154" s="1"/>
      <c r="K2154" s="1"/>
      <c r="L2154" s="5"/>
      <c r="M2154" s="12"/>
      <c r="N2154" s="12"/>
      <c r="O2154" s="5"/>
      <c r="P2154" s="5"/>
      <c r="Q2154" s="10"/>
      <c r="R2154" s="39"/>
      <c r="S2154" s="5"/>
      <c r="T2154" s="6"/>
      <c r="U2154" s="10"/>
      <c r="V2154" s="10"/>
      <c r="W2154" s="12"/>
      <c r="X2154" s="5"/>
      <c r="Y2154" s="11"/>
      <c r="Z2154" s="2"/>
      <c r="AA2154" s="8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2"/>
      <c r="CH2154" s="1"/>
      <c r="CI2154" s="1"/>
      <c r="CJ2154" s="1"/>
      <c r="CK2154" s="1"/>
      <c r="CL2154" s="1"/>
      <c r="CM2154" s="1"/>
    </row>
    <row r="2155" spans="1:91" x14ac:dyDescent="0.2">
      <c r="A2155" s="113"/>
      <c r="B2155" s="5"/>
      <c r="C2155" s="5"/>
      <c r="D2155" s="64"/>
      <c r="E2155" s="11"/>
      <c r="F2155" s="8"/>
      <c r="G2155" s="9"/>
      <c r="H2155" s="8"/>
      <c r="I2155" s="8"/>
      <c r="J2155" s="1"/>
      <c r="K2155" s="1"/>
      <c r="L2155" s="5"/>
      <c r="M2155" s="12"/>
      <c r="N2155" s="12"/>
      <c r="O2155" s="5"/>
      <c r="P2155" s="5"/>
      <c r="Q2155" s="10"/>
      <c r="R2155" s="39"/>
      <c r="S2155" s="5"/>
      <c r="T2155" s="6"/>
      <c r="U2155" s="10"/>
      <c r="V2155" s="10"/>
      <c r="W2155" s="12"/>
      <c r="X2155" s="5"/>
      <c r="Y2155" s="11"/>
      <c r="Z2155" s="2"/>
      <c r="AA2155" s="8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2"/>
      <c r="CH2155" s="1"/>
      <c r="CI2155" s="1"/>
      <c r="CJ2155" s="1"/>
      <c r="CK2155" s="1"/>
      <c r="CL2155" s="1"/>
      <c r="CM2155" s="1"/>
    </row>
    <row r="2156" spans="1:91" x14ac:dyDescent="0.2">
      <c r="A2156" s="113"/>
      <c r="B2156" s="5"/>
      <c r="C2156" s="5"/>
      <c r="D2156" s="64"/>
      <c r="E2156" s="11"/>
      <c r="F2156" s="8"/>
      <c r="G2156" s="9"/>
      <c r="H2156" s="8"/>
      <c r="I2156" s="8"/>
      <c r="J2156" s="1"/>
      <c r="K2156" s="1"/>
      <c r="L2156" s="5"/>
      <c r="M2156" s="12"/>
      <c r="N2156" s="12"/>
      <c r="O2156" s="5"/>
      <c r="P2156" s="5"/>
      <c r="Q2156" s="10"/>
      <c r="R2156" s="39"/>
      <c r="S2156" s="5"/>
      <c r="T2156" s="6"/>
      <c r="U2156" s="10"/>
      <c r="V2156" s="10"/>
      <c r="W2156" s="12"/>
      <c r="X2156" s="5"/>
      <c r="Y2156" s="11"/>
      <c r="Z2156" s="2"/>
      <c r="AA2156" s="8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2"/>
      <c r="CH2156" s="1"/>
      <c r="CI2156" s="1"/>
      <c r="CJ2156" s="1"/>
      <c r="CK2156" s="1"/>
      <c r="CL2156" s="1"/>
      <c r="CM2156" s="1"/>
    </row>
    <row r="2157" spans="1:91" x14ac:dyDescent="0.2">
      <c r="A2157" s="113"/>
      <c r="B2157" s="5"/>
      <c r="C2157" s="5"/>
      <c r="D2157" s="64"/>
      <c r="E2157" s="11"/>
      <c r="F2157" s="8"/>
      <c r="G2157" s="9"/>
      <c r="H2157" s="8"/>
      <c r="I2157" s="8"/>
      <c r="J2157" s="1"/>
      <c r="K2157" s="1"/>
      <c r="L2157" s="5"/>
      <c r="M2157" s="12"/>
      <c r="N2157" s="12"/>
      <c r="O2157" s="5"/>
      <c r="P2157" s="5"/>
      <c r="Q2157" s="10"/>
      <c r="R2157" s="39"/>
      <c r="S2157" s="5"/>
      <c r="T2157" s="6"/>
      <c r="U2157" s="10"/>
      <c r="V2157" s="10"/>
      <c r="W2157" s="12"/>
      <c r="X2157" s="5"/>
      <c r="Y2157" s="11"/>
      <c r="Z2157" s="2"/>
      <c r="AA2157" s="8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2"/>
      <c r="CH2157" s="1"/>
      <c r="CI2157" s="1"/>
      <c r="CJ2157" s="1"/>
      <c r="CK2157" s="1"/>
      <c r="CL2157" s="1"/>
      <c r="CM2157" s="1"/>
    </row>
    <row r="2158" spans="1:91" x14ac:dyDescent="0.2">
      <c r="A2158" s="113"/>
      <c r="B2158" s="5"/>
      <c r="C2158" s="5"/>
      <c r="D2158" s="64"/>
      <c r="E2158" s="11"/>
      <c r="F2158" s="8"/>
      <c r="G2158" s="9"/>
      <c r="H2158" s="8"/>
      <c r="I2158" s="8"/>
      <c r="J2158" s="1"/>
      <c r="K2158" s="1"/>
      <c r="L2158" s="5"/>
      <c r="M2158" s="12"/>
      <c r="N2158" s="12"/>
      <c r="O2158" s="5"/>
      <c r="P2158" s="5"/>
      <c r="Q2158" s="10"/>
      <c r="R2158" s="39"/>
      <c r="S2158" s="5"/>
      <c r="T2158" s="6"/>
      <c r="U2158" s="10"/>
      <c r="V2158" s="10"/>
      <c r="W2158" s="12"/>
      <c r="X2158" s="5"/>
      <c r="Y2158" s="11"/>
      <c r="Z2158" s="2"/>
      <c r="AA2158" s="8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2"/>
      <c r="CH2158" s="1"/>
      <c r="CI2158" s="1"/>
      <c r="CJ2158" s="1"/>
      <c r="CK2158" s="1"/>
      <c r="CL2158" s="1"/>
      <c r="CM2158" s="1"/>
    </row>
    <row r="2159" spans="1:91" x14ac:dyDescent="0.2">
      <c r="A2159" s="113"/>
      <c r="B2159" s="5"/>
      <c r="C2159" s="5"/>
      <c r="D2159" s="64"/>
      <c r="E2159" s="11"/>
      <c r="F2159" s="8"/>
      <c r="G2159" s="9"/>
      <c r="H2159" s="8"/>
      <c r="I2159" s="8"/>
      <c r="J2159" s="1"/>
      <c r="K2159" s="1"/>
      <c r="L2159" s="5"/>
      <c r="M2159" s="12"/>
      <c r="N2159" s="12"/>
      <c r="O2159" s="5"/>
      <c r="P2159" s="5"/>
      <c r="Q2159" s="10"/>
      <c r="R2159" s="39"/>
      <c r="S2159" s="5"/>
      <c r="T2159" s="6"/>
      <c r="U2159" s="10"/>
      <c r="V2159" s="10"/>
      <c r="W2159" s="12"/>
      <c r="X2159" s="5"/>
      <c r="Y2159" s="11"/>
      <c r="Z2159" s="2"/>
      <c r="AA2159" s="8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2"/>
      <c r="CH2159" s="1"/>
      <c r="CI2159" s="1"/>
      <c r="CJ2159" s="1"/>
      <c r="CK2159" s="1"/>
      <c r="CL2159" s="1"/>
      <c r="CM2159" s="1"/>
    </row>
    <row r="2160" spans="1:91" x14ac:dyDescent="0.2">
      <c r="A2160" s="113"/>
      <c r="B2160" s="5"/>
      <c r="C2160" s="5"/>
      <c r="D2160" s="64"/>
      <c r="E2160" s="11"/>
      <c r="F2160" s="8"/>
      <c r="G2160" s="9"/>
      <c r="H2160" s="8"/>
      <c r="I2160" s="8"/>
      <c r="J2160" s="1"/>
      <c r="K2160" s="1"/>
      <c r="L2160" s="5"/>
      <c r="M2160" s="12"/>
      <c r="N2160" s="12"/>
      <c r="O2160" s="5"/>
      <c r="P2160" s="5"/>
      <c r="Q2160" s="10"/>
      <c r="R2160" s="39"/>
      <c r="S2160" s="5"/>
      <c r="T2160" s="6"/>
      <c r="U2160" s="10"/>
      <c r="V2160" s="10"/>
      <c r="W2160" s="12"/>
      <c r="X2160" s="5"/>
      <c r="Y2160" s="11"/>
      <c r="Z2160" s="2"/>
      <c r="AA2160" s="8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2"/>
      <c r="CH2160" s="1"/>
      <c r="CI2160" s="1"/>
      <c r="CJ2160" s="1"/>
      <c r="CK2160" s="1"/>
      <c r="CL2160" s="1"/>
      <c r="CM2160" s="1"/>
    </row>
    <row r="2161" spans="1:91" x14ac:dyDescent="0.2">
      <c r="A2161" s="113"/>
      <c r="B2161" s="5"/>
      <c r="C2161" s="5"/>
      <c r="D2161" s="64"/>
      <c r="E2161" s="11"/>
      <c r="F2161" s="8"/>
      <c r="G2161" s="9"/>
      <c r="H2161" s="8"/>
      <c r="I2161" s="8"/>
      <c r="J2161" s="1"/>
      <c r="K2161" s="1"/>
      <c r="L2161" s="5"/>
      <c r="M2161" s="12"/>
      <c r="N2161" s="12"/>
      <c r="O2161" s="5"/>
      <c r="P2161" s="5"/>
      <c r="Q2161" s="10"/>
      <c r="R2161" s="39"/>
      <c r="S2161" s="5"/>
      <c r="T2161" s="6"/>
      <c r="U2161" s="10"/>
      <c r="V2161" s="10"/>
      <c r="W2161" s="12"/>
      <c r="X2161" s="5"/>
      <c r="Y2161" s="11"/>
      <c r="Z2161" s="2"/>
      <c r="AA2161" s="8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2"/>
      <c r="CH2161" s="1"/>
      <c r="CI2161" s="1"/>
      <c r="CJ2161" s="1"/>
      <c r="CK2161" s="1"/>
      <c r="CL2161" s="1"/>
      <c r="CM2161" s="1"/>
    </row>
    <row r="2162" spans="1:91" x14ac:dyDescent="0.2">
      <c r="A2162" s="113"/>
      <c r="B2162" s="5"/>
      <c r="C2162" s="5"/>
      <c r="D2162" s="64"/>
      <c r="E2162" s="11"/>
      <c r="F2162" s="8"/>
      <c r="G2162" s="9"/>
      <c r="H2162" s="8"/>
      <c r="I2162" s="8"/>
      <c r="J2162" s="1"/>
      <c r="K2162" s="1"/>
      <c r="L2162" s="5"/>
      <c r="M2162" s="12"/>
      <c r="N2162" s="12"/>
      <c r="O2162" s="5"/>
      <c r="P2162" s="5"/>
      <c r="Q2162" s="10"/>
      <c r="R2162" s="39"/>
      <c r="S2162" s="5"/>
      <c r="T2162" s="6"/>
      <c r="U2162" s="10"/>
      <c r="V2162" s="10"/>
      <c r="W2162" s="12"/>
      <c r="X2162" s="5"/>
      <c r="Y2162" s="11"/>
      <c r="Z2162" s="2"/>
      <c r="AA2162" s="8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2"/>
      <c r="CH2162" s="1"/>
      <c r="CI2162" s="1"/>
      <c r="CJ2162" s="1"/>
      <c r="CK2162" s="1"/>
      <c r="CL2162" s="1"/>
      <c r="CM2162" s="1"/>
    </row>
    <row r="2163" spans="1:91" x14ac:dyDescent="0.2">
      <c r="A2163" s="113"/>
      <c r="B2163" s="5"/>
      <c r="C2163" s="5"/>
      <c r="D2163" s="64"/>
      <c r="E2163" s="11"/>
      <c r="F2163" s="8"/>
      <c r="G2163" s="9"/>
      <c r="H2163" s="8"/>
      <c r="I2163" s="8"/>
      <c r="J2163" s="1"/>
      <c r="K2163" s="1"/>
      <c r="L2163" s="5"/>
      <c r="M2163" s="12"/>
      <c r="N2163" s="12"/>
      <c r="O2163" s="5"/>
      <c r="P2163" s="5"/>
      <c r="Q2163" s="10"/>
      <c r="R2163" s="39"/>
      <c r="S2163" s="5"/>
      <c r="T2163" s="6"/>
      <c r="U2163" s="10"/>
      <c r="V2163" s="10"/>
      <c r="W2163" s="12"/>
      <c r="X2163" s="5"/>
      <c r="Y2163" s="11"/>
      <c r="Z2163" s="2"/>
      <c r="AA2163" s="8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2"/>
      <c r="CH2163" s="1"/>
      <c r="CI2163" s="1"/>
      <c r="CJ2163" s="1"/>
      <c r="CK2163" s="1"/>
      <c r="CL2163" s="1"/>
      <c r="CM2163" s="1"/>
    </row>
    <row r="2164" spans="1:91" x14ac:dyDescent="0.2">
      <c r="A2164" s="113"/>
      <c r="B2164" s="5"/>
      <c r="C2164" s="5"/>
      <c r="D2164" s="64"/>
      <c r="E2164" s="11"/>
      <c r="F2164" s="8"/>
      <c r="G2164" s="9"/>
      <c r="H2164" s="8"/>
      <c r="I2164" s="8"/>
      <c r="J2164" s="1"/>
      <c r="K2164" s="1"/>
      <c r="L2164" s="5"/>
      <c r="M2164" s="12"/>
      <c r="N2164" s="12"/>
      <c r="O2164" s="5"/>
      <c r="P2164" s="5"/>
      <c r="Q2164" s="10"/>
      <c r="R2164" s="39"/>
      <c r="S2164" s="5"/>
      <c r="T2164" s="6"/>
      <c r="U2164" s="10"/>
      <c r="V2164" s="10"/>
      <c r="W2164" s="12"/>
      <c r="X2164" s="5"/>
      <c r="Y2164" s="11"/>
      <c r="Z2164" s="2"/>
      <c r="AA2164" s="8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2"/>
      <c r="CH2164" s="1"/>
      <c r="CI2164" s="1"/>
      <c r="CJ2164" s="1"/>
      <c r="CK2164" s="1"/>
      <c r="CL2164" s="1"/>
      <c r="CM2164" s="1"/>
    </row>
    <row r="2165" spans="1:91" x14ac:dyDescent="0.2">
      <c r="A2165" s="113"/>
      <c r="B2165" s="5"/>
      <c r="C2165" s="5"/>
      <c r="D2165" s="64"/>
      <c r="E2165" s="11"/>
      <c r="F2165" s="8"/>
      <c r="G2165" s="9"/>
      <c r="H2165" s="8"/>
      <c r="I2165" s="8"/>
      <c r="J2165" s="1"/>
      <c r="K2165" s="1"/>
      <c r="L2165" s="5"/>
      <c r="M2165" s="12"/>
      <c r="N2165" s="12"/>
      <c r="O2165" s="5"/>
      <c r="P2165" s="5"/>
      <c r="Q2165" s="10"/>
      <c r="R2165" s="39"/>
      <c r="S2165" s="5"/>
      <c r="T2165" s="6"/>
      <c r="U2165" s="10"/>
      <c r="V2165" s="10"/>
      <c r="W2165" s="12"/>
      <c r="X2165" s="5"/>
      <c r="Y2165" s="11"/>
      <c r="Z2165" s="2"/>
      <c r="AA2165" s="8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2"/>
      <c r="CH2165" s="1"/>
      <c r="CI2165" s="1"/>
      <c r="CJ2165" s="1"/>
      <c r="CK2165" s="1"/>
      <c r="CL2165" s="1"/>
      <c r="CM2165" s="1"/>
    </row>
    <row r="2166" spans="1:91" x14ac:dyDescent="0.2">
      <c r="A2166" s="113"/>
      <c r="B2166" s="5"/>
      <c r="C2166" s="5"/>
      <c r="D2166" s="64"/>
      <c r="E2166" s="11"/>
      <c r="F2166" s="8"/>
      <c r="G2166" s="9"/>
      <c r="H2166" s="8"/>
      <c r="I2166" s="8"/>
      <c r="J2166" s="1"/>
      <c r="K2166" s="1"/>
      <c r="L2166" s="5"/>
      <c r="M2166" s="12"/>
      <c r="N2166" s="12"/>
      <c r="O2166" s="5"/>
      <c r="P2166" s="5"/>
      <c r="Q2166" s="10"/>
      <c r="R2166" s="39"/>
      <c r="S2166" s="5"/>
      <c r="T2166" s="6"/>
      <c r="U2166" s="10"/>
      <c r="V2166" s="10"/>
      <c r="W2166" s="12"/>
      <c r="X2166" s="5"/>
      <c r="Y2166" s="11"/>
      <c r="Z2166" s="2"/>
      <c r="AA2166" s="8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2"/>
      <c r="CH2166" s="1"/>
      <c r="CI2166" s="1"/>
      <c r="CJ2166" s="1"/>
      <c r="CK2166" s="1"/>
      <c r="CL2166" s="1"/>
      <c r="CM2166" s="1"/>
    </row>
    <row r="2167" spans="1:91" x14ac:dyDescent="0.2">
      <c r="A2167" s="113"/>
      <c r="B2167" s="5"/>
      <c r="C2167" s="5"/>
      <c r="D2167" s="64"/>
      <c r="E2167" s="11"/>
      <c r="F2167" s="8"/>
      <c r="G2167" s="9"/>
      <c r="H2167" s="8"/>
      <c r="I2167" s="8"/>
      <c r="J2167" s="1"/>
      <c r="K2167" s="1"/>
      <c r="L2167" s="5"/>
      <c r="M2167" s="12"/>
      <c r="N2167" s="12"/>
      <c r="O2167" s="5"/>
      <c r="P2167" s="5"/>
      <c r="Q2167" s="10"/>
      <c r="R2167" s="39"/>
      <c r="S2167" s="5"/>
      <c r="T2167" s="6"/>
      <c r="U2167" s="10"/>
      <c r="V2167" s="10"/>
      <c r="W2167" s="12"/>
      <c r="X2167" s="5"/>
      <c r="Y2167" s="11"/>
      <c r="Z2167" s="2"/>
      <c r="AA2167" s="8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2"/>
      <c r="CH2167" s="1"/>
      <c r="CI2167" s="1"/>
      <c r="CJ2167" s="1"/>
      <c r="CK2167" s="1"/>
      <c r="CL2167" s="1"/>
      <c r="CM2167" s="1"/>
    </row>
    <row r="2168" spans="1:91" x14ac:dyDescent="0.2">
      <c r="A2168" s="113"/>
      <c r="B2168" s="5"/>
      <c r="C2168" s="5"/>
      <c r="D2168" s="64"/>
      <c r="E2168" s="11"/>
      <c r="F2168" s="8"/>
      <c r="G2168" s="9"/>
      <c r="H2168" s="8"/>
      <c r="I2168" s="8"/>
      <c r="J2168" s="1"/>
      <c r="K2168" s="1"/>
      <c r="L2168" s="5"/>
      <c r="M2168" s="12"/>
      <c r="N2168" s="12"/>
      <c r="O2168" s="5"/>
      <c r="P2168" s="5"/>
      <c r="Q2168" s="10"/>
      <c r="R2168" s="39"/>
      <c r="S2168" s="5"/>
      <c r="T2168" s="6"/>
      <c r="U2168" s="10"/>
      <c r="V2168" s="10"/>
      <c r="W2168" s="12"/>
      <c r="X2168" s="5"/>
      <c r="Y2168" s="11"/>
      <c r="Z2168" s="2"/>
      <c r="AA2168" s="8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2"/>
      <c r="CH2168" s="1"/>
      <c r="CI2168" s="1"/>
      <c r="CJ2168" s="1"/>
      <c r="CK2168" s="1"/>
      <c r="CL2168" s="1"/>
      <c r="CM2168" s="1"/>
    </row>
    <row r="2169" spans="1:91" x14ac:dyDescent="0.2">
      <c r="A2169" s="113"/>
      <c r="B2169" s="5"/>
      <c r="C2169" s="5"/>
      <c r="D2169" s="64"/>
      <c r="E2169" s="11"/>
      <c r="F2169" s="8"/>
      <c r="G2169" s="9"/>
      <c r="H2169" s="8"/>
      <c r="I2169" s="8"/>
      <c r="J2169" s="1"/>
      <c r="K2169" s="1"/>
      <c r="L2169" s="5"/>
      <c r="M2169" s="12"/>
      <c r="N2169" s="12"/>
      <c r="O2169" s="5"/>
      <c r="P2169" s="5"/>
      <c r="Q2169" s="10"/>
      <c r="R2169" s="39"/>
      <c r="S2169" s="5"/>
      <c r="T2169" s="6"/>
      <c r="U2169" s="10"/>
      <c r="V2169" s="10"/>
      <c r="W2169" s="12"/>
      <c r="X2169" s="5"/>
      <c r="Y2169" s="11"/>
      <c r="Z2169" s="2"/>
      <c r="AA2169" s="8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2"/>
      <c r="CH2169" s="1"/>
      <c r="CI2169" s="1"/>
      <c r="CJ2169" s="1"/>
      <c r="CK2169" s="1"/>
      <c r="CL2169" s="1"/>
      <c r="CM2169" s="1"/>
    </row>
    <row r="2170" spans="1:91" x14ac:dyDescent="0.2">
      <c r="A2170" s="113"/>
      <c r="B2170" s="5"/>
      <c r="C2170" s="5"/>
      <c r="D2170" s="64"/>
      <c r="E2170" s="11"/>
      <c r="F2170" s="8"/>
      <c r="G2170" s="9"/>
      <c r="H2170" s="8"/>
      <c r="I2170" s="8"/>
      <c r="J2170" s="1"/>
      <c r="K2170" s="1"/>
      <c r="L2170" s="5"/>
      <c r="M2170" s="12"/>
      <c r="N2170" s="12"/>
      <c r="O2170" s="5"/>
      <c r="P2170" s="5"/>
      <c r="Q2170" s="10"/>
      <c r="R2170" s="39"/>
      <c r="S2170" s="5"/>
      <c r="T2170" s="6"/>
      <c r="U2170" s="10"/>
      <c r="V2170" s="10"/>
      <c r="W2170" s="12"/>
      <c r="X2170" s="5"/>
      <c r="Y2170" s="11"/>
      <c r="Z2170" s="2"/>
      <c r="AA2170" s="8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2"/>
      <c r="CH2170" s="1"/>
      <c r="CI2170" s="1"/>
      <c r="CJ2170" s="1"/>
      <c r="CK2170" s="1"/>
      <c r="CL2170" s="1"/>
      <c r="CM2170" s="1"/>
    </row>
    <row r="2171" spans="1:91" x14ac:dyDescent="0.2">
      <c r="A2171" s="113"/>
      <c r="B2171" s="5"/>
      <c r="C2171" s="5"/>
      <c r="D2171" s="64"/>
      <c r="E2171" s="11"/>
      <c r="F2171" s="8"/>
      <c r="G2171" s="9"/>
      <c r="H2171" s="8"/>
      <c r="I2171" s="8"/>
      <c r="J2171" s="1"/>
      <c r="K2171" s="1"/>
      <c r="L2171" s="5"/>
      <c r="M2171" s="12"/>
      <c r="N2171" s="12"/>
      <c r="O2171" s="5"/>
      <c r="P2171" s="5"/>
      <c r="Q2171" s="10"/>
      <c r="R2171" s="39"/>
      <c r="S2171" s="5"/>
      <c r="T2171" s="6"/>
      <c r="U2171" s="10"/>
      <c r="V2171" s="10"/>
      <c r="W2171" s="12"/>
      <c r="X2171" s="5"/>
      <c r="Y2171" s="11"/>
      <c r="Z2171" s="2"/>
      <c r="AA2171" s="8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2"/>
      <c r="CH2171" s="1"/>
      <c r="CI2171" s="1"/>
      <c r="CJ2171" s="1"/>
      <c r="CK2171" s="1"/>
      <c r="CL2171" s="1"/>
      <c r="CM2171" s="1"/>
    </row>
    <row r="2172" spans="1:91" x14ac:dyDescent="0.2">
      <c r="A2172" s="113"/>
      <c r="B2172" s="5"/>
      <c r="C2172" s="5"/>
      <c r="D2172" s="64"/>
      <c r="E2172" s="11"/>
      <c r="F2172" s="8"/>
      <c r="G2172" s="9"/>
      <c r="H2172" s="8"/>
      <c r="I2172" s="8"/>
      <c r="J2172" s="1"/>
      <c r="K2172" s="1"/>
      <c r="L2172" s="5"/>
      <c r="M2172" s="12"/>
      <c r="N2172" s="12"/>
      <c r="O2172" s="5"/>
      <c r="P2172" s="5"/>
      <c r="Q2172" s="10"/>
      <c r="R2172" s="39"/>
      <c r="S2172" s="5"/>
      <c r="T2172" s="6"/>
      <c r="U2172" s="10"/>
      <c r="V2172" s="10"/>
      <c r="W2172" s="12"/>
      <c r="X2172" s="5"/>
      <c r="Y2172" s="11"/>
      <c r="Z2172" s="2"/>
      <c r="AA2172" s="8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2"/>
      <c r="CH2172" s="1"/>
      <c r="CI2172" s="1"/>
      <c r="CJ2172" s="1"/>
      <c r="CK2172" s="1"/>
      <c r="CL2172" s="1"/>
      <c r="CM2172" s="1"/>
    </row>
    <row r="2173" spans="1:91" x14ac:dyDescent="0.2">
      <c r="A2173" s="113"/>
      <c r="B2173" s="5"/>
      <c r="C2173" s="5"/>
      <c r="D2173" s="64"/>
      <c r="E2173" s="11"/>
      <c r="F2173" s="8"/>
      <c r="G2173" s="9"/>
      <c r="H2173" s="8"/>
      <c r="I2173" s="8"/>
      <c r="J2173" s="1"/>
      <c r="K2173" s="1"/>
      <c r="L2173" s="5"/>
      <c r="M2173" s="12"/>
      <c r="N2173" s="12"/>
      <c r="O2173" s="5"/>
      <c r="P2173" s="5"/>
      <c r="Q2173" s="10"/>
      <c r="R2173" s="39"/>
      <c r="S2173" s="5"/>
      <c r="T2173" s="6"/>
      <c r="U2173" s="10"/>
      <c r="V2173" s="10"/>
      <c r="W2173" s="12"/>
      <c r="X2173" s="5"/>
      <c r="Y2173" s="11"/>
      <c r="Z2173" s="2"/>
      <c r="AA2173" s="8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2"/>
      <c r="CH2173" s="1"/>
      <c r="CI2173" s="1"/>
      <c r="CJ2173" s="1"/>
      <c r="CK2173" s="1"/>
      <c r="CL2173" s="1"/>
      <c r="CM2173" s="1"/>
    </row>
    <row r="2174" spans="1:91" x14ac:dyDescent="0.2">
      <c r="A2174" s="113"/>
      <c r="B2174" s="5"/>
      <c r="C2174" s="5"/>
      <c r="D2174" s="64"/>
      <c r="E2174" s="11"/>
      <c r="F2174" s="8"/>
      <c r="G2174" s="9"/>
      <c r="H2174" s="8"/>
      <c r="I2174" s="8"/>
      <c r="J2174" s="1"/>
      <c r="K2174" s="1"/>
      <c r="L2174" s="5"/>
      <c r="M2174" s="12"/>
      <c r="N2174" s="12"/>
      <c r="O2174" s="5"/>
      <c r="P2174" s="5"/>
      <c r="Q2174" s="10"/>
      <c r="R2174" s="39"/>
      <c r="S2174" s="5"/>
      <c r="T2174" s="6"/>
      <c r="U2174" s="10"/>
      <c r="V2174" s="10"/>
      <c r="W2174" s="12"/>
      <c r="X2174" s="5"/>
      <c r="Y2174" s="11"/>
      <c r="Z2174" s="2"/>
      <c r="AA2174" s="8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2"/>
      <c r="CH2174" s="1"/>
      <c r="CI2174" s="1"/>
      <c r="CJ2174" s="1"/>
      <c r="CK2174" s="1"/>
      <c r="CL2174" s="1"/>
      <c r="CM2174" s="1"/>
    </row>
    <row r="2175" spans="1:91" x14ac:dyDescent="0.2">
      <c r="A2175" s="113"/>
      <c r="B2175" s="5"/>
      <c r="C2175" s="5"/>
      <c r="D2175" s="64"/>
      <c r="E2175" s="11"/>
      <c r="F2175" s="8"/>
      <c r="G2175" s="9"/>
      <c r="H2175" s="8"/>
      <c r="I2175" s="8"/>
      <c r="J2175" s="1"/>
      <c r="K2175" s="1"/>
      <c r="L2175" s="5"/>
      <c r="M2175" s="12"/>
      <c r="N2175" s="12"/>
      <c r="O2175" s="5"/>
      <c r="P2175" s="5"/>
      <c r="Q2175" s="10"/>
      <c r="R2175" s="39"/>
      <c r="S2175" s="5"/>
      <c r="T2175" s="6"/>
      <c r="U2175" s="10"/>
      <c r="V2175" s="10"/>
      <c r="W2175" s="12"/>
      <c r="X2175" s="5"/>
      <c r="Y2175" s="11"/>
      <c r="Z2175" s="2"/>
      <c r="AA2175" s="8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2"/>
      <c r="CH2175" s="1"/>
      <c r="CI2175" s="1"/>
      <c r="CJ2175" s="1"/>
      <c r="CK2175" s="1"/>
      <c r="CL2175" s="1"/>
      <c r="CM2175" s="1"/>
    </row>
    <row r="2176" spans="1:91" x14ac:dyDescent="0.2">
      <c r="A2176" s="113"/>
      <c r="B2176" s="5"/>
      <c r="C2176" s="5"/>
      <c r="D2176" s="64"/>
      <c r="E2176" s="11"/>
      <c r="F2176" s="8"/>
      <c r="G2176" s="9"/>
      <c r="H2176" s="8"/>
      <c r="I2176" s="8"/>
      <c r="J2176" s="1"/>
      <c r="K2176" s="1"/>
      <c r="L2176" s="5"/>
      <c r="M2176" s="12"/>
      <c r="N2176" s="12"/>
      <c r="O2176" s="5"/>
      <c r="P2176" s="5"/>
      <c r="Q2176" s="10"/>
      <c r="R2176" s="39"/>
      <c r="S2176" s="5"/>
      <c r="T2176" s="6"/>
      <c r="U2176" s="10"/>
      <c r="V2176" s="10"/>
      <c r="W2176" s="12"/>
      <c r="X2176" s="5"/>
      <c r="Y2176" s="11"/>
      <c r="Z2176" s="2"/>
      <c r="AA2176" s="8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2"/>
      <c r="CH2176" s="1"/>
      <c r="CI2176" s="1"/>
      <c r="CJ2176" s="1"/>
      <c r="CK2176" s="1"/>
      <c r="CL2176" s="1"/>
      <c r="CM2176" s="1"/>
    </row>
    <row r="2177" spans="1:91" x14ac:dyDescent="0.2">
      <c r="A2177" s="113"/>
      <c r="B2177" s="5"/>
      <c r="C2177" s="5"/>
      <c r="D2177" s="64"/>
      <c r="E2177" s="11"/>
      <c r="F2177" s="8"/>
      <c r="G2177" s="9"/>
      <c r="H2177" s="8"/>
      <c r="I2177" s="8"/>
      <c r="J2177" s="1"/>
      <c r="K2177" s="1"/>
      <c r="L2177" s="5"/>
      <c r="M2177" s="12"/>
      <c r="N2177" s="12"/>
      <c r="O2177" s="5"/>
      <c r="P2177" s="5"/>
      <c r="Q2177" s="10"/>
      <c r="R2177" s="39"/>
      <c r="S2177" s="5"/>
      <c r="T2177" s="6"/>
      <c r="U2177" s="10"/>
      <c r="V2177" s="10"/>
      <c r="W2177" s="12"/>
      <c r="X2177" s="5"/>
      <c r="Y2177" s="11"/>
      <c r="Z2177" s="2"/>
      <c r="AA2177" s="8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2"/>
      <c r="CH2177" s="1"/>
      <c r="CI2177" s="1"/>
      <c r="CJ2177" s="1"/>
      <c r="CK2177" s="1"/>
      <c r="CL2177" s="1"/>
      <c r="CM2177" s="1"/>
    </row>
    <row r="2178" spans="1:91" x14ac:dyDescent="0.2">
      <c r="A2178" s="113"/>
      <c r="B2178" s="5"/>
      <c r="C2178" s="5"/>
      <c r="D2178" s="64"/>
      <c r="E2178" s="11"/>
      <c r="F2178" s="8"/>
      <c r="G2178" s="9"/>
      <c r="H2178" s="8"/>
      <c r="I2178" s="8"/>
      <c r="J2178" s="1"/>
      <c r="K2178" s="1"/>
      <c r="L2178" s="5"/>
      <c r="M2178" s="12"/>
      <c r="N2178" s="12"/>
      <c r="O2178" s="5"/>
      <c r="P2178" s="5"/>
      <c r="Q2178" s="10"/>
      <c r="R2178" s="39"/>
      <c r="S2178" s="5"/>
      <c r="T2178" s="6"/>
      <c r="U2178" s="10"/>
      <c r="V2178" s="10"/>
      <c r="W2178" s="12"/>
      <c r="X2178" s="5"/>
      <c r="Y2178" s="11"/>
      <c r="Z2178" s="2"/>
      <c r="AA2178" s="8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2"/>
      <c r="CH2178" s="1"/>
      <c r="CI2178" s="1"/>
      <c r="CJ2178" s="1"/>
      <c r="CK2178" s="1"/>
      <c r="CL2178" s="1"/>
      <c r="CM2178" s="1"/>
    </row>
    <row r="2179" spans="1:91" x14ac:dyDescent="0.2">
      <c r="A2179" s="113"/>
      <c r="B2179" s="5"/>
      <c r="C2179" s="5"/>
      <c r="D2179" s="64"/>
      <c r="E2179" s="11"/>
      <c r="F2179" s="8"/>
      <c r="G2179" s="9"/>
      <c r="H2179" s="8"/>
      <c r="I2179" s="8"/>
      <c r="J2179" s="1"/>
      <c r="K2179" s="1"/>
      <c r="L2179" s="5"/>
      <c r="M2179" s="12"/>
      <c r="N2179" s="12"/>
      <c r="O2179" s="5"/>
      <c r="P2179" s="5"/>
      <c r="Q2179" s="10"/>
      <c r="R2179" s="39"/>
      <c r="S2179" s="5"/>
      <c r="T2179" s="6"/>
      <c r="U2179" s="10"/>
      <c r="V2179" s="10"/>
      <c r="W2179" s="12"/>
      <c r="X2179" s="5"/>
      <c r="Y2179" s="11"/>
      <c r="Z2179" s="2"/>
      <c r="AA2179" s="8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2"/>
      <c r="CH2179" s="1"/>
      <c r="CI2179" s="1"/>
      <c r="CJ2179" s="1"/>
      <c r="CK2179" s="1"/>
      <c r="CL2179" s="1"/>
      <c r="CM2179" s="1"/>
    </row>
    <row r="2180" spans="1:91" x14ac:dyDescent="0.2">
      <c r="A2180" s="113"/>
      <c r="B2180" s="5"/>
      <c r="C2180" s="5"/>
      <c r="D2180" s="64"/>
      <c r="E2180" s="11"/>
      <c r="F2180" s="8"/>
      <c r="G2180" s="9"/>
      <c r="H2180" s="8"/>
      <c r="I2180" s="8"/>
      <c r="J2180" s="1"/>
      <c r="K2180" s="1"/>
      <c r="L2180" s="5"/>
      <c r="M2180" s="12"/>
      <c r="N2180" s="12"/>
      <c r="O2180" s="5"/>
      <c r="P2180" s="5"/>
      <c r="Q2180" s="10"/>
      <c r="R2180" s="39"/>
      <c r="S2180" s="5"/>
      <c r="T2180" s="6"/>
      <c r="U2180" s="10"/>
      <c r="V2180" s="10"/>
      <c r="W2180" s="12"/>
      <c r="X2180" s="5"/>
      <c r="Y2180" s="11"/>
      <c r="Z2180" s="2"/>
      <c r="AA2180" s="8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2"/>
      <c r="CH2180" s="1"/>
      <c r="CI2180" s="1"/>
      <c r="CJ2180" s="1"/>
      <c r="CK2180" s="1"/>
      <c r="CL2180" s="1"/>
      <c r="CM2180" s="1"/>
    </row>
    <row r="2181" spans="1:91" x14ac:dyDescent="0.2">
      <c r="A2181" s="113"/>
      <c r="B2181" s="5"/>
      <c r="C2181" s="5"/>
      <c r="D2181" s="64"/>
      <c r="E2181" s="11"/>
      <c r="F2181" s="8"/>
      <c r="G2181" s="9"/>
      <c r="H2181" s="8"/>
      <c r="I2181" s="8"/>
      <c r="J2181" s="1"/>
      <c r="K2181" s="1"/>
      <c r="L2181" s="5"/>
      <c r="M2181" s="12"/>
      <c r="N2181" s="12"/>
      <c r="O2181" s="5"/>
      <c r="P2181" s="5"/>
      <c r="Q2181" s="10"/>
      <c r="R2181" s="39"/>
      <c r="S2181" s="5"/>
      <c r="T2181" s="6"/>
      <c r="U2181" s="10"/>
      <c r="V2181" s="10"/>
      <c r="W2181" s="12"/>
      <c r="X2181" s="5"/>
      <c r="Y2181" s="11"/>
      <c r="Z2181" s="2"/>
      <c r="AA2181" s="8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2"/>
      <c r="CH2181" s="1"/>
      <c r="CI2181" s="1"/>
      <c r="CJ2181" s="1"/>
      <c r="CK2181" s="1"/>
      <c r="CL2181" s="1"/>
      <c r="CM2181" s="1"/>
    </row>
    <row r="2182" spans="1:91" x14ac:dyDescent="0.2">
      <c r="A2182" s="113"/>
      <c r="B2182" s="5"/>
      <c r="C2182" s="5"/>
      <c r="D2182" s="64"/>
      <c r="E2182" s="11"/>
      <c r="F2182" s="8"/>
      <c r="G2182" s="9"/>
      <c r="H2182" s="8"/>
      <c r="I2182" s="8"/>
      <c r="J2182" s="1"/>
      <c r="K2182" s="1"/>
      <c r="L2182" s="5"/>
      <c r="M2182" s="12"/>
      <c r="N2182" s="12"/>
      <c r="O2182" s="5"/>
      <c r="P2182" s="5"/>
      <c r="Q2182" s="10"/>
      <c r="R2182" s="39"/>
      <c r="S2182" s="5"/>
      <c r="T2182" s="6"/>
      <c r="U2182" s="10"/>
      <c r="V2182" s="10"/>
      <c r="W2182" s="12"/>
      <c r="X2182" s="5"/>
      <c r="Y2182" s="11"/>
      <c r="Z2182" s="2"/>
      <c r="AA2182" s="8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2"/>
      <c r="CH2182" s="1"/>
      <c r="CI2182" s="1"/>
      <c r="CJ2182" s="1"/>
      <c r="CK2182" s="1"/>
      <c r="CL2182" s="1"/>
      <c r="CM2182" s="1"/>
    </row>
    <row r="2183" spans="1:91" x14ac:dyDescent="0.2">
      <c r="A2183" s="113"/>
      <c r="B2183" s="5"/>
      <c r="C2183" s="5"/>
      <c r="D2183" s="64"/>
      <c r="E2183" s="11"/>
      <c r="F2183" s="8"/>
      <c r="G2183" s="9"/>
      <c r="H2183" s="8"/>
      <c r="I2183" s="8"/>
      <c r="J2183" s="1"/>
      <c r="K2183" s="1"/>
      <c r="L2183" s="5"/>
      <c r="M2183" s="12"/>
      <c r="N2183" s="12"/>
      <c r="O2183" s="5"/>
      <c r="P2183" s="5"/>
      <c r="Q2183" s="10"/>
      <c r="R2183" s="39"/>
      <c r="S2183" s="5"/>
      <c r="T2183" s="6"/>
      <c r="U2183" s="10"/>
      <c r="V2183" s="10"/>
      <c r="W2183" s="12"/>
      <c r="X2183" s="5"/>
      <c r="Y2183" s="11"/>
      <c r="Z2183" s="2"/>
      <c r="AA2183" s="8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2"/>
      <c r="CH2183" s="1"/>
      <c r="CI2183" s="1"/>
      <c r="CJ2183" s="1"/>
      <c r="CK2183" s="1"/>
      <c r="CL2183" s="1"/>
      <c r="CM2183" s="1"/>
    </row>
    <row r="2184" spans="1:91" x14ac:dyDescent="0.2">
      <c r="A2184" s="113"/>
      <c r="B2184" s="5"/>
      <c r="C2184" s="5"/>
      <c r="D2184" s="64"/>
      <c r="E2184" s="11"/>
      <c r="F2184" s="8"/>
      <c r="G2184" s="9"/>
      <c r="H2184" s="8"/>
      <c r="I2184" s="8"/>
      <c r="J2184" s="1"/>
      <c r="K2184" s="1"/>
      <c r="L2184" s="5"/>
      <c r="M2184" s="12"/>
      <c r="N2184" s="12"/>
      <c r="O2184" s="5"/>
      <c r="P2184" s="5"/>
      <c r="Q2184" s="10"/>
      <c r="R2184" s="39"/>
      <c r="S2184" s="5"/>
      <c r="T2184" s="6"/>
      <c r="U2184" s="10"/>
      <c r="V2184" s="10"/>
      <c r="W2184" s="12"/>
      <c r="X2184" s="5"/>
      <c r="Y2184" s="11"/>
      <c r="Z2184" s="2"/>
      <c r="AA2184" s="8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2"/>
      <c r="CH2184" s="1"/>
      <c r="CI2184" s="1"/>
      <c r="CJ2184" s="1"/>
      <c r="CK2184" s="1"/>
      <c r="CL2184" s="1"/>
      <c r="CM2184" s="1"/>
    </row>
    <row r="2185" spans="1:91" x14ac:dyDescent="0.2">
      <c r="A2185" s="113"/>
      <c r="B2185" s="5"/>
      <c r="C2185" s="5"/>
      <c r="D2185" s="64"/>
      <c r="E2185" s="11"/>
      <c r="F2185" s="8"/>
      <c r="G2185" s="9"/>
      <c r="H2185" s="8"/>
      <c r="I2185" s="8"/>
      <c r="J2185" s="1"/>
      <c r="K2185" s="1"/>
      <c r="L2185" s="5"/>
      <c r="M2185" s="12"/>
      <c r="N2185" s="12"/>
      <c r="O2185" s="5"/>
      <c r="P2185" s="5"/>
      <c r="Q2185" s="10"/>
      <c r="R2185" s="39"/>
      <c r="S2185" s="5"/>
      <c r="T2185" s="6"/>
      <c r="U2185" s="10"/>
      <c r="V2185" s="10"/>
      <c r="W2185" s="12"/>
      <c r="X2185" s="5"/>
      <c r="Y2185" s="11"/>
      <c r="Z2185" s="2"/>
      <c r="AA2185" s="8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2"/>
      <c r="CH2185" s="1"/>
      <c r="CI2185" s="1"/>
      <c r="CJ2185" s="1"/>
      <c r="CK2185" s="1"/>
      <c r="CL2185" s="1"/>
      <c r="CM2185" s="1"/>
    </row>
    <row r="2186" spans="1:91" x14ac:dyDescent="0.2">
      <c r="A2186" s="113"/>
      <c r="B2186" s="5"/>
      <c r="C2186" s="5"/>
      <c r="D2186" s="64"/>
      <c r="E2186" s="11"/>
      <c r="F2186" s="8"/>
      <c r="G2186" s="9"/>
      <c r="H2186" s="8"/>
      <c r="I2186" s="8"/>
      <c r="J2186" s="1"/>
      <c r="K2186" s="1"/>
      <c r="L2186" s="5"/>
      <c r="M2186" s="12"/>
      <c r="N2186" s="12"/>
      <c r="O2186" s="5"/>
      <c r="P2186" s="5"/>
      <c r="Q2186" s="10"/>
      <c r="R2186" s="39"/>
      <c r="S2186" s="5"/>
      <c r="T2186" s="6"/>
      <c r="U2186" s="10"/>
      <c r="V2186" s="10"/>
      <c r="W2186" s="12"/>
      <c r="X2186" s="5"/>
      <c r="Y2186" s="11"/>
      <c r="Z2186" s="2"/>
      <c r="AA2186" s="8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2"/>
      <c r="CH2186" s="1"/>
      <c r="CI2186" s="1"/>
      <c r="CJ2186" s="1"/>
      <c r="CK2186" s="1"/>
      <c r="CL2186" s="1"/>
      <c r="CM2186" s="1"/>
    </row>
    <row r="2187" spans="1:91" x14ac:dyDescent="0.2">
      <c r="A2187" s="113"/>
      <c r="B2187" s="5"/>
      <c r="C2187" s="5"/>
      <c r="D2187" s="64"/>
      <c r="E2187" s="11"/>
      <c r="F2187" s="8"/>
      <c r="G2187" s="9"/>
      <c r="H2187" s="8"/>
      <c r="I2187" s="8"/>
      <c r="J2187" s="1"/>
      <c r="K2187" s="1"/>
      <c r="L2187" s="5"/>
      <c r="M2187" s="12"/>
      <c r="N2187" s="12"/>
      <c r="O2187" s="5"/>
      <c r="P2187" s="5"/>
      <c r="Q2187" s="10"/>
      <c r="R2187" s="39"/>
      <c r="S2187" s="5"/>
      <c r="T2187" s="6"/>
      <c r="U2187" s="10"/>
      <c r="V2187" s="10"/>
      <c r="W2187" s="12"/>
      <c r="X2187" s="5"/>
      <c r="Y2187" s="11"/>
      <c r="Z2187" s="2"/>
      <c r="AA2187" s="8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2"/>
      <c r="CH2187" s="1"/>
      <c r="CI2187" s="1"/>
      <c r="CJ2187" s="1"/>
      <c r="CK2187" s="1"/>
      <c r="CL2187" s="1"/>
      <c r="CM2187" s="1"/>
    </row>
    <row r="2188" spans="1:91" x14ac:dyDescent="0.2">
      <c r="A2188" s="113"/>
      <c r="B2188" s="5"/>
      <c r="C2188" s="5"/>
      <c r="D2188" s="64"/>
      <c r="E2188" s="11"/>
      <c r="F2188" s="8"/>
      <c r="G2188" s="9"/>
      <c r="H2188" s="8"/>
      <c r="I2188" s="8"/>
      <c r="J2188" s="1"/>
      <c r="K2188" s="1"/>
      <c r="L2188" s="5"/>
      <c r="M2188" s="12"/>
      <c r="N2188" s="12"/>
      <c r="O2188" s="5"/>
      <c r="P2188" s="5"/>
      <c r="Q2188" s="10"/>
      <c r="R2188" s="39"/>
      <c r="S2188" s="5"/>
      <c r="T2188" s="6"/>
      <c r="U2188" s="10"/>
      <c r="V2188" s="10"/>
      <c r="W2188" s="12"/>
      <c r="X2188" s="5"/>
      <c r="Y2188" s="11"/>
      <c r="Z2188" s="2"/>
      <c r="AA2188" s="8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2"/>
      <c r="CH2188" s="1"/>
      <c r="CI2188" s="1"/>
      <c r="CJ2188" s="1"/>
      <c r="CK2188" s="1"/>
      <c r="CL2188" s="1"/>
      <c r="CM2188" s="1"/>
    </row>
    <row r="2189" spans="1:91" x14ac:dyDescent="0.2">
      <c r="A2189" s="113"/>
      <c r="B2189" s="5"/>
      <c r="C2189" s="5"/>
      <c r="D2189" s="64"/>
      <c r="E2189" s="11"/>
      <c r="F2189" s="8"/>
      <c r="G2189" s="9"/>
      <c r="H2189" s="8"/>
      <c r="I2189" s="8"/>
      <c r="J2189" s="1"/>
      <c r="K2189" s="1"/>
      <c r="L2189" s="5"/>
      <c r="M2189" s="12"/>
      <c r="N2189" s="12"/>
      <c r="O2189" s="5"/>
      <c r="P2189" s="5"/>
      <c r="Q2189" s="10"/>
      <c r="R2189" s="39"/>
      <c r="S2189" s="5"/>
      <c r="T2189" s="6"/>
      <c r="U2189" s="10"/>
      <c r="V2189" s="10"/>
      <c r="W2189" s="12"/>
      <c r="X2189" s="5"/>
      <c r="Y2189" s="11"/>
      <c r="Z2189" s="2"/>
      <c r="AA2189" s="8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2"/>
      <c r="CH2189" s="1"/>
      <c r="CI2189" s="1"/>
      <c r="CJ2189" s="1"/>
      <c r="CK2189" s="1"/>
      <c r="CL2189" s="1"/>
      <c r="CM2189" s="1"/>
    </row>
    <row r="2190" spans="1:91" x14ac:dyDescent="0.2">
      <c r="A2190" s="113"/>
      <c r="B2190" s="5"/>
      <c r="C2190" s="5"/>
      <c r="D2190" s="64"/>
      <c r="E2190" s="11"/>
      <c r="F2190" s="8"/>
      <c r="G2190" s="9"/>
      <c r="H2190" s="8"/>
      <c r="I2190" s="8"/>
      <c r="J2190" s="1"/>
      <c r="K2190" s="1"/>
      <c r="L2190" s="5"/>
      <c r="M2190" s="12"/>
      <c r="N2190" s="12"/>
      <c r="O2190" s="5"/>
      <c r="P2190" s="5"/>
      <c r="Q2190" s="10"/>
      <c r="R2190" s="39"/>
      <c r="S2190" s="5"/>
      <c r="T2190" s="6"/>
      <c r="U2190" s="10"/>
      <c r="V2190" s="10"/>
      <c r="W2190" s="12"/>
      <c r="X2190" s="5"/>
      <c r="Y2190" s="11"/>
      <c r="Z2190" s="2"/>
      <c r="AA2190" s="8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2"/>
      <c r="CH2190" s="1"/>
      <c r="CI2190" s="1"/>
      <c r="CJ2190" s="1"/>
      <c r="CK2190" s="1"/>
      <c r="CL2190" s="1"/>
      <c r="CM2190" s="1"/>
    </row>
    <row r="2191" spans="1:91" x14ac:dyDescent="0.2">
      <c r="A2191" s="113"/>
      <c r="B2191" s="5"/>
      <c r="C2191" s="5"/>
      <c r="D2191" s="64"/>
      <c r="E2191" s="11"/>
      <c r="F2191" s="8"/>
      <c r="G2191" s="9"/>
      <c r="H2191" s="8"/>
      <c r="I2191" s="8"/>
      <c r="J2191" s="1"/>
      <c r="K2191" s="1"/>
      <c r="L2191" s="5"/>
      <c r="M2191" s="12"/>
      <c r="N2191" s="12"/>
      <c r="O2191" s="5"/>
      <c r="P2191" s="5"/>
      <c r="Q2191" s="10"/>
      <c r="R2191" s="39"/>
      <c r="S2191" s="5"/>
      <c r="T2191" s="6"/>
      <c r="U2191" s="10"/>
      <c r="V2191" s="10"/>
      <c r="W2191" s="12"/>
      <c r="X2191" s="5"/>
      <c r="Y2191" s="11"/>
      <c r="Z2191" s="2"/>
      <c r="AA2191" s="8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2"/>
      <c r="CH2191" s="1"/>
      <c r="CI2191" s="1"/>
      <c r="CJ2191" s="1"/>
      <c r="CK2191" s="1"/>
      <c r="CL2191" s="1"/>
      <c r="CM2191" s="1"/>
    </row>
    <row r="2192" spans="1:91" x14ac:dyDescent="0.2">
      <c r="A2192" s="113"/>
      <c r="B2192" s="5"/>
      <c r="C2192" s="5"/>
      <c r="D2192" s="64"/>
      <c r="E2192" s="11"/>
      <c r="F2192" s="8"/>
      <c r="G2192" s="9"/>
      <c r="H2192" s="8"/>
      <c r="I2192" s="8"/>
      <c r="J2192" s="1"/>
      <c r="K2192" s="1"/>
      <c r="L2192" s="5"/>
      <c r="M2192" s="12"/>
      <c r="N2192" s="12"/>
      <c r="O2192" s="5"/>
      <c r="P2192" s="5"/>
      <c r="Q2192" s="10"/>
      <c r="R2192" s="39"/>
      <c r="S2192" s="5"/>
      <c r="T2192" s="6"/>
      <c r="U2192" s="10"/>
      <c r="V2192" s="10"/>
      <c r="W2192" s="12"/>
      <c r="X2192" s="5"/>
      <c r="Y2192" s="11"/>
      <c r="Z2192" s="2"/>
      <c r="AA2192" s="8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2"/>
      <c r="CH2192" s="1"/>
      <c r="CI2192" s="1"/>
      <c r="CJ2192" s="1"/>
      <c r="CK2192" s="1"/>
      <c r="CL2192" s="1"/>
      <c r="CM2192" s="1"/>
    </row>
    <row r="2193" spans="1:91" x14ac:dyDescent="0.2">
      <c r="A2193" s="113"/>
      <c r="B2193" s="5"/>
      <c r="C2193" s="5"/>
      <c r="D2193" s="64"/>
      <c r="E2193" s="11"/>
      <c r="F2193" s="8"/>
      <c r="G2193" s="9"/>
      <c r="H2193" s="8"/>
      <c r="I2193" s="8"/>
      <c r="J2193" s="1"/>
      <c r="K2193" s="1"/>
      <c r="L2193" s="5"/>
      <c r="M2193" s="12"/>
      <c r="N2193" s="12"/>
      <c r="O2193" s="5"/>
      <c r="P2193" s="5"/>
      <c r="Q2193" s="10"/>
      <c r="R2193" s="39"/>
      <c r="S2193" s="5"/>
      <c r="T2193" s="6"/>
      <c r="U2193" s="10"/>
      <c r="V2193" s="10"/>
      <c r="W2193" s="12"/>
      <c r="X2193" s="5"/>
      <c r="Y2193" s="11"/>
      <c r="Z2193" s="2"/>
      <c r="AA2193" s="8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2"/>
      <c r="CH2193" s="1"/>
      <c r="CI2193" s="1"/>
      <c r="CJ2193" s="1"/>
      <c r="CK2193" s="1"/>
      <c r="CL2193" s="1"/>
      <c r="CM2193" s="1"/>
    </row>
    <row r="2194" spans="1:91" x14ac:dyDescent="0.2">
      <c r="A2194" s="113"/>
      <c r="B2194" s="5"/>
      <c r="C2194" s="5"/>
      <c r="D2194" s="64"/>
      <c r="E2194" s="11"/>
      <c r="F2194" s="8"/>
      <c r="G2194" s="9"/>
      <c r="H2194" s="8"/>
      <c r="I2194" s="8"/>
      <c r="J2194" s="1"/>
      <c r="K2194" s="1"/>
      <c r="L2194" s="5"/>
      <c r="M2194" s="12"/>
      <c r="N2194" s="12"/>
      <c r="O2194" s="5"/>
      <c r="P2194" s="5"/>
      <c r="Q2194" s="10"/>
      <c r="R2194" s="39"/>
      <c r="S2194" s="5"/>
      <c r="T2194" s="6"/>
      <c r="U2194" s="10"/>
      <c r="V2194" s="10"/>
      <c r="W2194" s="12"/>
      <c r="X2194" s="5"/>
      <c r="Y2194" s="11"/>
      <c r="Z2194" s="2"/>
      <c r="AA2194" s="8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2"/>
      <c r="CH2194" s="1"/>
      <c r="CI2194" s="1"/>
      <c r="CJ2194" s="1"/>
      <c r="CK2194" s="1"/>
      <c r="CL2194" s="1"/>
      <c r="CM2194" s="1"/>
    </row>
    <row r="2195" spans="1:91" x14ac:dyDescent="0.2">
      <c r="A2195" s="113"/>
      <c r="B2195" s="5"/>
      <c r="C2195" s="5"/>
      <c r="D2195" s="64"/>
      <c r="E2195" s="11"/>
      <c r="F2195" s="8"/>
      <c r="G2195" s="9"/>
      <c r="H2195" s="8"/>
      <c r="I2195" s="8"/>
      <c r="J2195" s="1"/>
      <c r="K2195" s="1"/>
      <c r="L2195" s="5"/>
      <c r="M2195" s="12"/>
      <c r="N2195" s="12"/>
      <c r="O2195" s="5"/>
      <c r="P2195" s="5"/>
      <c r="Q2195" s="10"/>
      <c r="R2195" s="39"/>
      <c r="S2195" s="5"/>
      <c r="T2195" s="6"/>
      <c r="U2195" s="10"/>
      <c r="V2195" s="10"/>
      <c r="W2195" s="12"/>
      <c r="X2195" s="5"/>
      <c r="Y2195" s="11"/>
      <c r="Z2195" s="2"/>
      <c r="AA2195" s="8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2"/>
      <c r="CH2195" s="1"/>
      <c r="CI2195" s="1"/>
      <c r="CJ2195" s="1"/>
      <c r="CK2195" s="1"/>
      <c r="CL2195" s="1"/>
      <c r="CM2195" s="1"/>
    </row>
    <row r="2196" spans="1:91" x14ac:dyDescent="0.2">
      <c r="A2196" s="113"/>
      <c r="B2196" s="5"/>
      <c r="C2196" s="5"/>
      <c r="D2196" s="64"/>
      <c r="E2196" s="11"/>
      <c r="F2196" s="8"/>
      <c r="G2196" s="9"/>
      <c r="H2196" s="8"/>
      <c r="I2196" s="8"/>
      <c r="J2196" s="1"/>
      <c r="K2196" s="1"/>
      <c r="L2196" s="5"/>
      <c r="M2196" s="12"/>
      <c r="N2196" s="12"/>
      <c r="O2196" s="5"/>
      <c r="P2196" s="5"/>
      <c r="Q2196" s="10"/>
      <c r="R2196" s="39"/>
      <c r="S2196" s="5"/>
      <c r="T2196" s="6"/>
      <c r="U2196" s="10"/>
      <c r="V2196" s="10"/>
      <c r="W2196" s="12"/>
      <c r="X2196" s="5"/>
      <c r="Y2196" s="11"/>
      <c r="Z2196" s="2"/>
      <c r="AA2196" s="8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2"/>
      <c r="CH2196" s="1"/>
      <c r="CI2196" s="1"/>
      <c r="CJ2196" s="1"/>
      <c r="CK2196" s="1"/>
      <c r="CL2196" s="1"/>
      <c r="CM2196" s="1"/>
    </row>
    <row r="2197" spans="1:91" x14ac:dyDescent="0.2">
      <c r="A2197" s="113"/>
      <c r="B2197" s="5"/>
      <c r="C2197" s="5"/>
      <c r="D2197" s="64"/>
      <c r="E2197" s="11"/>
      <c r="F2197" s="8"/>
      <c r="G2197" s="9"/>
      <c r="H2197" s="8"/>
      <c r="I2197" s="8"/>
      <c r="J2197" s="1"/>
      <c r="K2197" s="1"/>
      <c r="L2197" s="5"/>
      <c r="M2197" s="12"/>
      <c r="N2197" s="12"/>
      <c r="O2197" s="5"/>
      <c r="P2197" s="5"/>
      <c r="Q2197" s="10"/>
      <c r="R2197" s="39"/>
      <c r="S2197" s="5"/>
      <c r="T2197" s="6"/>
      <c r="U2197" s="10"/>
      <c r="V2197" s="10"/>
      <c r="W2197" s="12"/>
      <c r="X2197" s="5"/>
      <c r="Y2197" s="11"/>
      <c r="Z2197" s="2"/>
      <c r="AA2197" s="8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2"/>
      <c r="CH2197" s="1"/>
      <c r="CI2197" s="1"/>
      <c r="CJ2197" s="1"/>
      <c r="CK2197" s="1"/>
      <c r="CL2197" s="1"/>
      <c r="CM2197" s="1"/>
    </row>
    <row r="2198" spans="1:91" x14ac:dyDescent="0.2">
      <c r="A2198" s="113"/>
      <c r="B2198" s="5"/>
      <c r="C2198" s="5"/>
      <c r="D2198" s="64"/>
      <c r="E2198" s="11"/>
      <c r="F2198" s="8"/>
      <c r="G2198" s="9"/>
      <c r="H2198" s="8"/>
      <c r="I2198" s="8"/>
      <c r="J2198" s="1"/>
      <c r="K2198" s="1"/>
      <c r="L2198" s="5"/>
      <c r="M2198" s="12"/>
      <c r="N2198" s="12"/>
      <c r="O2198" s="5"/>
      <c r="P2198" s="5"/>
      <c r="Q2198" s="10"/>
      <c r="R2198" s="39"/>
      <c r="S2198" s="5"/>
      <c r="T2198" s="6"/>
      <c r="U2198" s="10"/>
      <c r="V2198" s="10"/>
      <c r="W2198" s="12"/>
      <c r="X2198" s="5"/>
      <c r="Y2198" s="11"/>
      <c r="Z2198" s="2"/>
      <c r="AA2198" s="8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2"/>
      <c r="CH2198" s="1"/>
      <c r="CI2198" s="1"/>
      <c r="CJ2198" s="1"/>
      <c r="CK2198" s="1"/>
      <c r="CL2198" s="1"/>
      <c r="CM2198" s="1"/>
    </row>
    <row r="2199" spans="1:91" x14ac:dyDescent="0.2">
      <c r="A2199" s="113"/>
      <c r="B2199" s="5"/>
      <c r="C2199" s="5"/>
      <c r="D2199" s="64"/>
      <c r="E2199" s="11"/>
      <c r="F2199" s="8"/>
      <c r="G2199" s="9"/>
      <c r="H2199" s="8"/>
      <c r="I2199" s="8"/>
      <c r="J2199" s="1"/>
      <c r="K2199" s="1"/>
      <c r="L2199" s="5"/>
      <c r="M2199" s="12"/>
      <c r="N2199" s="12"/>
      <c r="O2199" s="5"/>
      <c r="P2199" s="5"/>
      <c r="Q2199" s="10"/>
      <c r="R2199" s="39"/>
      <c r="S2199" s="5"/>
      <c r="T2199" s="6"/>
      <c r="U2199" s="10"/>
      <c r="V2199" s="10"/>
      <c r="W2199" s="12"/>
      <c r="X2199" s="5"/>
      <c r="Y2199" s="11"/>
      <c r="Z2199" s="2"/>
      <c r="AA2199" s="8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2"/>
      <c r="CH2199" s="1"/>
      <c r="CI2199" s="1"/>
      <c r="CJ2199" s="1"/>
      <c r="CK2199" s="1"/>
      <c r="CL2199" s="1"/>
      <c r="CM2199" s="1"/>
    </row>
    <row r="2200" spans="1:91" x14ac:dyDescent="0.2">
      <c r="A2200" s="113"/>
      <c r="B2200" s="5"/>
      <c r="C2200" s="5"/>
      <c r="D2200" s="64"/>
      <c r="E2200" s="11"/>
      <c r="F2200" s="8"/>
      <c r="G2200" s="9"/>
      <c r="H2200" s="8"/>
      <c r="I2200" s="8"/>
      <c r="J2200" s="1"/>
      <c r="K2200" s="1"/>
      <c r="L2200" s="5"/>
      <c r="M2200" s="12"/>
      <c r="N2200" s="12"/>
      <c r="O2200" s="5"/>
      <c r="P2200" s="5"/>
      <c r="Q2200" s="10"/>
      <c r="R2200" s="39"/>
      <c r="S2200" s="5"/>
      <c r="T2200" s="6"/>
      <c r="U2200" s="10"/>
      <c r="V2200" s="10"/>
      <c r="W2200" s="12"/>
      <c r="X2200" s="5"/>
      <c r="Y2200" s="11"/>
      <c r="Z2200" s="2"/>
      <c r="AA2200" s="8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2"/>
      <c r="CH2200" s="1"/>
      <c r="CI2200" s="1"/>
      <c r="CJ2200" s="1"/>
      <c r="CK2200" s="1"/>
      <c r="CL2200" s="1"/>
      <c r="CM2200" s="1"/>
    </row>
    <row r="2201" spans="1:91" x14ac:dyDescent="0.2">
      <c r="A2201" s="113"/>
      <c r="B2201" s="5"/>
      <c r="C2201" s="5"/>
      <c r="D2201" s="64"/>
      <c r="E2201" s="11"/>
      <c r="F2201" s="8"/>
      <c r="G2201" s="9"/>
      <c r="H2201" s="8"/>
      <c r="I2201" s="8"/>
      <c r="J2201" s="1"/>
      <c r="K2201" s="1"/>
      <c r="L2201" s="5"/>
      <c r="M2201" s="12"/>
      <c r="N2201" s="12"/>
      <c r="O2201" s="5"/>
      <c r="P2201" s="5"/>
      <c r="Q2201" s="10"/>
      <c r="R2201" s="39"/>
      <c r="S2201" s="5"/>
      <c r="T2201" s="6"/>
      <c r="U2201" s="10"/>
      <c r="V2201" s="10"/>
      <c r="W2201" s="12"/>
      <c r="X2201" s="5"/>
      <c r="Y2201" s="11"/>
      <c r="Z2201" s="2"/>
      <c r="AA2201" s="8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2"/>
      <c r="CH2201" s="1"/>
      <c r="CI2201" s="1"/>
      <c r="CJ2201" s="1"/>
      <c r="CK2201" s="1"/>
      <c r="CL2201" s="1"/>
      <c r="CM2201" s="1"/>
    </row>
    <row r="2202" spans="1:91" x14ac:dyDescent="0.2">
      <c r="A2202" s="113"/>
      <c r="B2202" s="5"/>
      <c r="C2202" s="5"/>
      <c r="D2202" s="64"/>
      <c r="E2202" s="11"/>
      <c r="F2202" s="8"/>
      <c r="G2202" s="9"/>
      <c r="H2202" s="8"/>
      <c r="I2202" s="8"/>
      <c r="J2202" s="1"/>
      <c r="K2202" s="1"/>
      <c r="L2202" s="5"/>
      <c r="M2202" s="12"/>
      <c r="N2202" s="12"/>
      <c r="O2202" s="5"/>
      <c r="P2202" s="5"/>
      <c r="Q2202" s="10"/>
      <c r="R2202" s="39"/>
      <c r="S2202" s="5"/>
      <c r="T2202" s="6"/>
      <c r="U2202" s="10"/>
      <c r="V2202" s="10"/>
      <c r="W2202" s="12"/>
      <c r="X2202" s="5"/>
      <c r="Y2202" s="11"/>
      <c r="Z2202" s="2"/>
      <c r="AA2202" s="8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2"/>
      <c r="CH2202" s="1"/>
      <c r="CI2202" s="1"/>
      <c r="CJ2202" s="1"/>
      <c r="CK2202" s="1"/>
      <c r="CL2202" s="1"/>
      <c r="CM2202" s="1"/>
    </row>
    <row r="2203" spans="1:91" x14ac:dyDescent="0.2">
      <c r="A2203" s="113"/>
      <c r="B2203" s="5"/>
      <c r="C2203" s="5"/>
      <c r="D2203" s="64"/>
      <c r="E2203" s="11"/>
      <c r="F2203" s="8"/>
      <c r="G2203" s="9"/>
      <c r="H2203" s="8"/>
      <c r="I2203" s="8"/>
      <c r="J2203" s="1"/>
      <c r="K2203" s="1"/>
      <c r="L2203" s="5"/>
      <c r="M2203" s="12"/>
      <c r="N2203" s="12"/>
      <c r="O2203" s="5"/>
      <c r="P2203" s="5"/>
      <c r="Q2203" s="10"/>
      <c r="R2203" s="39"/>
      <c r="S2203" s="5"/>
      <c r="T2203" s="6"/>
      <c r="U2203" s="10"/>
      <c r="V2203" s="10"/>
      <c r="W2203" s="12"/>
      <c r="X2203" s="5"/>
      <c r="Y2203" s="11"/>
      <c r="Z2203" s="2"/>
      <c r="AA2203" s="8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2"/>
      <c r="CH2203" s="1"/>
      <c r="CI2203" s="1"/>
      <c r="CJ2203" s="1"/>
      <c r="CK2203" s="1"/>
      <c r="CL2203" s="1"/>
      <c r="CM2203" s="1"/>
    </row>
    <row r="2204" spans="1:91" x14ac:dyDescent="0.2">
      <c r="A2204" s="113"/>
      <c r="B2204" s="5"/>
      <c r="C2204" s="5"/>
      <c r="D2204" s="64"/>
      <c r="E2204" s="11"/>
      <c r="F2204" s="8"/>
      <c r="G2204" s="9"/>
      <c r="H2204" s="8"/>
      <c r="I2204" s="8"/>
      <c r="J2204" s="1"/>
      <c r="K2204" s="1"/>
      <c r="L2204" s="5"/>
      <c r="M2204" s="12"/>
      <c r="N2204" s="12"/>
      <c r="O2204" s="5"/>
      <c r="P2204" s="5"/>
      <c r="Q2204" s="10"/>
      <c r="R2204" s="39"/>
      <c r="S2204" s="5"/>
      <c r="T2204" s="6"/>
      <c r="U2204" s="10"/>
      <c r="V2204" s="10"/>
      <c r="W2204" s="12"/>
      <c r="X2204" s="5"/>
      <c r="Y2204" s="11"/>
      <c r="Z2204" s="2"/>
      <c r="AA2204" s="8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2"/>
      <c r="CH2204" s="1"/>
      <c r="CI2204" s="1"/>
      <c r="CJ2204" s="1"/>
      <c r="CK2204" s="1"/>
      <c r="CL2204" s="1"/>
      <c r="CM2204" s="1"/>
    </row>
    <row r="2205" spans="1:91" x14ac:dyDescent="0.2">
      <c r="A2205" s="113"/>
      <c r="B2205" s="5"/>
      <c r="C2205" s="5"/>
      <c r="D2205" s="64"/>
      <c r="E2205" s="11"/>
      <c r="F2205" s="8"/>
      <c r="G2205" s="9"/>
      <c r="H2205" s="8"/>
      <c r="I2205" s="8"/>
      <c r="J2205" s="1"/>
      <c r="K2205" s="1"/>
      <c r="L2205" s="5"/>
      <c r="M2205" s="12"/>
      <c r="N2205" s="12"/>
      <c r="O2205" s="5"/>
      <c r="P2205" s="5"/>
      <c r="Q2205" s="10"/>
      <c r="R2205" s="39"/>
      <c r="S2205" s="5"/>
      <c r="T2205" s="6"/>
      <c r="U2205" s="10"/>
      <c r="V2205" s="10"/>
      <c r="W2205" s="12"/>
      <c r="X2205" s="5"/>
      <c r="Y2205" s="11"/>
      <c r="Z2205" s="2"/>
      <c r="AA2205" s="8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2"/>
      <c r="CH2205" s="1"/>
      <c r="CI2205" s="1"/>
      <c r="CJ2205" s="1"/>
      <c r="CK2205" s="1"/>
      <c r="CL2205" s="1"/>
      <c r="CM2205" s="1"/>
    </row>
    <row r="2206" spans="1:91" x14ac:dyDescent="0.2">
      <c r="A2206" s="113"/>
      <c r="B2206" s="5"/>
      <c r="C2206" s="5"/>
      <c r="D2206" s="64"/>
      <c r="E2206" s="11"/>
      <c r="F2206" s="8"/>
      <c r="G2206" s="9"/>
      <c r="H2206" s="8"/>
      <c r="I2206" s="8"/>
      <c r="J2206" s="1"/>
      <c r="K2206" s="1"/>
      <c r="L2206" s="5"/>
      <c r="M2206" s="12"/>
      <c r="N2206" s="12"/>
      <c r="O2206" s="5"/>
      <c r="P2206" s="5"/>
      <c r="Q2206" s="10"/>
      <c r="R2206" s="39"/>
      <c r="S2206" s="5"/>
      <c r="T2206" s="6"/>
      <c r="U2206" s="10"/>
      <c r="V2206" s="10"/>
      <c r="W2206" s="12"/>
      <c r="X2206" s="5"/>
      <c r="Y2206" s="11"/>
      <c r="Z2206" s="2"/>
      <c r="AA2206" s="8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2"/>
      <c r="CH2206" s="1"/>
      <c r="CI2206" s="1"/>
      <c r="CJ2206" s="1"/>
      <c r="CK2206" s="1"/>
      <c r="CL2206" s="1"/>
      <c r="CM2206" s="1"/>
    </row>
    <row r="2207" spans="1:91" x14ac:dyDescent="0.2">
      <c r="A2207" s="113"/>
      <c r="B2207" s="5"/>
      <c r="C2207" s="5"/>
      <c r="D2207" s="64"/>
      <c r="E2207" s="11"/>
      <c r="F2207" s="8"/>
      <c r="G2207" s="9"/>
      <c r="H2207" s="8"/>
      <c r="I2207" s="8"/>
      <c r="J2207" s="1"/>
      <c r="K2207" s="1"/>
      <c r="L2207" s="5"/>
      <c r="M2207" s="12"/>
      <c r="N2207" s="12"/>
      <c r="O2207" s="5"/>
      <c r="P2207" s="5"/>
      <c r="Q2207" s="10"/>
      <c r="R2207" s="39"/>
      <c r="S2207" s="5"/>
      <c r="T2207" s="6"/>
      <c r="U2207" s="10"/>
      <c r="V2207" s="10"/>
      <c r="W2207" s="12"/>
      <c r="X2207" s="5"/>
      <c r="Y2207" s="11"/>
      <c r="Z2207" s="2"/>
      <c r="AA2207" s="8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2"/>
      <c r="CH2207" s="1"/>
      <c r="CI2207" s="1"/>
      <c r="CJ2207" s="1"/>
      <c r="CK2207" s="1"/>
      <c r="CL2207" s="1"/>
      <c r="CM2207" s="1"/>
    </row>
    <row r="2208" spans="1:91" x14ac:dyDescent="0.2">
      <c r="A2208" s="113"/>
      <c r="B2208" s="5"/>
      <c r="C2208" s="5"/>
      <c r="D2208" s="64"/>
      <c r="E2208" s="11"/>
      <c r="F2208" s="8"/>
      <c r="G2208" s="9"/>
      <c r="H2208" s="8"/>
      <c r="I2208" s="8"/>
      <c r="J2208" s="1"/>
      <c r="K2208" s="1"/>
      <c r="L2208" s="5"/>
      <c r="M2208" s="12"/>
      <c r="N2208" s="12"/>
      <c r="O2208" s="5"/>
      <c r="P2208" s="5"/>
      <c r="Q2208" s="10"/>
      <c r="R2208" s="39"/>
      <c r="S2208" s="5"/>
      <c r="T2208" s="6"/>
      <c r="U2208" s="10"/>
      <c r="V2208" s="10"/>
      <c r="W2208" s="12"/>
      <c r="X2208" s="5"/>
      <c r="Y2208" s="11"/>
      <c r="Z2208" s="2"/>
      <c r="AA2208" s="8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2"/>
      <c r="CH2208" s="1"/>
      <c r="CI2208" s="1"/>
      <c r="CJ2208" s="1"/>
      <c r="CK2208" s="1"/>
      <c r="CL2208" s="1"/>
      <c r="CM2208" s="1"/>
    </row>
    <row r="2209" spans="1:91" x14ac:dyDescent="0.2">
      <c r="A2209" s="113"/>
      <c r="B2209" s="5"/>
      <c r="C2209" s="5"/>
      <c r="D2209" s="64"/>
      <c r="E2209" s="11"/>
      <c r="F2209" s="8"/>
      <c r="G2209" s="9"/>
      <c r="H2209" s="8"/>
      <c r="I2209" s="8"/>
      <c r="J2209" s="1"/>
      <c r="K2209" s="1"/>
      <c r="L2209" s="5"/>
      <c r="M2209" s="12"/>
      <c r="N2209" s="12"/>
      <c r="O2209" s="5"/>
      <c r="P2209" s="5"/>
      <c r="Q2209" s="10"/>
      <c r="R2209" s="39"/>
      <c r="S2209" s="5"/>
      <c r="T2209" s="6"/>
      <c r="U2209" s="10"/>
      <c r="V2209" s="10"/>
      <c r="W2209" s="12"/>
      <c r="X2209" s="5"/>
      <c r="Y2209" s="11"/>
      <c r="Z2209" s="2"/>
      <c r="AA2209" s="8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2"/>
      <c r="CH2209" s="1"/>
      <c r="CI2209" s="1"/>
      <c r="CJ2209" s="1"/>
      <c r="CK2209" s="1"/>
      <c r="CL2209" s="1"/>
      <c r="CM2209" s="1"/>
    </row>
    <row r="2210" spans="1:91" x14ac:dyDescent="0.2">
      <c r="A2210" s="113"/>
      <c r="B2210" s="5"/>
      <c r="C2210" s="5"/>
      <c r="D2210" s="64"/>
      <c r="E2210" s="11"/>
      <c r="F2210" s="8"/>
      <c r="G2210" s="9"/>
      <c r="H2210" s="8"/>
      <c r="I2210" s="8"/>
      <c r="J2210" s="1"/>
      <c r="K2210" s="1"/>
      <c r="L2210" s="5"/>
      <c r="M2210" s="12"/>
      <c r="N2210" s="12"/>
      <c r="O2210" s="5"/>
      <c r="P2210" s="5"/>
      <c r="Q2210" s="10"/>
      <c r="R2210" s="39"/>
      <c r="S2210" s="5"/>
      <c r="T2210" s="6"/>
      <c r="U2210" s="10"/>
      <c r="V2210" s="10"/>
      <c r="W2210" s="12"/>
      <c r="X2210" s="5"/>
      <c r="Y2210" s="11"/>
      <c r="Z2210" s="2"/>
      <c r="AA2210" s="8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2"/>
      <c r="CH2210" s="1"/>
      <c r="CI2210" s="1"/>
      <c r="CJ2210" s="1"/>
      <c r="CK2210" s="1"/>
      <c r="CL2210" s="1"/>
      <c r="CM2210" s="1"/>
    </row>
    <row r="2211" spans="1:91" x14ac:dyDescent="0.2">
      <c r="A2211" s="113"/>
      <c r="B2211" s="5"/>
      <c r="C2211" s="5"/>
      <c r="D2211" s="64"/>
      <c r="E2211" s="11"/>
      <c r="F2211" s="8"/>
      <c r="G2211" s="9"/>
      <c r="H2211" s="8"/>
      <c r="I2211" s="8"/>
      <c r="J2211" s="1"/>
      <c r="K2211" s="1"/>
      <c r="L2211" s="5"/>
      <c r="M2211" s="12"/>
      <c r="N2211" s="12"/>
      <c r="O2211" s="5"/>
      <c r="P2211" s="5"/>
      <c r="Q2211" s="10"/>
      <c r="R2211" s="39"/>
      <c r="S2211" s="5"/>
      <c r="T2211" s="6"/>
      <c r="U2211" s="10"/>
      <c r="V2211" s="10"/>
      <c r="W2211" s="12"/>
      <c r="X2211" s="5"/>
      <c r="Y2211" s="11"/>
      <c r="Z2211" s="2"/>
      <c r="AA2211" s="8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2"/>
      <c r="CH2211" s="1"/>
      <c r="CI2211" s="1"/>
      <c r="CJ2211" s="1"/>
      <c r="CK2211" s="1"/>
      <c r="CL2211" s="1"/>
      <c r="CM2211" s="1"/>
    </row>
    <row r="2212" spans="1:91" x14ac:dyDescent="0.2">
      <c r="A2212" s="113"/>
      <c r="B2212" s="5"/>
      <c r="C2212" s="5"/>
      <c r="D2212" s="64"/>
      <c r="E2212" s="11"/>
      <c r="F2212" s="8"/>
      <c r="G2212" s="9"/>
      <c r="H2212" s="8"/>
      <c r="I2212" s="8"/>
      <c r="J2212" s="1"/>
      <c r="K2212" s="1"/>
      <c r="L2212" s="5"/>
      <c r="M2212" s="12"/>
      <c r="N2212" s="12"/>
      <c r="O2212" s="5"/>
      <c r="P2212" s="5"/>
      <c r="Q2212" s="10"/>
      <c r="R2212" s="39"/>
      <c r="S2212" s="5"/>
      <c r="T2212" s="6"/>
      <c r="U2212" s="10"/>
      <c r="V2212" s="10"/>
      <c r="W2212" s="12"/>
      <c r="X2212" s="5"/>
      <c r="Y2212" s="11"/>
      <c r="Z2212" s="2"/>
      <c r="AA2212" s="8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2"/>
      <c r="CH2212" s="1"/>
      <c r="CI2212" s="1"/>
      <c r="CJ2212" s="1"/>
      <c r="CK2212" s="1"/>
      <c r="CL2212" s="1"/>
      <c r="CM2212" s="1"/>
    </row>
    <row r="2213" spans="1:91" x14ac:dyDescent="0.2">
      <c r="A2213" s="113"/>
      <c r="B2213" s="5"/>
      <c r="C2213" s="5"/>
      <c r="D2213" s="64"/>
      <c r="E2213" s="11"/>
      <c r="F2213" s="8"/>
      <c r="G2213" s="9"/>
      <c r="H2213" s="8"/>
      <c r="I2213" s="8"/>
      <c r="J2213" s="1"/>
      <c r="K2213" s="1"/>
      <c r="L2213" s="5"/>
      <c r="M2213" s="12"/>
      <c r="N2213" s="12"/>
      <c r="O2213" s="5"/>
      <c r="P2213" s="5"/>
      <c r="Q2213" s="10"/>
      <c r="R2213" s="39"/>
      <c r="S2213" s="5"/>
      <c r="T2213" s="6"/>
      <c r="U2213" s="10"/>
      <c r="V2213" s="10"/>
      <c r="W2213" s="12"/>
      <c r="X2213" s="5"/>
      <c r="Y2213" s="11"/>
      <c r="Z2213" s="2"/>
      <c r="AA2213" s="8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2"/>
      <c r="CH2213" s="1"/>
      <c r="CI2213" s="1"/>
      <c r="CJ2213" s="1"/>
      <c r="CK2213" s="1"/>
      <c r="CL2213" s="1"/>
      <c r="CM2213" s="1"/>
    </row>
    <row r="2214" spans="1:91" x14ac:dyDescent="0.2">
      <c r="A2214" s="113"/>
      <c r="B2214" s="5"/>
      <c r="C2214" s="5"/>
      <c r="D2214" s="64"/>
      <c r="E2214" s="11"/>
      <c r="F2214" s="8"/>
      <c r="G2214" s="9"/>
      <c r="H2214" s="8"/>
      <c r="I2214" s="8"/>
      <c r="J2214" s="1"/>
      <c r="K2214" s="1"/>
      <c r="L2214" s="5"/>
      <c r="M2214" s="12"/>
      <c r="N2214" s="12"/>
      <c r="O2214" s="5"/>
      <c r="P2214" s="5"/>
      <c r="Q2214" s="10"/>
      <c r="R2214" s="39"/>
      <c r="S2214" s="5"/>
      <c r="T2214" s="6"/>
      <c r="U2214" s="10"/>
      <c r="V2214" s="10"/>
      <c r="W2214" s="12"/>
      <c r="X2214" s="5"/>
      <c r="Y2214" s="11"/>
      <c r="Z2214" s="2"/>
      <c r="AA2214" s="8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2"/>
      <c r="CH2214" s="1"/>
      <c r="CI2214" s="1"/>
      <c r="CJ2214" s="1"/>
      <c r="CK2214" s="1"/>
      <c r="CL2214" s="1"/>
      <c r="CM2214" s="1"/>
    </row>
    <row r="2215" spans="1:91" x14ac:dyDescent="0.2">
      <c r="A2215" s="113"/>
      <c r="B2215" s="5"/>
      <c r="C2215" s="5"/>
      <c r="D2215" s="64"/>
      <c r="E2215" s="11"/>
      <c r="F2215" s="8"/>
      <c r="G2215" s="9"/>
      <c r="H2215" s="8"/>
      <c r="I2215" s="8"/>
      <c r="J2215" s="1"/>
      <c r="K2215" s="1"/>
      <c r="L2215" s="5"/>
      <c r="M2215" s="12"/>
      <c r="N2215" s="12"/>
      <c r="O2215" s="5"/>
      <c r="P2215" s="5"/>
      <c r="Q2215" s="10"/>
      <c r="R2215" s="39"/>
      <c r="S2215" s="5"/>
      <c r="T2215" s="6"/>
      <c r="U2215" s="10"/>
      <c r="V2215" s="10"/>
      <c r="W2215" s="12"/>
      <c r="X2215" s="5"/>
      <c r="Y2215" s="11"/>
      <c r="Z2215" s="2"/>
      <c r="AA2215" s="8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2"/>
      <c r="CH2215" s="1"/>
      <c r="CI2215" s="1"/>
      <c r="CJ2215" s="1"/>
      <c r="CK2215" s="1"/>
      <c r="CL2215" s="1"/>
      <c r="CM2215" s="1"/>
    </row>
    <row r="2216" spans="1:91" x14ac:dyDescent="0.2">
      <c r="A2216" s="113"/>
      <c r="B2216" s="5"/>
      <c r="C2216" s="5"/>
      <c r="D2216" s="64"/>
      <c r="E2216" s="11"/>
      <c r="F2216" s="8"/>
      <c r="G2216" s="9"/>
      <c r="H2216" s="8"/>
      <c r="I2216" s="8"/>
      <c r="J2216" s="1"/>
      <c r="K2216" s="1"/>
      <c r="L2216" s="5"/>
      <c r="M2216" s="12"/>
      <c r="N2216" s="12"/>
      <c r="O2216" s="5"/>
      <c r="P2216" s="5"/>
      <c r="Q2216" s="10"/>
      <c r="R2216" s="39"/>
      <c r="S2216" s="5"/>
      <c r="T2216" s="6"/>
      <c r="U2216" s="10"/>
      <c r="V2216" s="10"/>
      <c r="W2216" s="12"/>
      <c r="X2216" s="5"/>
      <c r="Y2216" s="11"/>
      <c r="Z2216" s="2"/>
      <c r="AA2216" s="8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2"/>
      <c r="CH2216" s="1"/>
      <c r="CI2216" s="1"/>
      <c r="CJ2216" s="1"/>
      <c r="CK2216" s="1"/>
      <c r="CL2216" s="1"/>
      <c r="CM2216" s="1"/>
    </row>
    <row r="2217" spans="1:91" x14ac:dyDescent="0.2">
      <c r="A2217" s="113"/>
      <c r="B2217" s="5"/>
      <c r="C2217" s="5"/>
      <c r="D2217" s="64"/>
      <c r="E2217" s="11"/>
      <c r="F2217" s="8"/>
      <c r="G2217" s="9"/>
      <c r="H2217" s="8"/>
      <c r="I2217" s="8"/>
      <c r="J2217" s="1"/>
      <c r="K2217" s="1"/>
      <c r="L2217" s="5"/>
      <c r="M2217" s="12"/>
      <c r="N2217" s="12"/>
      <c r="O2217" s="5"/>
      <c r="P2217" s="5"/>
      <c r="Q2217" s="10"/>
      <c r="R2217" s="39"/>
      <c r="S2217" s="5"/>
      <c r="T2217" s="6"/>
      <c r="U2217" s="10"/>
      <c r="V2217" s="10"/>
      <c r="W2217" s="12"/>
      <c r="X2217" s="5"/>
      <c r="Y2217" s="11"/>
      <c r="Z2217" s="2"/>
      <c r="AA2217" s="8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2"/>
      <c r="CH2217" s="1"/>
      <c r="CI2217" s="1"/>
      <c r="CJ2217" s="1"/>
      <c r="CK2217" s="1"/>
      <c r="CL2217" s="1"/>
      <c r="CM2217" s="1"/>
    </row>
    <row r="2218" spans="1:91" x14ac:dyDescent="0.2">
      <c r="A2218" s="113"/>
      <c r="B2218" s="5"/>
      <c r="C2218" s="5"/>
      <c r="D2218" s="64"/>
      <c r="E2218" s="11"/>
      <c r="F2218" s="8"/>
      <c r="G2218" s="9"/>
      <c r="H2218" s="8"/>
      <c r="I2218" s="8"/>
      <c r="J2218" s="1"/>
      <c r="K2218" s="1"/>
      <c r="L2218" s="5"/>
      <c r="M2218" s="12"/>
      <c r="N2218" s="12"/>
      <c r="O2218" s="5"/>
      <c r="P2218" s="5"/>
      <c r="Q2218" s="10"/>
      <c r="R2218" s="39"/>
      <c r="S2218" s="5"/>
      <c r="T2218" s="6"/>
      <c r="U2218" s="10"/>
      <c r="V2218" s="10"/>
      <c r="W2218" s="12"/>
      <c r="X2218" s="5"/>
      <c r="Y2218" s="11"/>
      <c r="Z2218" s="2"/>
      <c r="AA2218" s="8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2"/>
      <c r="CH2218" s="1"/>
      <c r="CI2218" s="1"/>
      <c r="CJ2218" s="1"/>
      <c r="CK2218" s="1"/>
      <c r="CL2218" s="1"/>
      <c r="CM2218" s="1"/>
    </row>
    <row r="2219" spans="1:91" x14ac:dyDescent="0.2">
      <c r="A2219" s="113"/>
      <c r="B2219" s="5"/>
      <c r="C2219" s="5"/>
      <c r="D2219" s="64"/>
      <c r="E2219" s="11"/>
      <c r="F2219" s="8"/>
      <c r="G2219" s="9"/>
      <c r="H2219" s="8"/>
      <c r="I2219" s="8"/>
      <c r="J2219" s="1"/>
      <c r="K2219" s="1"/>
      <c r="L2219" s="5"/>
      <c r="M2219" s="12"/>
      <c r="N2219" s="12"/>
      <c r="O2219" s="5"/>
      <c r="P2219" s="5"/>
      <c r="Q2219" s="10"/>
      <c r="R2219" s="39"/>
      <c r="S2219" s="5"/>
      <c r="T2219" s="6"/>
      <c r="U2219" s="10"/>
      <c r="V2219" s="10"/>
      <c r="W2219" s="12"/>
      <c r="X2219" s="5"/>
      <c r="Y2219" s="11"/>
      <c r="Z2219" s="2"/>
      <c r="AA2219" s="8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2"/>
      <c r="CH2219" s="1"/>
      <c r="CI2219" s="1"/>
      <c r="CJ2219" s="1"/>
      <c r="CK2219" s="1"/>
      <c r="CL2219" s="1"/>
      <c r="CM2219" s="1"/>
    </row>
    <row r="2220" spans="1:91" x14ac:dyDescent="0.2">
      <c r="A2220" s="113"/>
      <c r="B2220" s="5"/>
      <c r="C2220" s="5"/>
      <c r="D2220" s="64"/>
      <c r="E2220" s="11"/>
      <c r="F2220" s="8"/>
      <c r="G2220" s="9"/>
      <c r="H2220" s="8"/>
      <c r="I2220" s="8"/>
      <c r="J2220" s="1"/>
      <c r="K2220" s="1"/>
      <c r="L2220" s="5"/>
      <c r="M2220" s="12"/>
      <c r="N2220" s="12"/>
      <c r="O2220" s="5"/>
      <c r="P2220" s="5"/>
      <c r="Q2220" s="10"/>
      <c r="R2220" s="39"/>
      <c r="S2220" s="5"/>
      <c r="T2220" s="6"/>
      <c r="U2220" s="10"/>
      <c r="V2220" s="10"/>
      <c r="W2220" s="12"/>
      <c r="X2220" s="5"/>
      <c r="Y2220" s="11"/>
      <c r="Z2220" s="2"/>
      <c r="AA2220" s="8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2"/>
      <c r="CH2220" s="1"/>
      <c r="CI2220" s="1"/>
      <c r="CJ2220" s="1"/>
      <c r="CK2220" s="1"/>
      <c r="CL2220" s="1"/>
      <c r="CM2220" s="1"/>
    </row>
    <row r="2221" spans="1:91" x14ac:dyDescent="0.2">
      <c r="A2221" s="113"/>
      <c r="B2221" s="5"/>
      <c r="C2221" s="5"/>
      <c r="D2221" s="64"/>
      <c r="E2221" s="11"/>
      <c r="F2221" s="8"/>
      <c r="G2221" s="9"/>
      <c r="H2221" s="8"/>
      <c r="I2221" s="8"/>
      <c r="J2221" s="1"/>
      <c r="K2221" s="1"/>
      <c r="L2221" s="5"/>
      <c r="M2221" s="12"/>
      <c r="N2221" s="12"/>
      <c r="O2221" s="5"/>
      <c r="P2221" s="5"/>
      <c r="Q2221" s="10"/>
      <c r="R2221" s="39"/>
      <c r="S2221" s="5"/>
      <c r="T2221" s="6"/>
      <c r="U2221" s="10"/>
      <c r="V2221" s="10"/>
      <c r="W2221" s="12"/>
      <c r="X2221" s="5"/>
      <c r="Y2221" s="11"/>
      <c r="Z2221" s="2"/>
      <c r="AA2221" s="8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2"/>
      <c r="CH2221" s="1"/>
      <c r="CI2221" s="1"/>
      <c r="CJ2221" s="1"/>
      <c r="CK2221" s="1"/>
      <c r="CL2221" s="1"/>
      <c r="CM2221" s="1"/>
    </row>
    <row r="2222" spans="1:91" x14ac:dyDescent="0.2">
      <c r="A2222" s="113"/>
      <c r="B2222" s="5"/>
      <c r="C2222" s="5"/>
      <c r="D2222" s="64"/>
      <c r="E2222" s="11"/>
      <c r="F2222" s="8"/>
      <c r="G2222" s="9"/>
      <c r="H2222" s="8"/>
      <c r="I2222" s="8"/>
      <c r="J2222" s="1"/>
      <c r="K2222" s="1"/>
      <c r="L2222" s="5"/>
      <c r="M2222" s="12"/>
      <c r="N2222" s="12"/>
      <c r="O2222" s="5"/>
      <c r="P2222" s="5"/>
      <c r="Q2222" s="10"/>
      <c r="R2222" s="39"/>
      <c r="S2222" s="5"/>
      <c r="T2222" s="6"/>
      <c r="U2222" s="10"/>
      <c r="V2222" s="10"/>
      <c r="W2222" s="12"/>
      <c r="X2222" s="5"/>
      <c r="Y2222" s="11"/>
      <c r="Z2222" s="2"/>
      <c r="AA2222" s="8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2"/>
      <c r="CH2222" s="1"/>
      <c r="CI2222" s="1"/>
      <c r="CJ2222" s="1"/>
      <c r="CK2222" s="1"/>
      <c r="CL2222" s="1"/>
      <c r="CM2222" s="1"/>
    </row>
    <row r="2223" spans="1:91" x14ac:dyDescent="0.2">
      <c r="A2223" s="113"/>
      <c r="B2223" s="5"/>
      <c r="C2223" s="5"/>
      <c r="D2223" s="64"/>
      <c r="E2223" s="11"/>
      <c r="F2223" s="8"/>
      <c r="G2223" s="9"/>
      <c r="H2223" s="8"/>
      <c r="I2223" s="8"/>
      <c r="J2223" s="1"/>
      <c r="K2223" s="1"/>
      <c r="L2223" s="5"/>
      <c r="M2223" s="12"/>
      <c r="N2223" s="12"/>
      <c r="O2223" s="5"/>
      <c r="P2223" s="5"/>
      <c r="Q2223" s="10"/>
      <c r="R2223" s="39"/>
      <c r="S2223" s="5"/>
      <c r="T2223" s="6"/>
      <c r="U2223" s="10"/>
      <c r="V2223" s="10"/>
      <c r="W2223" s="12"/>
      <c r="X2223" s="5"/>
      <c r="Y2223" s="11"/>
      <c r="Z2223" s="2"/>
      <c r="AA2223" s="8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2"/>
      <c r="CH2223" s="1"/>
      <c r="CI2223" s="1"/>
      <c r="CJ2223" s="1"/>
      <c r="CK2223" s="1"/>
      <c r="CL2223" s="1"/>
      <c r="CM2223" s="1"/>
    </row>
    <row r="2224" spans="1:91" x14ac:dyDescent="0.2">
      <c r="A2224" s="113"/>
      <c r="B2224" s="5"/>
      <c r="C2224" s="5"/>
      <c r="D2224" s="64"/>
      <c r="E2224" s="11"/>
      <c r="F2224" s="8"/>
      <c r="G2224" s="9"/>
      <c r="H2224" s="8"/>
      <c r="I2224" s="8"/>
      <c r="J2224" s="1"/>
      <c r="K2224" s="1"/>
      <c r="L2224" s="5"/>
      <c r="M2224" s="12"/>
      <c r="N2224" s="12"/>
      <c r="O2224" s="5"/>
      <c r="P2224" s="5"/>
      <c r="Q2224" s="10"/>
      <c r="R2224" s="39"/>
      <c r="S2224" s="5"/>
      <c r="T2224" s="6"/>
      <c r="U2224" s="10"/>
      <c r="V2224" s="10"/>
      <c r="W2224" s="12"/>
      <c r="X2224" s="5"/>
      <c r="Y2224" s="11"/>
      <c r="Z2224" s="2"/>
      <c r="AA2224" s="8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2"/>
      <c r="CH2224" s="1"/>
      <c r="CI2224" s="1"/>
      <c r="CJ2224" s="1"/>
      <c r="CK2224" s="1"/>
      <c r="CL2224" s="1"/>
      <c r="CM2224" s="1"/>
    </row>
    <row r="2225" spans="1:91" x14ac:dyDescent="0.2">
      <c r="A2225" s="113"/>
      <c r="B2225" s="5"/>
      <c r="C2225" s="5"/>
      <c r="D2225" s="64"/>
      <c r="E2225" s="11"/>
      <c r="F2225" s="8"/>
      <c r="G2225" s="9"/>
      <c r="H2225" s="8"/>
      <c r="I2225" s="8"/>
      <c r="J2225" s="1"/>
      <c r="K2225" s="1"/>
      <c r="L2225" s="5"/>
      <c r="M2225" s="12"/>
      <c r="N2225" s="12"/>
      <c r="O2225" s="5"/>
      <c r="P2225" s="5"/>
      <c r="Q2225" s="10"/>
      <c r="R2225" s="39"/>
      <c r="S2225" s="5"/>
      <c r="T2225" s="6"/>
      <c r="U2225" s="10"/>
      <c r="V2225" s="10"/>
      <c r="W2225" s="12"/>
      <c r="X2225" s="5"/>
      <c r="Y2225" s="11"/>
      <c r="Z2225" s="2"/>
      <c r="AA2225" s="8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2"/>
      <c r="CH2225" s="1"/>
      <c r="CI2225" s="1"/>
      <c r="CJ2225" s="1"/>
      <c r="CK2225" s="1"/>
      <c r="CL2225" s="1"/>
      <c r="CM2225" s="1"/>
    </row>
    <row r="2226" spans="1:91" x14ac:dyDescent="0.2">
      <c r="A2226" s="113"/>
      <c r="B2226" s="5"/>
      <c r="C2226" s="5"/>
      <c r="D2226" s="64"/>
      <c r="E2226" s="11"/>
      <c r="F2226" s="8"/>
      <c r="G2226" s="9"/>
      <c r="H2226" s="8"/>
      <c r="I2226" s="8"/>
      <c r="J2226" s="1"/>
      <c r="K2226" s="1"/>
      <c r="L2226" s="5"/>
      <c r="M2226" s="12"/>
      <c r="N2226" s="12"/>
      <c r="O2226" s="5"/>
      <c r="P2226" s="5"/>
      <c r="Q2226" s="10"/>
      <c r="R2226" s="39"/>
      <c r="S2226" s="5"/>
      <c r="T2226" s="6"/>
      <c r="U2226" s="10"/>
      <c r="V2226" s="10"/>
      <c r="W2226" s="12"/>
      <c r="X2226" s="5"/>
      <c r="Y2226" s="11"/>
      <c r="Z2226" s="2"/>
      <c r="AA2226" s="8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2"/>
      <c r="CH2226" s="1"/>
      <c r="CI2226" s="1"/>
      <c r="CJ2226" s="1"/>
      <c r="CK2226" s="1"/>
      <c r="CL2226" s="1"/>
      <c r="CM2226" s="1"/>
    </row>
    <row r="2227" spans="1:91" x14ac:dyDescent="0.2">
      <c r="A2227" s="113"/>
      <c r="B2227" s="5"/>
      <c r="C2227" s="5"/>
      <c r="D2227" s="64"/>
      <c r="E2227" s="11"/>
      <c r="F2227" s="8"/>
      <c r="G2227" s="9"/>
      <c r="H2227" s="8"/>
      <c r="I2227" s="8"/>
      <c r="J2227" s="1"/>
      <c r="K2227" s="1"/>
      <c r="L2227" s="5"/>
      <c r="M2227" s="12"/>
      <c r="N2227" s="12"/>
      <c r="O2227" s="5"/>
      <c r="P2227" s="5"/>
      <c r="Q2227" s="10"/>
      <c r="R2227" s="39"/>
      <c r="S2227" s="5"/>
      <c r="T2227" s="6"/>
      <c r="U2227" s="10"/>
      <c r="V2227" s="10"/>
      <c r="W2227" s="12"/>
      <c r="X2227" s="5"/>
      <c r="Y2227" s="11"/>
      <c r="Z2227" s="2"/>
      <c r="AA2227" s="8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2"/>
      <c r="CH2227" s="1"/>
      <c r="CI2227" s="1"/>
      <c r="CJ2227" s="1"/>
      <c r="CK2227" s="1"/>
      <c r="CL2227" s="1"/>
      <c r="CM2227" s="1"/>
    </row>
    <row r="2228" spans="1:91" x14ac:dyDescent="0.2">
      <c r="A2228" s="113"/>
      <c r="B2228" s="5"/>
      <c r="C2228" s="5"/>
      <c r="D2228" s="64"/>
      <c r="E2228" s="11"/>
      <c r="F2228" s="8"/>
      <c r="G2228" s="9"/>
      <c r="H2228" s="8"/>
      <c r="I2228" s="8"/>
      <c r="J2228" s="1"/>
      <c r="K2228" s="1"/>
      <c r="L2228" s="5"/>
      <c r="M2228" s="12"/>
      <c r="N2228" s="12"/>
      <c r="O2228" s="5"/>
      <c r="P2228" s="5"/>
      <c r="Q2228" s="10"/>
      <c r="R2228" s="39"/>
      <c r="S2228" s="5"/>
      <c r="T2228" s="6"/>
      <c r="U2228" s="10"/>
      <c r="V2228" s="10"/>
      <c r="W2228" s="12"/>
      <c r="X2228" s="5"/>
      <c r="Y2228" s="11"/>
      <c r="Z2228" s="2"/>
      <c r="AA2228" s="8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2"/>
      <c r="CH2228" s="1"/>
      <c r="CI2228" s="1"/>
      <c r="CJ2228" s="1"/>
      <c r="CK2228" s="1"/>
      <c r="CL2228" s="1"/>
      <c r="CM2228" s="1"/>
    </row>
    <row r="2229" spans="1:91" x14ac:dyDescent="0.2">
      <c r="A2229" s="113"/>
      <c r="B2229" s="5"/>
      <c r="C2229" s="5"/>
      <c r="D2229" s="64"/>
      <c r="E2229" s="11"/>
      <c r="F2229" s="8"/>
      <c r="G2229" s="9"/>
      <c r="H2229" s="8"/>
      <c r="I2229" s="8"/>
      <c r="J2229" s="1"/>
      <c r="K2229" s="1"/>
      <c r="L2229" s="5"/>
      <c r="M2229" s="12"/>
      <c r="N2229" s="12"/>
      <c r="O2229" s="5"/>
      <c r="P2229" s="5"/>
      <c r="Q2229" s="10"/>
      <c r="R2229" s="39"/>
      <c r="S2229" s="5"/>
      <c r="T2229" s="6"/>
      <c r="U2229" s="10"/>
      <c r="V2229" s="10"/>
      <c r="W2229" s="12"/>
      <c r="X2229" s="5"/>
      <c r="Y2229" s="11"/>
      <c r="Z2229" s="2"/>
      <c r="AA2229" s="8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2"/>
      <c r="CH2229" s="1"/>
      <c r="CI2229" s="1"/>
      <c r="CJ2229" s="1"/>
      <c r="CK2229" s="1"/>
      <c r="CL2229" s="1"/>
      <c r="CM2229" s="1"/>
    </row>
    <row r="2230" spans="1:91" x14ac:dyDescent="0.2">
      <c r="A2230" s="113"/>
      <c r="B2230" s="5"/>
      <c r="C2230" s="5"/>
      <c r="D2230" s="64"/>
      <c r="E2230" s="11"/>
      <c r="F2230" s="8"/>
      <c r="G2230" s="9"/>
      <c r="H2230" s="8"/>
      <c r="I2230" s="8"/>
      <c r="J2230" s="1"/>
      <c r="K2230" s="1"/>
      <c r="L2230" s="5"/>
      <c r="M2230" s="12"/>
      <c r="N2230" s="12"/>
      <c r="O2230" s="5"/>
      <c r="P2230" s="5"/>
      <c r="Q2230" s="10"/>
      <c r="R2230" s="39"/>
      <c r="S2230" s="5"/>
      <c r="T2230" s="6"/>
      <c r="U2230" s="10"/>
      <c r="V2230" s="10"/>
      <c r="W2230" s="12"/>
      <c r="X2230" s="5"/>
      <c r="Y2230" s="11"/>
      <c r="Z2230" s="2"/>
      <c r="AA2230" s="8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2"/>
      <c r="CH2230" s="1"/>
      <c r="CI2230" s="1"/>
      <c r="CJ2230" s="1"/>
      <c r="CK2230" s="1"/>
      <c r="CL2230" s="1"/>
      <c r="CM2230" s="1"/>
    </row>
    <row r="2231" spans="1:91" x14ac:dyDescent="0.2">
      <c r="A2231" s="113"/>
      <c r="B2231" s="5"/>
      <c r="C2231" s="5"/>
      <c r="D2231" s="64"/>
      <c r="E2231" s="11"/>
      <c r="F2231" s="8"/>
      <c r="G2231" s="9"/>
      <c r="H2231" s="8"/>
      <c r="I2231" s="8"/>
      <c r="J2231" s="1"/>
      <c r="K2231" s="1"/>
      <c r="L2231" s="5"/>
      <c r="M2231" s="12"/>
      <c r="N2231" s="12"/>
      <c r="O2231" s="5"/>
      <c r="P2231" s="5"/>
      <c r="Q2231" s="10"/>
      <c r="R2231" s="39"/>
      <c r="S2231" s="5"/>
      <c r="T2231" s="6"/>
      <c r="U2231" s="10"/>
      <c r="V2231" s="10"/>
      <c r="W2231" s="12"/>
      <c r="X2231" s="5"/>
      <c r="Y2231" s="11"/>
      <c r="Z2231" s="2"/>
      <c r="AA2231" s="8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2"/>
      <c r="CH2231" s="1"/>
      <c r="CI2231" s="1"/>
      <c r="CJ2231" s="1"/>
      <c r="CK2231" s="1"/>
      <c r="CL2231" s="1"/>
      <c r="CM2231" s="1"/>
    </row>
    <row r="2232" spans="1:91" x14ac:dyDescent="0.2">
      <c r="A2232" s="113"/>
      <c r="B2232" s="5"/>
      <c r="C2232" s="5"/>
      <c r="D2232" s="64"/>
      <c r="E2232" s="11"/>
      <c r="F2232" s="8"/>
      <c r="G2232" s="9"/>
      <c r="H2232" s="8"/>
      <c r="I2232" s="8"/>
      <c r="J2232" s="1"/>
      <c r="K2232" s="1"/>
      <c r="L2232" s="5"/>
      <c r="M2232" s="12"/>
      <c r="N2232" s="12"/>
      <c r="O2232" s="5"/>
      <c r="P2232" s="5"/>
      <c r="Q2232" s="10"/>
      <c r="R2232" s="39"/>
      <c r="S2232" s="5"/>
      <c r="T2232" s="6"/>
      <c r="U2232" s="10"/>
      <c r="V2232" s="10"/>
      <c r="W2232" s="12"/>
      <c r="X2232" s="5"/>
      <c r="Y2232" s="11"/>
      <c r="Z2232" s="2"/>
      <c r="AA2232" s="8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2"/>
      <c r="CH2232" s="1"/>
      <c r="CI2232" s="1"/>
      <c r="CJ2232" s="1"/>
      <c r="CK2232" s="1"/>
      <c r="CL2232" s="1"/>
      <c r="CM2232" s="1"/>
    </row>
    <row r="2233" spans="1:91" x14ac:dyDescent="0.2">
      <c r="A2233" s="113"/>
      <c r="B2233" s="5"/>
      <c r="C2233" s="5"/>
      <c r="D2233" s="64"/>
      <c r="E2233" s="11"/>
      <c r="F2233" s="8"/>
      <c r="G2233" s="9"/>
      <c r="H2233" s="8"/>
      <c r="I2233" s="8"/>
      <c r="J2233" s="1"/>
      <c r="K2233" s="1"/>
      <c r="L2233" s="5"/>
      <c r="M2233" s="12"/>
      <c r="N2233" s="12"/>
      <c r="O2233" s="5"/>
      <c r="P2233" s="5"/>
      <c r="Q2233" s="10"/>
      <c r="R2233" s="39"/>
      <c r="S2233" s="5"/>
      <c r="T2233" s="6"/>
      <c r="U2233" s="10"/>
      <c r="V2233" s="10"/>
      <c r="W2233" s="12"/>
      <c r="X2233" s="5"/>
      <c r="Y2233" s="11"/>
      <c r="Z2233" s="2"/>
      <c r="AA2233" s="8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2"/>
      <c r="CH2233" s="1"/>
      <c r="CI2233" s="1"/>
      <c r="CJ2233" s="1"/>
      <c r="CK2233" s="1"/>
      <c r="CL2233" s="1"/>
      <c r="CM2233" s="1"/>
    </row>
    <row r="2234" spans="1:91" x14ac:dyDescent="0.2">
      <c r="A2234" s="113"/>
      <c r="B2234" s="5"/>
      <c r="C2234" s="5"/>
      <c r="D2234" s="64"/>
      <c r="E2234" s="11"/>
      <c r="F2234" s="8"/>
      <c r="G2234" s="9"/>
      <c r="H2234" s="8"/>
      <c r="I2234" s="8"/>
      <c r="J2234" s="1"/>
      <c r="K2234" s="1"/>
      <c r="L2234" s="5"/>
      <c r="M2234" s="12"/>
      <c r="N2234" s="12"/>
      <c r="O2234" s="5"/>
      <c r="P2234" s="5"/>
      <c r="Q2234" s="10"/>
      <c r="R2234" s="39"/>
      <c r="S2234" s="5"/>
      <c r="T2234" s="6"/>
      <c r="U2234" s="10"/>
      <c r="V2234" s="10"/>
      <c r="W2234" s="12"/>
      <c r="X2234" s="5"/>
      <c r="Y2234" s="11"/>
      <c r="Z2234" s="2"/>
      <c r="AA2234" s="8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2"/>
      <c r="CH2234" s="1"/>
      <c r="CI2234" s="1"/>
      <c r="CJ2234" s="1"/>
      <c r="CK2234" s="1"/>
      <c r="CL2234" s="1"/>
      <c r="CM2234" s="1"/>
    </row>
    <row r="2235" spans="1:91" x14ac:dyDescent="0.2">
      <c r="A2235" s="113"/>
      <c r="B2235" s="5"/>
      <c r="C2235" s="5"/>
      <c r="D2235" s="64"/>
      <c r="E2235" s="11"/>
      <c r="F2235" s="8"/>
      <c r="G2235" s="9"/>
      <c r="H2235" s="8"/>
      <c r="I2235" s="8"/>
      <c r="J2235" s="1"/>
      <c r="K2235" s="1"/>
      <c r="L2235" s="5"/>
      <c r="M2235" s="12"/>
      <c r="N2235" s="12"/>
      <c r="O2235" s="5"/>
      <c r="P2235" s="5"/>
      <c r="Q2235" s="10"/>
      <c r="R2235" s="39"/>
      <c r="S2235" s="5"/>
      <c r="T2235" s="6"/>
      <c r="U2235" s="10"/>
      <c r="V2235" s="10"/>
      <c r="W2235" s="12"/>
      <c r="X2235" s="5"/>
      <c r="Y2235" s="11"/>
      <c r="Z2235" s="2"/>
      <c r="AA2235" s="8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2"/>
      <c r="CH2235" s="1"/>
      <c r="CI2235" s="1"/>
      <c r="CJ2235" s="1"/>
      <c r="CK2235" s="1"/>
      <c r="CL2235" s="1"/>
      <c r="CM2235" s="1"/>
    </row>
    <row r="2236" spans="1:91" x14ac:dyDescent="0.2">
      <c r="A2236" s="113"/>
      <c r="B2236" s="5"/>
      <c r="C2236" s="5"/>
      <c r="D2236" s="64"/>
      <c r="E2236" s="11"/>
      <c r="F2236" s="8"/>
      <c r="G2236" s="9"/>
      <c r="H2236" s="8"/>
      <c r="I2236" s="8"/>
      <c r="J2236" s="1"/>
      <c r="K2236" s="1"/>
      <c r="L2236" s="5"/>
      <c r="M2236" s="12"/>
      <c r="N2236" s="12"/>
      <c r="O2236" s="5"/>
      <c r="P2236" s="5"/>
      <c r="Q2236" s="10"/>
      <c r="R2236" s="39"/>
      <c r="S2236" s="5"/>
      <c r="T2236" s="6"/>
      <c r="U2236" s="10"/>
      <c r="V2236" s="10"/>
      <c r="W2236" s="12"/>
      <c r="X2236" s="5"/>
      <c r="Y2236" s="11"/>
      <c r="Z2236" s="2"/>
      <c r="AA2236" s="8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2"/>
      <c r="CH2236" s="1"/>
      <c r="CI2236" s="1"/>
      <c r="CJ2236" s="1"/>
      <c r="CK2236" s="1"/>
      <c r="CL2236" s="1"/>
      <c r="CM2236" s="1"/>
    </row>
    <row r="2237" spans="1:91" x14ac:dyDescent="0.2">
      <c r="A2237" s="113"/>
      <c r="B2237" s="5"/>
      <c r="C2237" s="5"/>
      <c r="D2237" s="64"/>
      <c r="E2237" s="11"/>
      <c r="F2237" s="8"/>
      <c r="G2237" s="9"/>
      <c r="H2237" s="8"/>
      <c r="I2237" s="8"/>
      <c r="J2237" s="1"/>
      <c r="K2237" s="1"/>
      <c r="L2237" s="5"/>
      <c r="M2237" s="12"/>
      <c r="N2237" s="12"/>
      <c r="O2237" s="5"/>
      <c r="P2237" s="5"/>
      <c r="Q2237" s="10"/>
      <c r="R2237" s="39"/>
      <c r="S2237" s="5"/>
      <c r="T2237" s="6"/>
      <c r="U2237" s="10"/>
      <c r="V2237" s="10"/>
      <c r="W2237" s="12"/>
      <c r="X2237" s="5"/>
      <c r="Y2237" s="11"/>
      <c r="Z2237" s="2"/>
      <c r="AA2237" s="8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2"/>
      <c r="CH2237" s="1"/>
      <c r="CI2237" s="1"/>
      <c r="CJ2237" s="1"/>
      <c r="CK2237" s="1"/>
      <c r="CL2237" s="1"/>
      <c r="CM2237" s="1"/>
    </row>
    <row r="2238" spans="1:91" x14ac:dyDescent="0.2">
      <c r="A2238" s="113"/>
      <c r="B2238" s="5"/>
      <c r="C2238" s="5"/>
      <c r="D2238" s="64"/>
      <c r="E2238" s="11"/>
      <c r="F2238" s="8"/>
      <c r="G2238" s="9"/>
      <c r="H2238" s="8"/>
      <c r="I2238" s="8"/>
      <c r="J2238" s="1"/>
      <c r="K2238" s="1"/>
      <c r="L2238" s="5"/>
      <c r="M2238" s="12"/>
      <c r="N2238" s="12"/>
      <c r="O2238" s="5"/>
      <c r="P2238" s="5"/>
      <c r="Q2238" s="10"/>
      <c r="R2238" s="39"/>
      <c r="S2238" s="5"/>
      <c r="T2238" s="6"/>
      <c r="U2238" s="10"/>
      <c r="V2238" s="10"/>
      <c r="W2238" s="12"/>
      <c r="X2238" s="5"/>
      <c r="Y2238" s="11"/>
      <c r="Z2238" s="2"/>
      <c r="AA2238" s="8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2"/>
      <c r="CH2238" s="1"/>
      <c r="CI2238" s="1"/>
      <c r="CJ2238" s="1"/>
      <c r="CK2238" s="1"/>
      <c r="CL2238" s="1"/>
      <c r="CM2238" s="1"/>
    </row>
    <row r="2239" spans="1:91" x14ac:dyDescent="0.2">
      <c r="A2239" s="113"/>
      <c r="B2239" s="5"/>
      <c r="C2239" s="5"/>
      <c r="D2239" s="64"/>
      <c r="E2239" s="11"/>
      <c r="F2239" s="8"/>
      <c r="G2239" s="9"/>
      <c r="H2239" s="8"/>
      <c r="I2239" s="8"/>
      <c r="J2239" s="1"/>
      <c r="K2239" s="1"/>
      <c r="L2239" s="5"/>
      <c r="M2239" s="12"/>
      <c r="N2239" s="12"/>
      <c r="O2239" s="5"/>
      <c r="P2239" s="5"/>
      <c r="Q2239" s="10"/>
      <c r="R2239" s="39"/>
      <c r="S2239" s="5"/>
      <c r="T2239" s="6"/>
      <c r="U2239" s="10"/>
      <c r="V2239" s="10"/>
      <c r="W2239" s="12"/>
      <c r="X2239" s="5"/>
      <c r="Y2239" s="11"/>
      <c r="Z2239" s="2"/>
      <c r="AA2239" s="8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2"/>
      <c r="CH2239" s="1"/>
      <c r="CI2239" s="1"/>
      <c r="CJ2239" s="1"/>
      <c r="CK2239" s="1"/>
      <c r="CL2239" s="1"/>
      <c r="CM2239" s="1"/>
    </row>
    <row r="2240" spans="1:91" x14ac:dyDescent="0.2">
      <c r="A2240" s="113"/>
      <c r="B2240" s="5"/>
      <c r="C2240" s="5"/>
      <c r="D2240" s="64"/>
      <c r="E2240" s="11"/>
      <c r="F2240" s="8"/>
      <c r="G2240" s="9"/>
      <c r="H2240" s="8"/>
      <c r="I2240" s="8"/>
      <c r="J2240" s="1"/>
      <c r="K2240" s="1"/>
      <c r="L2240" s="5"/>
      <c r="M2240" s="12"/>
      <c r="N2240" s="12"/>
      <c r="O2240" s="5"/>
      <c r="P2240" s="5"/>
      <c r="Q2240" s="10"/>
      <c r="R2240" s="39"/>
      <c r="S2240" s="5"/>
      <c r="T2240" s="6"/>
      <c r="U2240" s="10"/>
      <c r="V2240" s="10"/>
      <c r="W2240" s="12"/>
      <c r="X2240" s="5"/>
      <c r="Y2240" s="11"/>
      <c r="Z2240" s="2"/>
      <c r="AA2240" s="8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2"/>
      <c r="CH2240" s="1"/>
      <c r="CI2240" s="1"/>
      <c r="CJ2240" s="1"/>
      <c r="CK2240" s="1"/>
      <c r="CL2240" s="1"/>
      <c r="CM2240" s="1"/>
    </row>
    <row r="2241" spans="1:91" x14ac:dyDescent="0.2">
      <c r="A2241" s="113"/>
      <c r="B2241" s="5"/>
      <c r="C2241" s="5"/>
      <c r="D2241" s="64"/>
      <c r="E2241" s="11"/>
      <c r="F2241" s="8"/>
      <c r="G2241" s="9"/>
      <c r="H2241" s="8"/>
      <c r="I2241" s="8"/>
      <c r="J2241" s="1"/>
      <c r="K2241" s="1"/>
      <c r="L2241" s="5"/>
      <c r="M2241" s="12"/>
      <c r="N2241" s="12"/>
      <c r="O2241" s="5"/>
      <c r="P2241" s="5"/>
      <c r="Q2241" s="10"/>
      <c r="R2241" s="39"/>
      <c r="S2241" s="5"/>
      <c r="T2241" s="6"/>
      <c r="U2241" s="10"/>
      <c r="V2241" s="10"/>
      <c r="W2241" s="12"/>
      <c r="X2241" s="5"/>
      <c r="Y2241" s="11"/>
      <c r="Z2241" s="2"/>
      <c r="AA2241" s="8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2"/>
      <c r="CH2241" s="1"/>
      <c r="CI2241" s="1"/>
      <c r="CJ2241" s="1"/>
      <c r="CK2241" s="1"/>
      <c r="CL2241" s="1"/>
      <c r="CM2241" s="1"/>
    </row>
    <row r="2242" spans="1:91" x14ac:dyDescent="0.2">
      <c r="A2242" s="113"/>
      <c r="B2242" s="5"/>
      <c r="C2242" s="5"/>
      <c r="D2242" s="64"/>
      <c r="E2242" s="11"/>
      <c r="F2242" s="8"/>
      <c r="G2242" s="9"/>
      <c r="H2242" s="8"/>
      <c r="I2242" s="8"/>
      <c r="J2242" s="1"/>
      <c r="K2242" s="1"/>
      <c r="L2242" s="5"/>
      <c r="M2242" s="12"/>
      <c r="N2242" s="12"/>
      <c r="O2242" s="5"/>
      <c r="P2242" s="5"/>
      <c r="Q2242" s="10"/>
      <c r="R2242" s="39"/>
      <c r="S2242" s="5"/>
      <c r="T2242" s="6"/>
      <c r="U2242" s="10"/>
      <c r="V2242" s="10"/>
      <c r="W2242" s="12"/>
      <c r="X2242" s="5"/>
      <c r="Y2242" s="11"/>
      <c r="Z2242" s="2"/>
      <c r="AA2242" s="8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2"/>
      <c r="CH2242" s="1"/>
      <c r="CI2242" s="1"/>
      <c r="CJ2242" s="1"/>
      <c r="CK2242" s="1"/>
      <c r="CL2242" s="1"/>
      <c r="CM2242" s="1"/>
    </row>
    <row r="2243" spans="1:91" x14ac:dyDescent="0.2">
      <c r="A2243" s="113"/>
      <c r="B2243" s="5"/>
      <c r="C2243" s="5"/>
      <c r="D2243" s="64"/>
      <c r="E2243" s="11"/>
      <c r="F2243" s="8"/>
      <c r="G2243" s="9"/>
      <c r="H2243" s="8"/>
      <c r="I2243" s="8"/>
      <c r="J2243" s="1"/>
      <c r="K2243" s="1"/>
      <c r="L2243" s="5"/>
      <c r="M2243" s="12"/>
      <c r="N2243" s="12"/>
      <c r="O2243" s="5"/>
      <c r="P2243" s="5"/>
      <c r="Q2243" s="10"/>
      <c r="R2243" s="39"/>
      <c r="S2243" s="5"/>
      <c r="T2243" s="6"/>
      <c r="U2243" s="10"/>
      <c r="V2243" s="10"/>
      <c r="W2243" s="12"/>
      <c r="X2243" s="5"/>
      <c r="Y2243" s="11"/>
      <c r="Z2243" s="2"/>
      <c r="AA2243" s="8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2"/>
      <c r="CH2243" s="1"/>
      <c r="CI2243" s="1"/>
      <c r="CJ2243" s="1"/>
      <c r="CK2243" s="1"/>
      <c r="CL2243" s="1"/>
      <c r="CM2243" s="1"/>
    </row>
    <row r="2244" spans="1:91" x14ac:dyDescent="0.2">
      <c r="A2244" s="113"/>
      <c r="B2244" s="5"/>
      <c r="C2244" s="5"/>
      <c r="D2244" s="64"/>
      <c r="E2244" s="11"/>
      <c r="F2244" s="8"/>
      <c r="G2244" s="9"/>
      <c r="H2244" s="8"/>
      <c r="I2244" s="8"/>
      <c r="J2244" s="1"/>
      <c r="K2244" s="1"/>
      <c r="L2244" s="5"/>
      <c r="M2244" s="12"/>
      <c r="N2244" s="12"/>
      <c r="O2244" s="5"/>
      <c r="P2244" s="5"/>
      <c r="Q2244" s="10"/>
      <c r="R2244" s="39"/>
      <c r="S2244" s="5"/>
      <c r="T2244" s="6"/>
      <c r="U2244" s="10"/>
      <c r="V2244" s="10"/>
      <c r="W2244" s="12"/>
      <c r="X2244" s="5"/>
      <c r="Y2244" s="11"/>
      <c r="Z2244" s="2"/>
      <c r="AA2244" s="8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2"/>
      <c r="CH2244" s="1"/>
      <c r="CI2244" s="1"/>
      <c r="CJ2244" s="1"/>
      <c r="CK2244" s="1"/>
      <c r="CL2244" s="1"/>
      <c r="CM2244" s="1"/>
    </row>
    <row r="2245" spans="1:91" x14ac:dyDescent="0.2">
      <c r="A2245" s="113"/>
      <c r="B2245" s="5"/>
      <c r="C2245" s="5"/>
      <c r="D2245" s="64"/>
      <c r="E2245" s="11"/>
      <c r="F2245" s="8"/>
      <c r="G2245" s="9"/>
      <c r="H2245" s="8"/>
      <c r="I2245" s="8"/>
      <c r="J2245" s="1"/>
      <c r="K2245" s="1"/>
      <c r="L2245" s="5"/>
      <c r="M2245" s="12"/>
      <c r="N2245" s="12"/>
      <c r="O2245" s="5"/>
      <c r="P2245" s="5"/>
      <c r="Q2245" s="10"/>
      <c r="R2245" s="39"/>
      <c r="S2245" s="5"/>
      <c r="T2245" s="6"/>
      <c r="U2245" s="10"/>
      <c r="V2245" s="10"/>
      <c r="W2245" s="12"/>
      <c r="X2245" s="5"/>
      <c r="Y2245" s="11"/>
      <c r="Z2245" s="2"/>
      <c r="AA2245" s="8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2"/>
      <c r="CH2245" s="1"/>
      <c r="CI2245" s="1"/>
      <c r="CJ2245" s="1"/>
      <c r="CK2245" s="1"/>
      <c r="CL2245" s="1"/>
      <c r="CM2245" s="1"/>
    </row>
    <row r="2246" spans="1:91" x14ac:dyDescent="0.2">
      <c r="A2246" s="113"/>
      <c r="B2246" s="5"/>
      <c r="C2246" s="5"/>
      <c r="D2246" s="64"/>
      <c r="E2246" s="11"/>
      <c r="F2246" s="8"/>
      <c r="G2246" s="9"/>
      <c r="H2246" s="8"/>
      <c r="I2246" s="8"/>
      <c r="J2246" s="1"/>
      <c r="K2246" s="1"/>
      <c r="L2246" s="5"/>
      <c r="M2246" s="12"/>
      <c r="N2246" s="12"/>
      <c r="O2246" s="5"/>
      <c r="P2246" s="5"/>
      <c r="Q2246" s="10"/>
      <c r="R2246" s="39"/>
      <c r="S2246" s="5"/>
      <c r="T2246" s="6"/>
      <c r="U2246" s="10"/>
      <c r="V2246" s="10"/>
      <c r="W2246" s="12"/>
      <c r="X2246" s="5"/>
      <c r="Y2246" s="11"/>
      <c r="Z2246" s="2"/>
      <c r="AA2246" s="8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2"/>
      <c r="CH2246" s="1"/>
      <c r="CI2246" s="1"/>
      <c r="CJ2246" s="1"/>
      <c r="CK2246" s="1"/>
      <c r="CL2246" s="1"/>
      <c r="CM2246" s="1"/>
    </row>
    <row r="2247" spans="1:91" x14ac:dyDescent="0.2">
      <c r="A2247" s="113"/>
      <c r="B2247" s="5"/>
      <c r="C2247" s="5"/>
      <c r="D2247" s="64"/>
      <c r="E2247" s="11"/>
      <c r="F2247" s="8"/>
      <c r="G2247" s="9"/>
      <c r="H2247" s="8"/>
      <c r="I2247" s="8"/>
      <c r="J2247" s="1"/>
      <c r="K2247" s="1"/>
      <c r="L2247" s="5"/>
      <c r="M2247" s="12"/>
      <c r="N2247" s="12"/>
      <c r="O2247" s="5"/>
      <c r="P2247" s="5"/>
      <c r="Q2247" s="10"/>
      <c r="R2247" s="39"/>
      <c r="S2247" s="5"/>
      <c r="T2247" s="6"/>
      <c r="U2247" s="10"/>
      <c r="V2247" s="10"/>
      <c r="W2247" s="12"/>
      <c r="X2247" s="5"/>
      <c r="Y2247" s="11"/>
      <c r="Z2247" s="2"/>
      <c r="AA2247" s="8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2"/>
      <c r="CH2247" s="1"/>
      <c r="CI2247" s="1"/>
      <c r="CJ2247" s="1"/>
      <c r="CK2247" s="1"/>
      <c r="CL2247" s="1"/>
      <c r="CM2247" s="1"/>
    </row>
    <row r="2248" spans="1:91" x14ac:dyDescent="0.2">
      <c r="A2248" s="113"/>
      <c r="B2248" s="5"/>
      <c r="C2248" s="5"/>
      <c r="D2248" s="64"/>
      <c r="E2248" s="11"/>
      <c r="F2248" s="8"/>
      <c r="G2248" s="9"/>
      <c r="H2248" s="8"/>
      <c r="I2248" s="8"/>
      <c r="J2248" s="1"/>
      <c r="K2248" s="1"/>
      <c r="L2248" s="5"/>
      <c r="M2248" s="12"/>
      <c r="N2248" s="12"/>
      <c r="O2248" s="5"/>
      <c r="P2248" s="5"/>
      <c r="Q2248" s="10"/>
      <c r="R2248" s="39"/>
      <c r="S2248" s="5"/>
      <c r="T2248" s="6"/>
      <c r="U2248" s="10"/>
      <c r="V2248" s="10"/>
      <c r="W2248" s="12"/>
      <c r="X2248" s="5"/>
      <c r="Y2248" s="11"/>
      <c r="Z2248" s="2"/>
      <c r="AA2248" s="8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2"/>
      <c r="CH2248" s="1"/>
      <c r="CI2248" s="1"/>
      <c r="CJ2248" s="1"/>
      <c r="CK2248" s="1"/>
      <c r="CL2248" s="1"/>
      <c r="CM2248" s="1"/>
    </row>
    <row r="2249" spans="1:91" x14ac:dyDescent="0.2">
      <c r="A2249" s="113"/>
      <c r="B2249" s="5"/>
      <c r="C2249" s="5"/>
      <c r="D2249" s="64"/>
      <c r="E2249" s="11"/>
      <c r="F2249" s="8"/>
      <c r="G2249" s="9"/>
      <c r="H2249" s="8"/>
      <c r="I2249" s="8"/>
      <c r="J2249" s="1"/>
      <c r="K2249" s="1"/>
      <c r="L2249" s="5"/>
      <c r="M2249" s="12"/>
      <c r="N2249" s="12"/>
      <c r="O2249" s="5"/>
      <c r="P2249" s="5"/>
      <c r="Q2249" s="10"/>
      <c r="R2249" s="39"/>
      <c r="S2249" s="5"/>
      <c r="T2249" s="6"/>
      <c r="U2249" s="10"/>
      <c r="V2249" s="10"/>
      <c r="W2249" s="12"/>
      <c r="X2249" s="5"/>
      <c r="Y2249" s="11"/>
      <c r="Z2249" s="2"/>
      <c r="AA2249" s="8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2"/>
      <c r="CH2249" s="1"/>
      <c r="CI2249" s="1"/>
      <c r="CJ2249" s="1"/>
      <c r="CK2249" s="1"/>
      <c r="CL2249" s="1"/>
      <c r="CM2249" s="1"/>
    </row>
    <row r="2250" spans="1:91" x14ac:dyDescent="0.2">
      <c r="A2250" s="113"/>
      <c r="B2250" s="5"/>
      <c r="C2250" s="5"/>
      <c r="D2250" s="64"/>
      <c r="E2250" s="11"/>
      <c r="F2250" s="8"/>
      <c r="G2250" s="9"/>
      <c r="H2250" s="8"/>
      <c r="I2250" s="8"/>
      <c r="J2250" s="1"/>
      <c r="K2250" s="1"/>
      <c r="L2250" s="5"/>
      <c r="M2250" s="12"/>
      <c r="N2250" s="12"/>
      <c r="O2250" s="5"/>
      <c r="P2250" s="5"/>
      <c r="Q2250" s="10"/>
      <c r="R2250" s="39"/>
      <c r="S2250" s="5"/>
      <c r="T2250" s="6"/>
      <c r="U2250" s="10"/>
      <c r="V2250" s="10"/>
      <c r="W2250" s="12"/>
      <c r="X2250" s="5"/>
      <c r="Y2250" s="11"/>
      <c r="Z2250" s="2"/>
      <c r="AA2250" s="8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2"/>
      <c r="CH2250" s="1"/>
      <c r="CI2250" s="1"/>
      <c r="CJ2250" s="1"/>
      <c r="CK2250" s="1"/>
      <c r="CL2250" s="1"/>
      <c r="CM2250" s="1"/>
    </row>
    <row r="2251" spans="1:91" x14ac:dyDescent="0.2">
      <c r="A2251" s="113"/>
      <c r="B2251" s="5"/>
      <c r="C2251" s="5"/>
      <c r="D2251" s="64"/>
      <c r="E2251" s="11"/>
      <c r="F2251" s="8"/>
      <c r="G2251" s="9"/>
      <c r="H2251" s="8"/>
      <c r="I2251" s="8"/>
      <c r="J2251" s="1"/>
      <c r="K2251" s="1"/>
      <c r="L2251" s="5"/>
      <c r="M2251" s="12"/>
      <c r="N2251" s="12"/>
      <c r="O2251" s="5"/>
      <c r="P2251" s="5"/>
      <c r="Q2251" s="10"/>
      <c r="R2251" s="39"/>
      <c r="S2251" s="5"/>
      <c r="T2251" s="6"/>
      <c r="U2251" s="10"/>
      <c r="V2251" s="10"/>
      <c r="W2251" s="12"/>
      <c r="X2251" s="5"/>
      <c r="Y2251" s="11"/>
      <c r="Z2251" s="2"/>
      <c r="AA2251" s="8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2"/>
      <c r="CH2251" s="1"/>
      <c r="CI2251" s="1"/>
      <c r="CJ2251" s="1"/>
      <c r="CK2251" s="1"/>
      <c r="CL2251" s="1"/>
      <c r="CM2251" s="1"/>
    </row>
    <row r="2252" spans="1:91" x14ac:dyDescent="0.2">
      <c r="A2252" s="113"/>
      <c r="B2252" s="5"/>
      <c r="C2252" s="5"/>
      <c r="D2252" s="64"/>
      <c r="E2252" s="11"/>
      <c r="F2252" s="8"/>
      <c r="G2252" s="9"/>
      <c r="H2252" s="8"/>
      <c r="I2252" s="8"/>
      <c r="J2252" s="1"/>
      <c r="K2252" s="1"/>
      <c r="L2252" s="5"/>
      <c r="M2252" s="12"/>
      <c r="N2252" s="12"/>
      <c r="O2252" s="5"/>
      <c r="P2252" s="5"/>
      <c r="Q2252" s="10"/>
      <c r="R2252" s="39"/>
      <c r="S2252" s="5"/>
      <c r="T2252" s="6"/>
      <c r="U2252" s="10"/>
      <c r="V2252" s="10"/>
      <c r="W2252" s="12"/>
      <c r="X2252" s="5"/>
      <c r="Y2252" s="11"/>
      <c r="Z2252" s="2"/>
      <c r="AA2252" s="8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2"/>
      <c r="CH2252" s="1"/>
      <c r="CI2252" s="1"/>
      <c r="CJ2252" s="1"/>
      <c r="CK2252" s="1"/>
      <c r="CL2252" s="1"/>
      <c r="CM2252" s="1"/>
    </row>
    <row r="2253" spans="1:91" x14ac:dyDescent="0.2">
      <c r="A2253" s="113"/>
      <c r="B2253" s="5"/>
      <c r="C2253" s="5"/>
      <c r="D2253" s="64"/>
      <c r="E2253" s="11"/>
      <c r="F2253" s="8"/>
      <c r="G2253" s="9"/>
      <c r="H2253" s="8"/>
      <c r="I2253" s="8"/>
      <c r="J2253" s="1"/>
      <c r="K2253" s="1"/>
      <c r="L2253" s="5"/>
      <c r="M2253" s="12"/>
      <c r="N2253" s="12"/>
      <c r="O2253" s="5"/>
      <c r="P2253" s="5"/>
      <c r="Q2253" s="10"/>
      <c r="R2253" s="39"/>
      <c r="S2253" s="5"/>
      <c r="T2253" s="6"/>
      <c r="U2253" s="10"/>
      <c r="V2253" s="10"/>
      <c r="W2253" s="12"/>
      <c r="X2253" s="5"/>
      <c r="Y2253" s="11"/>
      <c r="Z2253" s="2"/>
      <c r="AA2253" s="8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2"/>
      <c r="CH2253" s="1"/>
      <c r="CI2253" s="1"/>
      <c r="CJ2253" s="1"/>
      <c r="CK2253" s="1"/>
      <c r="CL2253" s="1"/>
      <c r="CM2253" s="1"/>
    </row>
    <row r="2254" spans="1:91" x14ac:dyDescent="0.2">
      <c r="A2254" s="113"/>
      <c r="B2254" s="5"/>
      <c r="C2254" s="5"/>
      <c r="D2254" s="64"/>
      <c r="E2254" s="11"/>
      <c r="F2254" s="8"/>
      <c r="G2254" s="9"/>
      <c r="H2254" s="8"/>
      <c r="I2254" s="8"/>
      <c r="J2254" s="1"/>
      <c r="K2254" s="1"/>
      <c r="L2254" s="5"/>
      <c r="M2254" s="12"/>
      <c r="N2254" s="12"/>
      <c r="O2254" s="5"/>
      <c r="P2254" s="5"/>
      <c r="Q2254" s="10"/>
      <c r="R2254" s="39"/>
      <c r="S2254" s="5"/>
      <c r="T2254" s="6"/>
      <c r="U2254" s="10"/>
      <c r="V2254" s="10"/>
      <c r="W2254" s="12"/>
      <c r="X2254" s="5"/>
      <c r="Y2254" s="11"/>
      <c r="Z2254" s="2"/>
      <c r="AA2254" s="8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2"/>
      <c r="CH2254" s="1"/>
      <c r="CI2254" s="1"/>
      <c r="CJ2254" s="1"/>
      <c r="CK2254" s="1"/>
      <c r="CL2254" s="1"/>
      <c r="CM2254" s="1"/>
    </row>
    <row r="2255" spans="1:91" x14ac:dyDescent="0.2">
      <c r="A2255" s="113"/>
      <c r="B2255" s="5"/>
      <c r="C2255" s="5"/>
      <c r="D2255" s="64"/>
      <c r="E2255" s="11"/>
      <c r="F2255" s="8"/>
      <c r="G2255" s="9"/>
      <c r="H2255" s="8"/>
      <c r="I2255" s="8"/>
      <c r="J2255" s="1"/>
      <c r="K2255" s="1"/>
      <c r="L2255" s="5"/>
      <c r="M2255" s="12"/>
      <c r="N2255" s="12"/>
      <c r="O2255" s="5"/>
      <c r="P2255" s="5"/>
      <c r="Q2255" s="10"/>
      <c r="R2255" s="39"/>
      <c r="S2255" s="5"/>
      <c r="T2255" s="6"/>
      <c r="U2255" s="10"/>
      <c r="V2255" s="10"/>
      <c r="W2255" s="12"/>
      <c r="X2255" s="5"/>
      <c r="Y2255" s="11"/>
      <c r="Z2255" s="2"/>
      <c r="AA2255" s="8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2"/>
      <c r="CH2255" s="1"/>
      <c r="CI2255" s="1"/>
      <c r="CJ2255" s="1"/>
      <c r="CK2255" s="1"/>
      <c r="CL2255" s="1"/>
      <c r="CM2255" s="1"/>
    </row>
    <row r="2256" spans="1:91" x14ac:dyDescent="0.2">
      <c r="A2256" s="113"/>
      <c r="B2256" s="5"/>
      <c r="C2256" s="5"/>
      <c r="D2256" s="64"/>
      <c r="E2256" s="11"/>
      <c r="F2256" s="8"/>
      <c r="G2256" s="9"/>
      <c r="H2256" s="8"/>
      <c r="I2256" s="8"/>
      <c r="J2256" s="1"/>
      <c r="K2256" s="1"/>
      <c r="L2256" s="5"/>
      <c r="M2256" s="12"/>
      <c r="N2256" s="12"/>
      <c r="O2256" s="5"/>
      <c r="P2256" s="5"/>
      <c r="Q2256" s="10"/>
      <c r="R2256" s="39"/>
      <c r="S2256" s="5"/>
      <c r="T2256" s="6"/>
      <c r="U2256" s="10"/>
      <c r="V2256" s="10"/>
      <c r="W2256" s="12"/>
      <c r="X2256" s="5"/>
      <c r="Y2256" s="11"/>
      <c r="Z2256" s="2"/>
      <c r="AA2256" s="8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2"/>
      <c r="CH2256" s="1"/>
      <c r="CI2256" s="1"/>
      <c r="CJ2256" s="1"/>
      <c r="CK2256" s="1"/>
      <c r="CL2256" s="1"/>
      <c r="CM2256" s="1"/>
    </row>
    <row r="2257" spans="1:91" x14ac:dyDescent="0.2">
      <c r="A2257" s="113"/>
      <c r="B2257" s="5"/>
      <c r="C2257" s="5"/>
      <c r="D2257" s="64"/>
      <c r="E2257" s="11"/>
      <c r="F2257" s="8"/>
      <c r="G2257" s="9"/>
      <c r="H2257" s="8"/>
      <c r="I2257" s="8"/>
      <c r="J2257" s="1"/>
      <c r="K2257" s="1"/>
      <c r="L2257" s="5"/>
      <c r="M2257" s="12"/>
      <c r="N2257" s="12"/>
      <c r="O2257" s="5"/>
      <c r="P2257" s="5"/>
      <c r="Q2257" s="10"/>
      <c r="R2257" s="39"/>
      <c r="S2257" s="5"/>
      <c r="T2257" s="6"/>
      <c r="U2257" s="10"/>
      <c r="V2257" s="10"/>
      <c r="W2257" s="12"/>
      <c r="X2257" s="5"/>
      <c r="Y2257" s="11"/>
      <c r="Z2257" s="2"/>
      <c r="AA2257" s="8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2"/>
      <c r="CH2257" s="1"/>
      <c r="CI2257" s="1"/>
      <c r="CJ2257" s="1"/>
      <c r="CK2257" s="1"/>
      <c r="CL2257" s="1"/>
      <c r="CM2257" s="1"/>
    </row>
    <row r="2258" spans="1:91" x14ac:dyDescent="0.2">
      <c r="A2258" s="113"/>
      <c r="B2258" s="5"/>
      <c r="C2258" s="5"/>
      <c r="D2258" s="64"/>
      <c r="E2258" s="11"/>
      <c r="F2258" s="8"/>
      <c r="G2258" s="9"/>
      <c r="H2258" s="8"/>
      <c r="I2258" s="8"/>
      <c r="J2258" s="1"/>
      <c r="K2258" s="1"/>
      <c r="L2258" s="5"/>
      <c r="M2258" s="12"/>
      <c r="N2258" s="12"/>
      <c r="O2258" s="5"/>
      <c r="P2258" s="5"/>
      <c r="Q2258" s="10"/>
      <c r="R2258" s="39"/>
      <c r="S2258" s="5"/>
      <c r="T2258" s="6"/>
      <c r="U2258" s="10"/>
      <c r="V2258" s="10"/>
      <c r="W2258" s="12"/>
      <c r="X2258" s="5"/>
      <c r="Y2258" s="11"/>
      <c r="Z2258" s="2"/>
      <c r="AA2258" s="8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2"/>
      <c r="CH2258" s="1"/>
      <c r="CI2258" s="1"/>
      <c r="CJ2258" s="1"/>
      <c r="CK2258" s="1"/>
      <c r="CL2258" s="1"/>
      <c r="CM2258" s="1"/>
    </row>
    <row r="2259" spans="1:91" x14ac:dyDescent="0.2">
      <c r="A2259" s="113"/>
      <c r="B2259" s="5"/>
      <c r="C2259" s="5"/>
      <c r="D2259" s="64"/>
      <c r="E2259" s="11"/>
      <c r="F2259" s="8"/>
      <c r="G2259" s="9"/>
      <c r="H2259" s="8"/>
      <c r="I2259" s="8"/>
      <c r="J2259" s="1"/>
      <c r="K2259" s="1"/>
      <c r="L2259" s="5"/>
      <c r="M2259" s="12"/>
      <c r="N2259" s="12"/>
      <c r="O2259" s="5"/>
      <c r="P2259" s="5"/>
      <c r="Q2259" s="10"/>
      <c r="R2259" s="39"/>
      <c r="S2259" s="5"/>
      <c r="T2259" s="6"/>
      <c r="U2259" s="10"/>
      <c r="V2259" s="10"/>
      <c r="W2259" s="12"/>
      <c r="X2259" s="5"/>
      <c r="Y2259" s="11"/>
      <c r="Z2259" s="2"/>
      <c r="AA2259" s="8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2"/>
      <c r="CH2259" s="1"/>
      <c r="CI2259" s="1"/>
      <c r="CJ2259" s="1"/>
      <c r="CK2259" s="1"/>
      <c r="CL2259" s="1"/>
      <c r="CM2259" s="1"/>
    </row>
    <row r="2260" spans="1:91" x14ac:dyDescent="0.2">
      <c r="A2260" s="113"/>
      <c r="B2260" s="5"/>
      <c r="C2260" s="5"/>
      <c r="D2260" s="64"/>
      <c r="E2260" s="11"/>
      <c r="F2260" s="8"/>
      <c r="G2260" s="9"/>
      <c r="H2260" s="8"/>
      <c r="I2260" s="8"/>
      <c r="J2260" s="1"/>
      <c r="K2260" s="1"/>
      <c r="L2260" s="5"/>
      <c r="M2260" s="12"/>
      <c r="N2260" s="12"/>
      <c r="O2260" s="5"/>
      <c r="P2260" s="5"/>
      <c r="Q2260" s="10"/>
      <c r="R2260" s="39"/>
      <c r="S2260" s="5"/>
      <c r="T2260" s="6"/>
      <c r="U2260" s="10"/>
      <c r="V2260" s="10"/>
      <c r="W2260" s="12"/>
      <c r="X2260" s="5"/>
      <c r="Y2260" s="11"/>
      <c r="Z2260" s="2"/>
      <c r="AA2260" s="8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2"/>
      <c r="CH2260" s="1"/>
      <c r="CI2260" s="1"/>
      <c r="CJ2260" s="1"/>
      <c r="CK2260" s="1"/>
      <c r="CL2260" s="1"/>
      <c r="CM2260" s="1"/>
    </row>
    <row r="2261" spans="1:91" x14ac:dyDescent="0.2">
      <c r="A2261" s="113"/>
      <c r="B2261" s="5"/>
      <c r="C2261" s="5"/>
      <c r="D2261" s="64"/>
      <c r="E2261" s="11"/>
      <c r="F2261" s="8"/>
      <c r="G2261" s="9"/>
      <c r="H2261" s="8"/>
      <c r="I2261" s="8"/>
      <c r="J2261" s="1"/>
      <c r="K2261" s="1"/>
      <c r="L2261" s="5"/>
      <c r="M2261" s="12"/>
      <c r="N2261" s="12"/>
      <c r="O2261" s="5"/>
      <c r="P2261" s="5"/>
      <c r="Q2261" s="10"/>
      <c r="R2261" s="39"/>
      <c r="S2261" s="5"/>
      <c r="T2261" s="6"/>
      <c r="U2261" s="10"/>
      <c r="V2261" s="10"/>
      <c r="W2261" s="12"/>
      <c r="X2261" s="5"/>
      <c r="Y2261" s="11"/>
      <c r="Z2261" s="2"/>
      <c r="AA2261" s="8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2"/>
      <c r="CH2261" s="1"/>
      <c r="CI2261" s="1"/>
      <c r="CJ2261" s="1"/>
      <c r="CK2261" s="1"/>
      <c r="CL2261" s="1"/>
      <c r="CM2261" s="1"/>
    </row>
    <row r="2262" spans="1:91" x14ac:dyDescent="0.2">
      <c r="A2262" s="113"/>
      <c r="B2262" s="5"/>
      <c r="C2262" s="5"/>
      <c r="D2262" s="64"/>
      <c r="E2262" s="11"/>
      <c r="F2262" s="8"/>
      <c r="G2262" s="9"/>
      <c r="H2262" s="8"/>
      <c r="I2262" s="8"/>
      <c r="J2262" s="1"/>
      <c r="K2262" s="1"/>
      <c r="L2262" s="5"/>
      <c r="M2262" s="12"/>
      <c r="N2262" s="12"/>
      <c r="O2262" s="5"/>
      <c r="P2262" s="5"/>
      <c r="Q2262" s="10"/>
      <c r="R2262" s="39"/>
      <c r="S2262" s="5"/>
      <c r="T2262" s="6"/>
      <c r="U2262" s="10"/>
      <c r="V2262" s="10"/>
      <c r="W2262" s="12"/>
      <c r="X2262" s="5"/>
      <c r="Y2262" s="11"/>
      <c r="Z2262" s="2"/>
      <c r="AA2262" s="8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2"/>
      <c r="CH2262" s="1"/>
      <c r="CI2262" s="1"/>
      <c r="CJ2262" s="1"/>
      <c r="CK2262" s="1"/>
      <c r="CL2262" s="1"/>
      <c r="CM2262" s="1"/>
    </row>
    <row r="2263" spans="1:91" x14ac:dyDescent="0.2">
      <c r="A2263" s="113"/>
      <c r="B2263" s="5"/>
      <c r="C2263" s="5"/>
      <c r="D2263" s="64"/>
      <c r="E2263" s="11"/>
      <c r="F2263" s="8"/>
      <c r="G2263" s="9"/>
      <c r="H2263" s="8"/>
      <c r="I2263" s="8"/>
      <c r="J2263" s="1"/>
      <c r="K2263" s="1"/>
      <c r="L2263" s="5"/>
      <c r="M2263" s="12"/>
      <c r="N2263" s="12"/>
      <c r="O2263" s="5"/>
      <c r="P2263" s="5"/>
      <c r="Q2263" s="10"/>
      <c r="R2263" s="39"/>
      <c r="S2263" s="5"/>
      <c r="T2263" s="6"/>
      <c r="U2263" s="10"/>
      <c r="V2263" s="10"/>
      <c r="W2263" s="12"/>
      <c r="X2263" s="5"/>
      <c r="Y2263" s="11"/>
      <c r="Z2263" s="2"/>
      <c r="AA2263" s="8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2"/>
      <c r="CH2263" s="1"/>
      <c r="CI2263" s="1"/>
      <c r="CJ2263" s="1"/>
      <c r="CK2263" s="1"/>
      <c r="CL2263" s="1"/>
      <c r="CM2263" s="1"/>
    </row>
    <row r="2264" spans="1:91" x14ac:dyDescent="0.2">
      <c r="A2264" s="113"/>
      <c r="B2264" s="5"/>
      <c r="C2264" s="5"/>
      <c r="D2264" s="64"/>
      <c r="E2264" s="11"/>
      <c r="F2264" s="8"/>
      <c r="G2264" s="9"/>
      <c r="H2264" s="8"/>
      <c r="I2264" s="8"/>
      <c r="J2264" s="1"/>
      <c r="K2264" s="1"/>
      <c r="L2264" s="5"/>
      <c r="M2264" s="12"/>
      <c r="N2264" s="12"/>
      <c r="O2264" s="5"/>
      <c r="P2264" s="5"/>
      <c r="Q2264" s="10"/>
      <c r="R2264" s="39"/>
      <c r="S2264" s="5"/>
      <c r="T2264" s="6"/>
      <c r="U2264" s="10"/>
      <c r="V2264" s="10"/>
      <c r="W2264" s="12"/>
      <c r="X2264" s="5"/>
      <c r="Y2264" s="11"/>
      <c r="Z2264" s="2"/>
      <c r="AA2264" s="8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2"/>
      <c r="CH2264" s="1"/>
      <c r="CI2264" s="1"/>
      <c r="CJ2264" s="1"/>
      <c r="CK2264" s="1"/>
      <c r="CL2264" s="1"/>
      <c r="CM2264" s="1"/>
    </row>
    <row r="2265" spans="1:91" x14ac:dyDescent="0.2">
      <c r="A2265" s="113"/>
      <c r="B2265" s="5"/>
      <c r="C2265" s="5"/>
      <c r="D2265" s="64"/>
      <c r="E2265" s="11"/>
      <c r="F2265" s="8"/>
      <c r="G2265" s="9"/>
      <c r="H2265" s="8"/>
      <c r="I2265" s="8"/>
      <c r="J2265" s="1"/>
      <c r="K2265" s="1"/>
      <c r="L2265" s="5"/>
      <c r="M2265" s="12"/>
      <c r="N2265" s="12"/>
      <c r="O2265" s="5"/>
      <c r="P2265" s="5"/>
      <c r="Q2265" s="10"/>
      <c r="R2265" s="39"/>
      <c r="S2265" s="5"/>
      <c r="T2265" s="6"/>
      <c r="U2265" s="10"/>
      <c r="V2265" s="10"/>
      <c r="W2265" s="12"/>
      <c r="X2265" s="5"/>
      <c r="Y2265" s="11"/>
      <c r="Z2265" s="2"/>
      <c r="AA2265" s="8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2"/>
      <c r="CH2265" s="1"/>
      <c r="CI2265" s="1"/>
      <c r="CJ2265" s="1"/>
      <c r="CK2265" s="1"/>
      <c r="CL2265" s="1"/>
      <c r="CM2265" s="1"/>
    </row>
    <row r="2266" spans="1:91" x14ac:dyDescent="0.2">
      <c r="A2266" s="113"/>
      <c r="B2266" s="5"/>
      <c r="C2266" s="5"/>
      <c r="D2266" s="64"/>
      <c r="E2266" s="11"/>
      <c r="F2266" s="8"/>
      <c r="G2266" s="9"/>
      <c r="H2266" s="8"/>
      <c r="I2266" s="8"/>
      <c r="J2266" s="1"/>
      <c r="K2266" s="1"/>
      <c r="L2266" s="5"/>
      <c r="M2266" s="12"/>
      <c r="N2266" s="12"/>
      <c r="O2266" s="5"/>
      <c r="P2266" s="5"/>
      <c r="Q2266" s="10"/>
      <c r="R2266" s="39"/>
      <c r="S2266" s="5"/>
      <c r="T2266" s="6"/>
      <c r="U2266" s="10"/>
      <c r="V2266" s="10"/>
      <c r="W2266" s="12"/>
      <c r="X2266" s="5"/>
      <c r="Y2266" s="11"/>
      <c r="Z2266" s="2"/>
      <c r="AA2266" s="8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2"/>
      <c r="CH2266" s="1"/>
      <c r="CI2266" s="1"/>
      <c r="CJ2266" s="1"/>
      <c r="CK2266" s="1"/>
      <c r="CL2266" s="1"/>
      <c r="CM2266" s="1"/>
    </row>
    <row r="2267" spans="1:91" x14ac:dyDescent="0.2">
      <c r="A2267" s="113"/>
      <c r="B2267" s="5"/>
      <c r="C2267" s="5"/>
      <c r="D2267" s="64"/>
      <c r="E2267" s="11"/>
      <c r="F2267" s="8"/>
      <c r="G2267" s="9"/>
      <c r="H2267" s="8"/>
      <c r="I2267" s="8"/>
      <c r="J2267" s="1"/>
      <c r="K2267" s="1"/>
      <c r="L2267" s="5"/>
      <c r="M2267" s="12"/>
      <c r="N2267" s="12"/>
      <c r="O2267" s="5"/>
      <c r="P2267" s="5"/>
      <c r="Q2267" s="10"/>
      <c r="R2267" s="39"/>
      <c r="S2267" s="5"/>
      <c r="T2267" s="6"/>
      <c r="U2267" s="10"/>
      <c r="V2267" s="10"/>
      <c r="W2267" s="12"/>
      <c r="X2267" s="5"/>
      <c r="Y2267" s="11"/>
      <c r="Z2267" s="2"/>
      <c r="AA2267" s="8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2"/>
      <c r="CH2267" s="1"/>
      <c r="CI2267" s="1"/>
      <c r="CJ2267" s="1"/>
      <c r="CK2267" s="1"/>
      <c r="CL2267" s="1"/>
      <c r="CM2267" s="1"/>
    </row>
    <row r="2268" spans="1:91" x14ac:dyDescent="0.2">
      <c r="A2268" s="113"/>
      <c r="B2268" s="5"/>
      <c r="C2268" s="5"/>
      <c r="D2268" s="64"/>
      <c r="E2268" s="11"/>
      <c r="F2268" s="8"/>
      <c r="G2268" s="9"/>
      <c r="H2268" s="8"/>
      <c r="I2268" s="8"/>
      <c r="J2268" s="1"/>
      <c r="K2268" s="1"/>
      <c r="L2268" s="5"/>
      <c r="M2268" s="12"/>
      <c r="N2268" s="12"/>
      <c r="O2268" s="5"/>
      <c r="P2268" s="5"/>
      <c r="Q2268" s="10"/>
      <c r="R2268" s="39"/>
      <c r="S2268" s="5"/>
      <c r="T2268" s="6"/>
      <c r="U2268" s="10"/>
      <c r="V2268" s="10"/>
      <c r="W2268" s="12"/>
      <c r="X2268" s="5"/>
      <c r="Y2268" s="11"/>
      <c r="Z2268" s="2"/>
      <c r="AA2268" s="8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2"/>
      <c r="CH2268" s="1"/>
      <c r="CI2268" s="1"/>
      <c r="CJ2268" s="1"/>
      <c r="CK2268" s="1"/>
      <c r="CL2268" s="1"/>
      <c r="CM2268" s="1"/>
    </row>
    <row r="2269" spans="1:91" x14ac:dyDescent="0.2">
      <c r="A2269" s="113"/>
      <c r="B2269" s="5"/>
      <c r="C2269" s="5"/>
      <c r="D2269" s="64"/>
      <c r="E2269" s="11"/>
      <c r="F2269" s="8"/>
      <c r="G2269" s="9"/>
      <c r="H2269" s="8"/>
      <c r="I2269" s="8"/>
      <c r="J2269" s="1"/>
      <c r="K2269" s="1"/>
      <c r="L2269" s="5"/>
      <c r="M2269" s="12"/>
      <c r="N2269" s="12"/>
      <c r="O2269" s="5"/>
      <c r="P2269" s="5"/>
      <c r="Q2269" s="10"/>
      <c r="R2269" s="39"/>
      <c r="S2269" s="5"/>
      <c r="T2269" s="6"/>
      <c r="U2269" s="10"/>
      <c r="V2269" s="10"/>
      <c r="W2269" s="12"/>
      <c r="X2269" s="5"/>
      <c r="Y2269" s="11"/>
      <c r="Z2269" s="2"/>
      <c r="AA2269" s="8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2"/>
      <c r="CH2269" s="1"/>
      <c r="CI2269" s="1"/>
      <c r="CJ2269" s="1"/>
      <c r="CK2269" s="1"/>
      <c r="CL2269" s="1"/>
      <c r="CM2269" s="1"/>
    </row>
    <row r="2270" spans="1:91" x14ac:dyDescent="0.2">
      <c r="A2270" s="113"/>
      <c r="B2270" s="5"/>
      <c r="C2270" s="5"/>
      <c r="D2270" s="64"/>
      <c r="E2270" s="11"/>
      <c r="F2270" s="8"/>
      <c r="G2270" s="9"/>
      <c r="H2270" s="8"/>
      <c r="I2270" s="8"/>
      <c r="J2270" s="1"/>
      <c r="K2270" s="1"/>
      <c r="L2270" s="5"/>
      <c r="M2270" s="12"/>
      <c r="N2270" s="12"/>
      <c r="O2270" s="5"/>
      <c r="P2270" s="5"/>
      <c r="Q2270" s="10"/>
      <c r="R2270" s="39"/>
      <c r="S2270" s="5"/>
      <c r="T2270" s="6"/>
      <c r="U2270" s="10"/>
      <c r="V2270" s="10"/>
      <c r="W2270" s="12"/>
      <c r="X2270" s="5"/>
      <c r="Y2270" s="11"/>
      <c r="Z2270" s="2"/>
      <c r="AA2270" s="8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2"/>
      <c r="CH2270" s="1"/>
      <c r="CI2270" s="1"/>
      <c r="CJ2270" s="1"/>
      <c r="CK2270" s="1"/>
      <c r="CL2270" s="1"/>
      <c r="CM2270" s="1"/>
    </row>
    <row r="2271" spans="1:91" x14ac:dyDescent="0.2">
      <c r="A2271" s="113"/>
      <c r="B2271" s="5"/>
      <c r="C2271" s="5"/>
      <c r="D2271" s="64"/>
      <c r="E2271" s="11"/>
      <c r="F2271" s="8"/>
      <c r="G2271" s="9"/>
      <c r="H2271" s="8"/>
      <c r="I2271" s="8"/>
      <c r="J2271" s="1"/>
      <c r="K2271" s="1"/>
      <c r="L2271" s="5"/>
      <c r="M2271" s="12"/>
      <c r="N2271" s="12"/>
      <c r="O2271" s="5"/>
      <c r="P2271" s="5"/>
      <c r="Q2271" s="10"/>
      <c r="R2271" s="39"/>
      <c r="S2271" s="5"/>
      <c r="T2271" s="6"/>
      <c r="U2271" s="10"/>
      <c r="V2271" s="10"/>
      <c r="W2271" s="12"/>
      <c r="X2271" s="5"/>
      <c r="Y2271" s="11"/>
      <c r="Z2271" s="2"/>
      <c r="AA2271" s="8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2"/>
      <c r="CH2271" s="1"/>
      <c r="CI2271" s="1"/>
      <c r="CJ2271" s="1"/>
      <c r="CK2271" s="1"/>
      <c r="CL2271" s="1"/>
      <c r="CM2271" s="1"/>
    </row>
    <row r="2272" spans="1:91" x14ac:dyDescent="0.2">
      <c r="A2272" s="113"/>
      <c r="B2272" s="5"/>
      <c r="C2272" s="5"/>
      <c r="D2272" s="64"/>
      <c r="E2272" s="11"/>
      <c r="F2272" s="8"/>
      <c r="G2272" s="9"/>
      <c r="H2272" s="8"/>
      <c r="I2272" s="8"/>
      <c r="J2272" s="1"/>
      <c r="K2272" s="1"/>
      <c r="L2272" s="5"/>
      <c r="M2272" s="12"/>
      <c r="N2272" s="12"/>
      <c r="O2272" s="5"/>
      <c r="P2272" s="5"/>
      <c r="Q2272" s="10"/>
      <c r="R2272" s="39"/>
      <c r="S2272" s="5"/>
      <c r="T2272" s="6"/>
      <c r="U2272" s="10"/>
      <c r="V2272" s="10"/>
      <c r="W2272" s="12"/>
      <c r="X2272" s="5"/>
      <c r="Y2272" s="11"/>
      <c r="Z2272" s="2"/>
      <c r="AA2272" s="8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2"/>
      <c r="CH2272" s="1"/>
      <c r="CI2272" s="1"/>
      <c r="CJ2272" s="1"/>
      <c r="CK2272" s="1"/>
      <c r="CL2272" s="1"/>
      <c r="CM2272" s="1"/>
    </row>
    <row r="2273" spans="1:91" x14ac:dyDescent="0.2">
      <c r="A2273" s="113"/>
      <c r="B2273" s="5"/>
      <c r="C2273" s="5"/>
      <c r="D2273" s="64"/>
      <c r="E2273" s="11"/>
      <c r="F2273" s="8"/>
      <c r="G2273" s="9"/>
      <c r="H2273" s="8"/>
      <c r="I2273" s="8"/>
      <c r="J2273" s="1"/>
      <c r="K2273" s="1"/>
      <c r="L2273" s="5"/>
      <c r="M2273" s="12"/>
      <c r="N2273" s="12"/>
      <c r="O2273" s="5"/>
      <c r="P2273" s="5"/>
      <c r="Q2273" s="10"/>
      <c r="R2273" s="39"/>
      <c r="S2273" s="5"/>
      <c r="T2273" s="6"/>
      <c r="U2273" s="10"/>
      <c r="V2273" s="10"/>
      <c r="W2273" s="12"/>
      <c r="X2273" s="5"/>
      <c r="Y2273" s="11"/>
      <c r="Z2273" s="2"/>
      <c r="AA2273" s="8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2"/>
      <c r="CH2273" s="1"/>
      <c r="CI2273" s="1"/>
      <c r="CJ2273" s="1"/>
      <c r="CK2273" s="1"/>
      <c r="CL2273" s="1"/>
      <c r="CM2273" s="1"/>
    </row>
    <row r="2274" spans="1:91" x14ac:dyDescent="0.2">
      <c r="A2274" s="113"/>
      <c r="B2274" s="5"/>
      <c r="C2274" s="5"/>
      <c r="D2274" s="64"/>
      <c r="E2274" s="11"/>
      <c r="F2274" s="8"/>
      <c r="G2274" s="9"/>
      <c r="H2274" s="8"/>
      <c r="I2274" s="8"/>
      <c r="J2274" s="1"/>
      <c r="K2274" s="1"/>
      <c r="L2274" s="5"/>
      <c r="M2274" s="12"/>
      <c r="N2274" s="12"/>
      <c r="O2274" s="5"/>
      <c r="P2274" s="5"/>
      <c r="Q2274" s="10"/>
      <c r="R2274" s="39"/>
      <c r="S2274" s="5"/>
      <c r="T2274" s="6"/>
      <c r="U2274" s="10"/>
      <c r="V2274" s="10"/>
      <c r="W2274" s="12"/>
      <c r="X2274" s="5"/>
      <c r="Y2274" s="11"/>
      <c r="Z2274" s="2"/>
      <c r="AA2274" s="8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2"/>
      <c r="CH2274" s="1"/>
      <c r="CI2274" s="1"/>
      <c r="CJ2274" s="1"/>
      <c r="CK2274" s="1"/>
      <c r="CL2274" s="1"/>
      <c r="CM2274" s="1"/>
    </row>
    <row r="2275" spans="1:91" x14ac:dyDescent="0.2">
      <c r="A2275" s="113"/>
      <c r="B2275" s="5"/>
      <c r="C2275" s="5"/>
      <c r="D2275" s="64"/>
      <c r="E2275" s="11"/>
      <c r="F2275" s="8"/>
      <c r="G2275" s="9"/>
      <c r="H2275" s="8"/>
      <c r="I2275" s="8"/>
      <c r="J2275" s="1"/>
      <c r="K2275" s="1"/>
      <c r="L2275" s="5"/>
      <c r="M2275" s="12"/>
      <c r="N2275" s="12"/>
      <c r="O2275" s="5"/>
      <c r="P2275" s="5"/>
      <c r="Q2275" s="10"/>
      <c r="R2275" s="39"/>
      <c r="S2275" s="5"/>
      <c r="T2275" s="6"/>
      <c r="U2275" s="10"/>
      <c r="V2275" s="10"/>
      <c r="W2275" s="12"/>
      <c r="X2275" s="5"/>
      <c r="Y2275" s="11"/>
      <c r="Z2275" s="2"/>
      <c r="AA2275" s="8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2"/>
      <c r="CH2275" s="1"/>
      <c r="CI2275" s="1"/>
      <c r="CJ2275" s="1"/>
      <c r="CK2275" s="1"/>
      <c r="CL2275" s="1"/>
      <c r="CM2275" s="1"/>
    </row>
    <row r="2276" spans="1:91" x14ac:dyDescent="0.2">
      <c r="A2276" s="113"/>
      <c r="B2276" s="5"/>
      <c r="C2276" s="5"/>
      <c r="D2276" s="64"/>
      <c r="E2276" s="11"/>
      <c r="F2276" s="8"/>
      <c r="G2276" s="9"/>
      <c r="H2276" s="8"/>
      <c r="I2276" s="8"/>
      <c r="J2276" s="1"/>
      <c r="K2276" s="1"/>
      <c r="L2276" s="5"/>
      <c r="M2276" s="12"/>
      <c r="N2276" s="12"/>
      <c r="O2276" s="5"/>
      <c r="P2276" s="5"/>
      <c r="Q2276" s="10"/>
      <c r="R2276" s="39"/>
      <c r="S2276" s="5"/>
      <c r="T2276" s="6"/>
      <c r="U2276" s="10"/>
      <c r="V2276" s="10"/>
      <c r="W2276" s="12"/>
      <c r="X2276" s="5"/>
      <c r="Y2276" s="11"/>
      <c r="Z2276" s="2"/>
      <c r="AA2276" s="8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2"/>
      <c r="CH2276" s="1"/>
      <c r="CI2276" s="1"/>
      <c r="CJ2276" s="1"/>
      <c r="CK2276" s="1"/>
      <c r="CL2276" s="1"/>
      <c r="CM2276" s="1"/>
    </row>
    <row r="2277" spans="1:91" x14ac:dyDescent="0.2">
      <c r="A2277" s="113"/>
      <c r="B2277" s="5"/>
      <c r="C2277" s="5"/>
      <c r="D2277" s="64"/>
      <c r="E2277" s="11"/>
      <c r="F2277" s="8"/>
      <c r="G2277" s="9"/>
      <c r="H2277" s="8"/>
      <c r="I2277" s="8"/>
      <c r="J2277" s="1"/>
      <c r="K2277" s="1"/>
      <c r="L2277" s="5"/>
      <c r="M2277" s="12"/>
      <c r="N2277" s="12"/>
      <c r="O2277" s="5"/>
      <c r="P2277" s="5"/>
      <c r="Q2277" s="10"/>
      <c r="R2277" s="39"/>
      <c r="S2277" s="5"/>
      <c r="T2277" s="6"/>
      <c r="U2277" s="10"/>
      <c r="V2277" s="10"/>
      <c r="W2277" s="12"/>
      <c r="X2277" s="5"/>
      <c r="Y2277" s="11"/>
      <c r="Z2277" s="2"/>
      <c r="AA2277" s="8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2"/>
      <c r="CH2277" s="1"/>
      <c r="CI2277" s="1"/>
      <c r="CJ2277" s="1"/>
      <c r="CK2277" s="1"/>
      <c r="CL2277" s="1"/>
      <c r="CM2277" s="1"/>
    </row>
    <row r="2278" spans="1:91" x14ac:dyDescent="0.2">
      <c r="A2278" s="113"/>
      <c r="B2278" s="5"/>
      <c r="C2278" s="5"/>
      <c r="D2278" s="64"/>
      <c r="E2278" s="11"/>
      <c r="F2278" s="8"/>
      <c r="G2278" s="9"/>
      <c r="H2278" s="8"/>
      <c r="I2278" s="8"/>
      <c r="J2278" s="1"/>
      <c r="K2278" s="1"/>
      <c r="L2278" s="5"/>
      <c r="M2278" s="12"/>
      <c r="N2278" s="12"/>
      <c r="O2278" s="5"/>
      <c r="P2278" s="5"/>
      <c r="Q2278" s="10"/>
      <c r="R2278" s="39"/>
      <c r="S2278" s="5"/>
      <c r="T2278" s="6"/>
      <c r="U2278" s="10"/>
      <c r="V2278" s="10"/>
      <c r="W2278" s="12"/>
      <c r="X2278" s="5"/>
      <c r="Y2278" s="11"/>
      <c r="Z2278" s="2"/>
      <c r="AA2278" s="8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2"/>
      <c r="CH2278" s="1"/>
      <c r="CI2278" s="1"/>
      <c r="CJ2278" s="1"/>
      <c r="CK2278" s="1"/>
      <c r="CL2278" s="1"/>
      <c r="CM2278" s="1"/>
    </row>
    <row r="2279" spans="1:91" x14ac:dyDescent="0.2">
      <c r="A2279" s="113"/>
      <c r="B2279" s="5"/>
      <c r="C2279" s="5"/>
      <c r="D2279" s="64"/>
      <c r="E2279" s="11"/>
      <c r="F2279" s="8"/>
      <c r="G2279" s="9"/>
      <c r="H2279" s="8"/>
      <c r="I2279" s="8"/>
      <c r="J2279" s="1"/>
      <c r="K2279" s="1"/>
      <c r="L2279" s="5"/>
      <c r="M2279" s="12"/>
      <c r="N2279" s="12"/>
      <c r="O2279" s="5"/>
      <c r="P2279" s="5"/>
      <c r="Q2279" s="10"/>
      <c r="R2279" s="39"/>
      <c r="S2279" s="5"/>
      <c r="T2279" s="6"/>
      <c r="U2279" s="10"/>
      <c r="V2279" s="10"/>
      <c r="W2279" s="12"/>
      <c r="X2279" s="5"/>
      <c r="Y2279" s="11"/>
      <c r="Z2279" s="2"/>
      <c r="AA2279" s="8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2"/>
      <c r="CH2279" s="1"/>
      <c r="CI2279" s="1"/>
      <c r="CJ2279" s="1"/>
      <c r="CK2279" s="1"/>
      <c r="CL2279" s="1"/>
      <c r="CM2279" s="1"/>
    </row>
    <row r="2280" spans="1:91" x14ac:dyDescent="0.2">
      <c r="A2280" s="113"/>
      <c r="B2280" s="5"/>
      <c r="C2280" s="5"/>
      <c r="D2280" s="64"/>
      <c r="E2280" s="11"/>
      <c r="F2280" s="8"/>
      <c r="G2280" s="9"/>
      <c r="H2280" s="8"/>
      <c r="I2280" s="8"/>
      <c r="J2280" s="1"/>
      <c r="K2280" s="1"/>
      <c r="L2280" s="5"/>
      <c r="M2280" s="12"/>
      <c r="N2280" s="12"/>
      <c r="O2280" s="5"/>
      <c r="P2280" s="5"/>
      <c r="Q2280" s="10"/>
      <c r="R2280" s="39"/>
      <c r="S2280" s="5"/>
      <c r="T2280" s="6"/>
      <c r="U2280" s="10"/>
      <c r="V2280" s="10"/>
      <c r="W2280" s="12"/>
      <c r="X2280" s="5"/>
      <c r="Y2280" s="11"/>
      <c r="Z2280" s="2"/>
      <c r="AA2280" s="8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2"/>
      <c r="CH2280" s="1"/>
      <c r="CI2280" s="1"/>
      <c r="CJ2280" s="1"/>
      <c r="CK2280" s="1"/>
      <c r="CL2280" s="1"/>
      <c r="CM2280" s="1"/>
    </row>
    <row r="2281" spans="1:91" x14ac:dyDescent="0.2">
      <c r="A2281" s="113"/>
      <c r="B2281" s="5"/>
      <c r="C2281" s="5"/>
      <c r="D2281" s="64"/>
      <c r="E2281" s="11"/>
      <c r="F2281" s="8"/>
      <c r="G2281" s="9"/>
      <c r="H2281" s="8"/>
      <c r="I2281" s="8"/>
      <c r="J2281" s="1"/>
      <c r="K2281" s="1"/>
      <c r="L2281" s="5"/>
      <c r="M2281" s="12"/>
      <c r="N2281" s="12"/>
      <c r="O2281" s="5"/>
      <c r="P2281" s="5"/>
      <c r="Q2281" s="10"/>
      <c r="R2281" s="39"/>
      <c r="S2281" s="5"/>
      <c r="T2281" s="6"/>
      <c r="U2281" s="10"/>
      <c r="V2281" s="10"/>
      <c r="W2281" s="12"/>
      <c r="X2281" s="5"/>
      <c r="Y2281" s="11"/>
      <c r="Z2281" s="2"/>
      <c r="AA2281" s="8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2"/>
      <c r="CH2281" s="1"/>
      <c r="CI2281" s="1"/>
      <c r="CJ2281" s="1"/>
      <c r="CK2281" s="1"/>
      <c r="CL2281" s="1"/>
      <c r="CM2281" s="1"/>
    </row>
    <row r="2282" spans="1:91" x14ac:dyDescent="0.2">
      <c r="A2282" s="113"/>
      <c r="B2282" s="5"/>
      <c r="C2282" s="5"/>
      <c r="D2282" s="64"/>
      <c r="E2282" s="11"/>
      <c r="F2282" s="8"/>
      <c r="G2282" s="9"/>
      <c r="H2282" s="8"/>
      <c r="I2282" s="8"/>
      <c r="J2282" s="1"/>
      <c r="K2282" s="1"/>
      <c r="L2282" s="5"/>
      <c r="M2282" s="12"/>
      <c r="N2282" s="12"/>
      <c r="O2282" s="5"/>
      <c r="P2282" s="5"/>
      <c r="Q2282" s="10"/>
      <c r="R2282" s="39"/>
      <c r="S2282" s="5"/>
      <c r="T2282" s="6"/>
      <c r="U2282" s="10"/>
      <c r="V2282" s="10"/>
      <c r="W2282" s="12"/>
      <c r="X2282" s="5"/>
      <c r="Y2282" s="11"/>
      <c r="Z2282" s="2"/>
      <c r="AA2282" s="8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2"/>
      <c r="CH2282" s="1"/>
      <c r="CI2282" s="1"/>
      <c r="CJ2282" s="1"/>
      <c r="CK2282" s="1"/>
      <c r="CL2282" s="1"/>
      <c r="CM2282" s="1"/>
    </row>
    <row r="2283" spans="1:91" x14ac:dyDescent="0.2">
      <c r="A2283" s="113"/>
      <c r="B2283" s="5"/>
      <c r="C2283" s="5"/>
      <c r="D2283" s="64"/>
      <c r="E2283" s="11"/>
      <c r="F2283" s="8"/>
      <c r="G2283" s="9"/>
      <c r="H2283" s="8"/>
      <c r="I2283" s="8"/>
      <c r="J2283" s="1"/>
      <c r="K2283" s="1"/>
      <c r="L2283" s="5"/>
      <c r="M2283" s="12"/>
      <c r="N2283" s="12"/>
      <c r="O2283" s="5"/>
      <c r="P2283" s="5"/>
      <c r="Q2283" s="10"/>
      <c r="R2283" s="39"/>
      <c r="S2283" s="5"/>
      <c r="T2283" s="6"/>
      <c r="U2283" s="10"/>
      <c r="V2283" s="10"/>
      <c r="W2283" s="12"/>
      <c r="X2283" s="5"/>
      <c r="Y2283" s="11"/>
      <c r="Z2283" s="2"/>
      <c r="AA2283" s="8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2"/>
      <c r="CH2283" s="1"/>
      <c r="CI2283" s="1"/>
      <c r="CJ2283" s="1"/>
      <c r="CK2283" s="1"/>
      <c r="CL2283" s="1"/>
      <c r="CM2283" s="1"/>
    </row>
    <row r="2284" spans="1:91" x14ac:dyDescent="0.2">
      <c r="A2284" s="113"/>
      <c r="B2284" s="5"/>
      <c r="C2284" s="5"/>
      <c r="D2284" s="64"/>
      <c r="E2284" s="11"/>
      <c r="F2284" s="8"/>
      <c r="G2284" s="9"/>
      <c r="H2284" s="8"/>
      <c r="I2284" s="8"/>
      <c r="J2284" s="1"/>
      <c r="K2284" s="1"/>
      <c r="L2284" s="5"/>
      <c r="M2284" s="12"/>
      <c r="N2284" s="12"/>
      <c r="O2284" s="5"/>
      <c r="P2284" s="5"/>
      <c r="Q2284" s="10"/>
      <c r="R2284" s="39"/>
      <c r="S2284" s="5"/>
      <c r="T2284" s="6"/>
      <c r="U2284" s="10"/>
      <c r="V2284" s="10"/>
      <c r="W2284" s="12"/>
      <c r="X2284" s="5"/>
      <c r="Y2284" s="11"/>
      <c r="Z2284" s="2"/>
      <c r="AA2284" s="8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2"/>
      <c r="CH2284" s="1"/>
      <c r="CI2284" s="1"/>
      <c r="CJ2284" s="1"/>
      <c r="CK2284" s="1"/>
      <c r="CL2284" s="1"/>
      <c r="CM2284" s="1"/>
    </row>
    <row r="2285" spans="1:91" x14ac:dyDescent="0.2">
      <c r="A2285" s="113"/>
      <c r="B2285" s="5"/>
      <c r="C2285" s="5"/>
      <c r="D2285" s="64"/>
      <c r="E2285" s="11"/>
      <c r="F2285" s="8"/>
      <c r="G2285" s="9"/>
      <c r="H2285" s="8"/>
      <c r="I2285" s="8"/>
      <c r="J2285" s="1"/>
      <c r="K2285" s="1"/>
      <c r="L2285" s="5"/>
      <c r="M2285" s="12"/>
      <c r="N2285" s="12"/>
      <c r="O2285" s="5"/>
      <c r="P2285" s="5"/>
      <c r="Q2285" s="10"/>
      <c r="R2285" s="39"/>
      <c r="S2285" s="5"/>
      <c r="T2285" s="6"/>
      <c r="U2285" s="10"/>
      <c r="V2285" s="10"/>
      <c r="W2285" s="12"/>
      <c r="X2285" s="5"/>
      <c r="Y2285" s="11"/>
      <c r="Z2285" s="2"/>
      <c r="AA2285" s="8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2"/>
      <c r="CH2285" s="1"/>
      <c r="CI2285" s="1"/>
      <c r="CJ2285" s="1"/>
      <c r="CK2285" s="1"/>
      <c r="CL2285" s="1"/>
      <c r="CM2285" s="1"/>
    </row>
    <row r="2286" spans="1:91" x14ac:dyDescent="0.2">
      <c r="A2286" s="113"/>
      <c r="B2286" s="5"/>
      <c r="C2286" s="5"/>
      <c r="D2286" s="64"/>
      <c r="E2286" s="11"/>
      <c r="F2286" s="8"/>
      <c r="G2286" s="9"/>
      <c r="H2286" s="8"/>
      <c r="I2286" s="8"/>
      <c r="J2286" s="1"/>
      <c r="K2286" s="1"/>
      <c r="L2286" s="5"/>
      <c r="M2286" s="12"/>
      <c r="N2286" s="12"/>
      <c r="O2286" s="5"/>
      <c r="P2286" s="5"/>
      <c r="Q2286" s="10"/>
      <c r="R2286" s="39"/>
      <c r="S2286" s="5"/>
      <c r="T2286" s="6"/>
      <c r="U2286" s="10"/>
      <c r="V2286" s="10"/>
      <c r="W2286" s="12"/>
      <c r="X2286" s="5"/>
      <c r="Y2286" s="11"/>
      <c r="Z2286" s="2"/>
      <c r="AA2286" s="8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2"/>
      <c r="CH2286" s="1"/>
      <c r="CI2286" s="1"/>
      <c r="CJ2286" s="1"/>
      <c r="CK2286" s="1"/>
      <c r="CL2286" s="1"/>
      <c r="CM2286" s="1"/>
    </row>
    <row r="2287" spans="1:91" x14ac:dyDescent="0.2">
      <c r="A2287" s="113"/>
      <c r="B2287" s="5"/>
      <c r="C2287" s="5"/>
      <c r="D2287" s="64"/>
      <c r="E2287" s="11"/>
      <c r="F2287" s="8"/>
      <c r="G2287" s="9"/>
      <c r="H2287" s="8"/>
      <c r="I2287" s="8"/>
      <c r="J2287" s="1"/>
      <c r="K2287" s="1"/>
      <c r="L2287" s="5"/>
      <c r="M2287" s="12"/>
      <c r="N2287" s="12"/>
      <c r="O2287" s="5"/>
      <c r="P2287" s="5"/>
      <c r="Q2287" s="10"/>
      <c r="R2287" s="39"/>
      <c r="S2287" s="5"/>
      <c r="T2287" s="6"/>
      <c r="U2287" s="10"/>
      <c r="V2287" s="10"/>
      <c r="W2287" s="12"/>
      <c r="X2287" s="5"/>
      <c r="Y2287" s="11"/>
      <c r="Z2287" s="2"/>
      <c r="AA2287" s="8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2"/>
      <c r="CH2287" s="1"/>
      <c r="CI2287" s="1"/>
      <c r="CJ2287" s="1"/>
      <c r="CK2287" s="1"/>
      <c r="CL2287" s="1"/>
      <c r="CM2287" s="1"/>
    </row>
    <row r="2288" spans="1:91" x14ac:dyDescent="0.2">
      <c r="A2288" s="113"/>
      <c r="B2288" s="5"/>
      <c r="C2288" s="5"/>
      <c r="D2288" s="64"/>
      <c r="E2288" s="11"/>
      <c r="F2288" s="8"/>
      <c r="G2288" s="9"/>
      <c r="H2288" s="8"/>
      <c r="I2288" s="8"/>
      <c r="J2288" s="1"/>
      <c r="K2288" s="1"/>
      <c r="L2288" s="5"/>
      <c r="M2288" s="12"/>
      <c r="N2288" s="12"/>
      <c r="O2288" s="5"/>
      <c r="P2288" s="5"/>
      <c r="Q2288" s="10"/>
      <c r="R2288" s="39"/>
      <c r="S2288" s="5"/>
      <c r="T2288" s="6"/>
      <c r="U2288" s="10"/>
      <c r="V2288" s="10"/>
      <c r="W2288" s="12"/>
      <c r="X2288" s="5"/>
      <c r="Y2288" s="11"/>
      <c r="Z2288" s="2"/>
      <c r="AA2288" s="8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2"/>
      <c r="CH2288" s="1"/>
      <c r="CI2288" s="1"/>
      <c r="CJ2288" s="1"/>
      <c r="CK2288" s="1"/>
      <c r="CL2288" s="1"/>
      <c r="CM2288" s="1"/>
    </row>
    <row r="2289" spans="1:91" x14ac:dyDescent="0.2">
      <c r="A2289" s="113"/>
      <c r="B2289" s="5"/>
      <c r="C2289" s="5"/>
      <c r="D2289" s="64"/>
      <c r="E2289" s="11"/>
      <c r="F2289" s="8"/>
      <c r="G2289" s="9"/>
      <c r="H2289" s="8"/>
      <c r="I2289" s="8"/>
      <c r="J2289" s="1"/>
      <c r="K2289" s="1"/>
      <c r="L2289" s="5"/>
      <c r="M2289" s="12"/>
      <c r="N2289" s="12"/>
      <c r="O2289" s="5"/>
      <c r="P2289" s="5"/>
      <c r="Q2289" s="10"/>
      <c r="R2289" s="39"/>
      <c r="S2289" s="5"/>
      <c r="T2289" s="6"/>
      <c r="U2289" s="10"/>
      <c r="V2289" s="10"/>
      <c r="W2289" s="12"/>
      <c r="X2289" s="5"/>
      <c r="Y2289" s="11"/>
      <c r="Z2289" s="2"/>
      <c r="AA2289" s="8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2"/>
      <c r="CH2289" s="1"/>
      <c r="CI2289" s="1"/>
      <c r="CJ2289" s="1"/>
      <c r="CK2289" s="1"/>
      <c r="CL2289" s="1"/>
      <c r="CM2289" s="1"/>
    </row>
    <row r="2290" spans="1:91" x14ac:dyDescent="0.2">
      <c r="A2290" s="113"/>
      <c r="B2290" s="5"/>
      <c r="C2290" s="5"/>
      <c r="D2290" s="64"/>
      <c r="E2290" s="11"/>
      <c r="F2290" s="8"/>
      <c r="G2290" s="9"/>
      <c r="H2290" s="8"/>
      <c r="I2290" s="8"/>
      <c r="J2290" s="1"/>
      <c r="K2290" s="1"/>
      <c r="L2290" s="5"/>
      <c r="M2290" s="12"/>
      <c r="N2290" s="12"/>
      <c r="O2290" s="5"/>
      <c r="P2290" s="5"/>
      <c r="Q2290" s="10"/>
      <c r="R2290" s="39"/>
      <c r="S2290" s="5"/>
      <c r="T2290" s="6"/>
      <c r="U2290" s="10"/>
      <c r="V2290" s="10"/>
      <c r="W2290" s="12"/>
      <c r="X2290" s="5"/>
      <c r="Y2290" s="11"/>
      <c r="Z2290" s="2"/>
      <c r="AA2290" s="8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2"/>
      <c r="CH2290" s="1"/>
      <c r="CI2290" s="1"/>
      <c r="CJ2290" s="1"/>
      <c r="CK2290" s="1"/>
      <c r="CL2290" s="1"/>
      <c r="CM2290" s="1"/>
    </row>
    <row r="2291" spans="1:91" x14ac:dyDescent="0.2">
      <c r="A2291" s="113"/>
      <c r="B2291" s="5"/>
      <c r="C2291" s="5"/>
      <c r="D2291" s="64"/>
      <c r="E2291" s="11"/>
      <c r="F2291" s="8"/>
      <c r="G2291" s="9"/>
      <c r="H2291" s="8"/>
      <c r="I2291" s="8"/>
      <c r="J2291" s="1"/>
      <c r="K2291" s="1"/>
      <c r="L2291" s="5"/>
      <c r="M2291" s="12"/>
      <c r="N2291" s="12"/>
      <c r="O2291" s="5"/>
      <c r="P2291" s="5"/>
      <c r="Q2291" s="10"/>
      <c r="R2291" s="39"/>
      <c r="S2291" s="5"/>
      <c r="T2291" s="6"/>
      <c r="U2291" s="10"/>
      <c r="V2291" s="10"/>
      <c r="W2291" s="12"/>
      <c r="X2291" s="5"/>
      <c r="Y2291" s="11"/>
      <c r="Z2291" s="2"/>
      <c r="AA2291" s="8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2"/>
      <c r="CH2291" s="1"/>
      <c r="CI2291" s="1"/>
      <c r="CJ2291" s="1"/>
      <c r="CK2291" s="1"/>
      <c r="CL2291" s="1"/>
      <c r="CM2291" s="1"/>
    </row>
    <row r="2292" spans="1:91" x14ac:dyDescent="0.2">
      <c r="A2292" s="113"/>
      <c r="B2292" s="5"/>
      <c r="C2292" s="5"/>
      <c r="D2292" s="64"/>
      <c r="E2292" s="11"/>
      <c r="F2292" s="8"/>
      <c r="G2292" s="9"/>
      <c r="H2292" s="8"/>
      <c r="I2292" s="8"/>
      <c r="J2292" s="1"/>
      <c r="K2292" s="1"/>
      <c r="L2292" s="5"/>
      <c r="M2292" s="12"/>
      <c r="N2292" s="12"/>
      <c r="O2292" s="5"/>
      <c r="P2292" s="5"/>
      <c r="Q2292" s="10"/>
      <c r="R2292" s="39"/>
      <c r="S2292" s="5"/>
      <c r="T2292" s="6"/>
      <c r="U2292" s="10"/>
      <c r="V2292" s="10"/>
      <c r="W2292" s="12"/>
      <c r="X2292" s="5"/>
      <c r="Y2292" s="11"/>
      <c r="Z2292" s="2"/>
      <c r="AA2292" s="8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2"/>
      <c r="CH2292" s="1"/>
      <c r="CI2292" s="1"/>
      <c r="CJ2292" s="1"/>
      <c r="CK2292" s="1"/>
      <c r="CL2292" s="1"/>
      <c r="CM2292" s="1"/>
    </row>
    <row r="2293" spans="1:91" x14ac:dyDescent="0.2">
      <c r="A2293" s="113"/>
      <c r="B2293" s="5"/>
      <c r="C2293" s="5"/>
      <c r="D2293" s="64"/>
      <c r="E2293" s="11"/>
      <c r="F2293" s="8"/>
      <c r="G2293" s="9"/>
      <c r="H2293" s="8"/>
      <c r="I2293" s="8"/>
      <c r="J2293" s="1"/>
      <c r="K2293" s="1"/>
      <c r="L2293" s="5"/>
      <c r="M2293" s="12"/>
      <c r="N2293" s="12"/>
      <c r="O2293" s="5"/>
      <c r="P2293" s="5"/>
      <c r="Q2293" s="10"/>
      <c r="R2293" s="39"/>
      <c r="S2293" s="5"/>
      <c r="T2293" s="6"/>
      <c r="U2293" s="10"/>
      <c r="V2293" s="10"/>
      <c r="W2293" s="12"/>
      <c r="X2293" s="5"/>
      <c r="Y2293" s="11"/>
      <c r="Z2293" s="2"/>
      <c r="AA2293" s="8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2"/>
      <c r="CH2293" s="1"/>
      <c r="CI2293" s="1"/>
      <c r="CJ2293" s="1"/>
      <c r="CK2293" s="1"/>
      <c r="CL2293" s="1"/>
      <c r="CM2293" s="1"/>
    </row>
    <row r="2294" spans="1:91" x14ac:dyDescent="0.2">
      <c r="A2294" s="113"/>
      <c r="B2294" s="5"/>
      <c r="C2294" s="5"/>
      <c r="D2294" s="64"/>
      <c r="E2294" s="11"/>
      <c r="F2294" s="8"/>
      <c r="G2294" s="9"/>
      <c r="H2294" s="8"/>
      <c r="I2294" s="8"/>
      <c r="J2294" s="1"/>
      <c r="K2294" s="1"/>
      <c r="L2294" s="5"/>
      <c r="M2294" s="12"/>
      <c r="N2294" s="12"/>
      <c r="O2294" s="5"/>
      <c r="P2294" s="5"/>
      <c r="Q2294" s="10"/>
      <c r="R2294" s="39"/>
      <c r="S2294" s="5"/>
      <c r="T2294" s="6"/>
      <c r="U2294" s="10"/>
      <c r="V2294" s="10"/>
      <c r="W2294" s="12"/>
      <c r="X2294" s="5"/>
      <c r="Y2294" s="11"/>
      <c r="Z2294" s="2"/>
      <c r="AA2294" s="8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2"/>
      <c r="CH2294" s="1"/>
      <c r="CI2294" s="1"/>
      <c r="CJ2294" s="1"/>
      <c r="CK2294" s="1"/>
      <c r="CL2294" s="1"/>
      <c r="CM2294" s="1"/>
    </row>
    <row r="2295" spans="1:91" x14ac:dyDescent="0.2">
      <c r="A2295" s="113"/>
      <c r="B2295" s="5"/>
      <c r="C2295" s="5"/>
      <c r="D2295" s="64"/>
      <c r="E2295" s="11"/>
      <c r="F2295" s="8"/>
      <c r="G2295" s="9"/>
      <c r="H2295" s="8"/>
      <c r="I2295" s="8"/>
      <c r="J2295" s="1"/>
      <c r="K2295" s="1"/>
      <c r="L2295" s="5"/>
      <c r="M2295" s="12"/>
      <c r="N2295" s="12"/>
      <c r="O2295" s="5"/>
      <c r="P2295" s="5"/>
      <c r="Q2295" s="10"/>
      <c r="R2295" s="39"/>
      <c r="S2295" s="5"/>
      <c r="T2295" s="6"/>
      <c r="U2295" s="10"/>
      <c r="V2295" s="10"/>
      <c r="W2295" s="12"/>
      <c r="X2295" s="5"/>
      <c r="Y2295" s="11"/>
      <c r="Z2295" s="2"/>
      <c r="AA2295" s="8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2"/>
      <c r="CH2295" s="1"/>
      <c r="CI2295" s="1"/>
      <c r="CJ2295" s="1"/>
      <c r="CK2295" s="1"/>
      <c r="CL2295" s="1"/>
      <c r="CM2295" s="1"/>
    </row>
    <row r="2296" spans="1:91" x14ac:dyDescent="0.2">
      <c r="A2296" s="113"/>
      <c r="B2296" s="5"/>
      <c r="C2296" s="5"/>
      <c r="D2296" s="64"/>
      <c r="E2296" s="11"/>
      <c r="F2296" s="8"/>
      <c r="G2296" s="9"/>
      <c r="H2296" s="8"/>
      <c r="I2296" s="8"/>
      <c r="J2296" s="1"/>
      <c r="K2296" s="1"/>
      <c r="L2296" s="5"/>
      <c r="M2296" s="12"/>
      <c r="N2296" s="12"/>
      <c r="O2296" s="5"/>
      <c r="P2296" s="5"/>
      <c r="Q2296" s="10"/>
      <c r="R2296" s="39"/>
      <c r="S2296" s="5"/>
      <c r="T2296" s="6"/>
      <c r="U2296" s="10"/>
      <c r="V2296" s="10"/>
      <c r="W2296" s="12"/>
      <c r="X2296" s="5"/>
      <c r="Y2296" s="11"/>
      <c r="Z2296" s="2"/>
      <c r="AA2296" s="8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2"/>
      <c r="CH2296" s="1"/>
      <c r="CI2296" s="1"/>
      <c r="CJ2296" s="1"/>
      <c r="CK2296" s="1"/>
      <c r="CL2296" s="1"/>
      <c r="CM2296" s="1"/>
    </row>
    <row r="2297" spans="1:91" x14ac:dyDescent="0.2">
      <c r="A2297" s="113"/>
      <c r="B2297" s="5"/>
      <c r="C2297" s="5"/>
      <c r="D2297" s="64"/>
      <c r="E2297" s="11"/>
      <c r="F2297" s="8"/>
      <c r="G2297" s="9"/>
      <c r="H2297" s="8"/>
      <c r="I2297" s="8"/>
      <c r="J2297" s="1"/>
      <c r="K2297" s="1"/>
      <c r="L2297" s="5"/>
      <c r="M2297" s="12"/>
      <c r="N2297" s="12"/>
      <c r="O2297" s="5"/>
      <c r="P2297" s="5"/>
      <c r="Q2297" s="10"/>
      <c r="R2297" s="39"/>
      <c r="S2297" s="5"/>
      <c r="T2297" s="6"/>
      <c r="U2297" s="10"/>
      <c r="V2297" s="10"/>
      <c r="W2297" s="12"/>
      <c r="X2297" s="5"/>
      <c r="Y2297" s="11"/>
      <c r="Z2297" s="2"/>
      <c r="AA2297" s="8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2"/>
      <c r="CH2297" s="1"/>
      <c r="CI2297" s="1"/>
      <c r="CJ2297" s="1"/>
      <c r="CK2297" s="1"/>
      <c r="CL2297" s="1"/>
      <c r="CM2297" s="1"/>
    </row>
    <row r="2298" spans="1:91" x14ac:dyDescent="0.2">
      <c r="A2298" s="113"/>
      <c r="B2298" s="5"/>
      <c r="C2298" s="5"/>
      <c r="D2298" s="64"/>
      <c r="E2298" s="11"/>
      <c r="F2298" s="8"/>
      <c r="G2298" s="9"/>
      <c r="H2298" s="8"/>
      <c r="I2298" s="8"/>
      <c r="J2298" s="1"/>
      <c r="K2298" s="1"/>
      <c r="L2298" s="5"/>
      <c r="M2298" s="12"/>
      <c r="N2298" s="12"/>
      <c r="O2298" s="5"/>
      <c r="P2298" s="5"/>
      <c r="Q2298" s="10"/>
      <c r="R2298" s="39"/>
      <c r="S2298" s="5"/>
      <c r="T2298" s="6"/>
      <c r="U2298" s="10"/>
      <c r="V2298" s="10"/>
      <c r="W2298" s="12"/>
      <c r="X2298" s="5"/>
      <c r="Y2298" s="11"/>
      <c r="Z2298" s="2"/>
      <c r="AA2298" s="8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2"/>
      <c r="CH2298" s="1"/>
      <c r="CI2298" s="1"/>
      <c r="CJ2298" s="1"/>
      <c r="CK2298" s="1"/>
      <c r="CL2298" s="1"/>
      <c r="CM2298" s="1"/>
    </row>
    <row r="2299" spans="1:91" x14ac:dyDescent="0.2">
      <c r="A2299" s="113"/>
      <c r="B2299" s="5"/>
      <c r="C2299" s="5"/>
      <c r="D2299" s="64"/>
      <c r="E2299" s="11"/>
      <c r="F2299" s="8"/>
      <c r="G2299" s="9"/>
      <c r="H2299" s="8"/>
      <c r="I2299" s="8"/>
      <c r="J2299" s="1"/>
      <c r="K2299" s="1"/>
      <c r="L2299" s="5"/>
      <c r="M2299" s="12"/>
      <c r="N2299" s="12"/>
      <c r="O2299" s="5"/>
      <c r="P2299" s="5"/>
      <c r="Q2299" s="10"/>
      <c r="R2299" s="39"/>
      <c r="S2299" s="5"/>
      <c r="T2299" s="6"/>
      <c r="U2299" s="10"/>
      <c r="V2299" s="10"/>
      <c r="W2299" s="12"/>
      <c r="X2299" s="5"/>
      <c r="Y2299" s="11"/>
      <c r="Z2299" s="2"/>
      <c r="AA2299" s="8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2"/>
      <c r="CH2299" s="1"/>
      <c r="CI2299" s="1"/>
      <c r="CJ2299" s="1"/>
      <c r="CK2299" s="1"/>
      <c r="CL2299" s="1"/>
      <c r="CM2299" s="1"/>
    </row>
    <row r="2300" spans="1:91" x14ac:dyDescent="0.2">
      <c r="A2300" s="113"/>
      <c r="B2300" s="5"/>
      <c r="C2300" s="5"/>
      <c r="D2300" s="64"/>
      <c r="E2300" s="11"/>
      <c r="F2300" s="8"/>
      <c r="G2300" s="9"/>
      <c r="H2300" s="8"/>
      <c r="I2300" s="8"/>
      <c r="J2300" s="1"/>
      <c r="K2300" s="1"/>
      <c r="L2300" s="5"/>
      <c r="M2300" s="12"/>
      <c r="N2300" s="12"/>
      <c r="O2300" s="5"/>
      <c r="P2300" s="5"/>
      <c r="Q2300" s="10"/>
      <c r="R2300" s="39"/>
      <c r="S2300" s="5"/>
      <c r="T2300" s="6"/>
      <c r="U2300" s="10"/>
      <c r="V2300" s="10"/>
      <c r="W2300" s="12"/>
      <c r="X2300" s="5"/>
      <c r="Y2300" s="11"/>
      <c r="Z2300" s="2"/>
      <c r="AA2300" s="8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2"/>
      <c r="CH2300" s="1"/>
      <c r="CI2300" s="1"/>
      <c r="CJ2300" s="1"/>
      <c r="CK2300" s="1"/>
      <c r="CL2300" s="1"/>
      <c r="CM2300" s="1"/>
    </row>
    <row r="2301" spans="1:91" x14ac:dyDescent="0.2">
      <c r="A2301" s="113"/>
      <c r="B2301" s="5"/>
      <c r="C2301" s="5"/>
      <c r="D2301" s="64"/>
      <c r="E2301" s="11"/>
      <c r="F2301" s="8"/>
      <c r="G2301" s="9"/>
      <c r="H2301" s="8"/>
      <c r="I2301" s="8"/>
      <c r="J2301" s="1"/>
      <c r="K2301" s="1"/>
      <c r="L2301" s="5"/>
      <c r="M2301" s="12"/>
      <c r="N2301" s="12"/>
      <c r="O2301" s="5"/>
      <c r="P2301" s="5"/>
      <c r="Q2301" s="10"/>
      <c r="R2301" s="39"/>
      <c r="S2301" s="5"/>
      <c r="T2301" s="6"/>
      <c r="U2301" s="10"/>
      <c r="V2301" s="10"/>
      <c r="W2301" s="12"/>
      <c r="X2301" s="5"/>
      <c r="Y2301" s="11"/>
      <c r="Z2301" s="2"/>
      <c r="AA2301" s="8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2"/>
      <c r="CH2301" s="1"/>
      <c r="CI2301" s="1"/>
      <c r="CJ2301" s="1"/>
      <c r="CK2301" s="1"/>
      <c r="CL2301" s="1"/>
      <c r="CM2301" s="1"/>
    </row>
    <row r="2302" spans="1:91" x14ac:dyDescent="0.2">
      <c r="A2302" s="113"/>
      <c r="B2302" s="5"/>
      <c r="C2302" s="5"/>
      <c r="D2302" s="64"/>
      <c r="E2302" s="11"/>
      <c r="F2302" s="8"/>
      <c r="G2302" s="9"/>
      <c r="H2302" s="8"/>
      <c r="I2302" s="8"/>
      <c r="J2302" s="1"/>
      <c r="K2302" s="1"/>
      <c r="L2302" s="5"/>
      <c r="M2302" s="12"/>
      <c r="N2302" s="12"/>
      <c r="O2302" s="5"/>
      <c r="P2302" s="5"/>
      <c r="Q2302" s="10"/>
      <c r="R2302" s="39"/>
      <c r="S2302" s="5"/>
      <c r="T2302" s="6"/>
      <c r="U2302" s="10"/>
      <c r="V2302" s="10"/>
      <c r="W2302" s="12"/>
      <c r="X2302" s="5"/>
      <c r="Y2302" s="11"/>
      <c r="Z2302" s="2"/>
      <c r="AA2302" s="8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2"/>
      <c r="CH2302" s="1"/>
      <c r="CI2302" s="1"/>
      <c r="CJ2302" s="1"/>
      <c r="CK2302" s="1"/>
      <c r="CL2302" s="1"/>
      <c r="CM2302" s="1"/>
    </row>
    <row r="2303" spans="1:91" x14ac:dyDescent="0.2">
      <c r="A2303" s="113"/>
      <c r="B2303" s="5"/>
      <c r="C2303" s="5"/>
      <c r="D2303" s="64"/>
      <c r="E2303" s="11"/>
      <c r="F2303" s="8"/>
      <c r="G2303" s="9"/>
      <c r="H2303" s="8"/>
      <c r="I2303" s="8"/>
      <c r="J2303" s="1"/>
      <c r="K2303" s="1"/>
      <c r="L2303" s="5"/>
      <c r="M2303" s="12"/>
      <c r="N2303" s="12"/>
      <c r="O2303" s="5"/>
      <c r="P2303" s="5"/>
      <c r="Q2303" s="10"/>
      <c r="R2303" s="39"/>
      <c r="S2303" s="5"/>
      <c r="T2303" s="6"/>
      <c r="U2303" s="10"/>
      <c r="V2303" s="10"/>
      <c r="W2303" s="12"/>
      <c r="X2303" s="5"/>
      <c r="Y2303" s="11"/>
      <c r="Z2303" s="2"/>
      <c r="AA2303" s="8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2"/>
      <c r="CH2303" s="1"/>
      <c r="CI2303" s="1"/>
      <c r="CJ2303" s="1"/>
      <c r="CK2303" s="1"/>
      <c r="CL2303" s="1"/>
      <c r="CM2303" s="1"/>
    </row>
    <row r="2304" spans="1:91" x14ac:dyDescent="0.2">
      <c r="A2304" s="113"/>
      <c r="B2304" s="5"/>
      <c r="C2304" s="5"/>
      <c r="D2304" s="64"/>
      <c r="E2304" s="11"/>
      <c r="F2304" s="8"/>
      <c r="G2304" s="9"/>
      <c r="H2304" s="8"/>
      <c r="I2304" s="8"/>
      <c r="J2304" s="1"/>
      <c r="K2304" s="1"/>
      <c r="L2304" s="5"/>
      <c r="M2304" s="12"/>
      <c r="N2304" s="12"/>
      <c r="O2304" s="5"/>
      <c r="P2304" s="5"/>
      <c r="Q2304" s="10"/>
      <c r="R2304" s="39"/>
      <c r="S2304" s="5"/>
      <c r="T2304" s="6"/>
      <c r="U2304" s="10"/>
      <c r="V2304" s="10"/>
      <c r="W2304" s="12"/>
      <c r="X2304" s="5"/>
      <c r="Y2304" s="11"/>
      <c r="Z2304" s="2"/>
      <c r="AA2304" s="8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2"/>
      <c r="CH2304" s="1"/>
      <c r="CI2304" s="1"/>
      <c r="CJ2304" s="1"/>
      <c r="CK2304" s="1"/>
      <c r="CL2304" s="1"/>
      <c r="CM2304" s="1"/>
    </row>
    <row r="2305" spans="1:91" x14ac:dyDescent="0.2">
      <c r="A2305" s="113"/>
      <c r="B2305" s="5"/>
      <c r="C2305" s="5"/>
      <c r="D2305" s="64"/>
      <c r="E2305" s="11"/>
      <c r="F2305" s="8"/>
      <c r="G2305" s="9"/>
      <c r="H2305" s="8"/>
      <c r="I2305" s="8"/>
      <c r="J2305" s="1"/>
      <c r="K2305" s="1"/>
      <c r="L2305" s="5"/>
      <c r="M2305" s="12"/>
      <c r="N2305" s="12"/>
      <c r="O2305" s="5"/>
      <c r="P2305" s="5"/>
      <c r="Q2305" s="10"/>
      <c r="R2305" s="39"/>
      <c r="S2305" s="5"/>
      <c r="T2305" s="6"/>
      <c r="U2305" s="10"/>
      <c r="V2305" s="10"/>
      <c r="W2305" s="12"/>
      <c r="X2305" s="5"/>
      <c r="Y2305" s="11"/>
      <c r="Z2305" s="2"/>
      <c r="AA2305" s="8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2"/>
      <c r="CH2305" s="1"/>
      <c r="CI2305" s="1"/>
      <c r="CJ2305" s="1"/>
      <c r="CK2305" s="1"/>
      <c r="CL2305" s="1"/>
      <c r="CM2305" s="1"/>
    </row>
    <row r="2306" spans="1:91" x14ac:dyDescent="0.2">
      <c r="A2306" s="113"/>
      <c r="B2306" s="5"/>
      <c r="C2306" s="5"/>
      <c r="D2306" s="64"/>
      <c r="E2306" s="11"/>
      <c r="F2306" s="8"/>
      <c r="G2306" s="9"/>
      <c r="H2306" s="8"/>
      <c r="I2306" s="8"/>
      <c r="J2306" s="1"/>
      <c r="K2306" s="1"/>
      <c r="L2306" s="5"/>
      <c r="M2306" s="12"/>
      <c r="N2306" s="12"/>
      <c r="O2306" s="5"/>
      <c r="P2306" s="5"/>
      <c r="Q2306" s="10"/>
      <c r="R2306" s="39"/>
      <c r="S2306" s="5"/>
      <c r="T2306" s="6"/>
      <c r="U2306" s="10"/>
      <c r="V2306" s="10"/>
      <c r="W2306" s="12"/>
      <c r="X2306" s="5"/>
      <c r="Y2306" s="11"/>
      <c r="Z2306" s="2"/>
      <c r="AA2306" s="8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2"/>
      <c r="CH2306" s="1"/>
      <c r="CI2306" s="1"/>
      <c r="CJ2306" s="1"/>
      <c r="CK2306" s="1"/>
      <c r="CL2306" s="1"/>
      <c r="CM2306" s="1"/>
    </row>
    <row r="2307" spans="1:91" x14ac:dyDescent="0.2">
      <c r="A2307" s="113"/>
      <c r="B2307" s="5"/>
      <c r="C2307" s="5"/>
      <c r="D2307" s="64"/>
      <c r="E2307" s="11"/>
      <c r="F2307" s="8"/>
      <c r="G2307" s="9"/>
      <c r="H2307" s="8"/>
      <c r="I2307" s="8"/>
      <c r="J2307" s="1"/>
      <c r="K2307" s="1"/>
      <c r="L2307" s="5"/>
      <c r="M2307" s="12"/>
      <c r="N2307" s="12"/>
      <c r="O2307" s="5"/>
      <c r="P2307" s="5"/>
      <c r="Q2307" s="10"/>
      <c r="R2307" s="39"/>
      <c r="S2307" s="5"/>
      <c r="T2307" s="6"/>
      <c r="U2307" s="10"/>
      <c r="V2307" s="10"/>
      <c r="W2307" s="12"/>
      <c r="X2307" s="5"/>
      <c r="Y2307" s="11"/>
      <c r="Z2307" s="2"/>
      <c r="AA2307" s="8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2"/>
      <c r="CH2307" s="1"/>
      <c r="CI2307" s="1"/>
      <c r="CJ2307" s="1"/>
      <c r="CK2307" s="1"/>
      <c r="CL2307" s="1"/>
      <c r="CM2307" s="1"/>
    </row>
    <row r="2308" spans="1:91" x14ac:dyDescent="0.2">
      <c r="A2308" s="113"/>
      <c r="B2308" s="5"/>
      <c r="C2308" s="5"/>
      <c r="D2308" s="64"/>
      <c r="E2308" s="11"/>
      <c r="F2308" s="8"/>
      <c r="G2308" s="9"/>
      <c r="H2308" s="8"/>
      <c r="I2308" s="8"/>
      <c r="J2308" s="1"/>
      <c r="K2308" s="1"/>
      <c r="L2308" s="5"/>
      <c r="M2308" s="12"/>
      <c r="N2308" s="12"/>
      <c r="O2308" s="5"/>
      <c r="P2308" s="5"/>
      <c r="Q2308" s="10"/>
      <c r="R2308" s="39"/>
      <c r="S2308" s="5"/>
      <c r="T2308" s="6"/>
      <c r="U2308" s="10"/>
      <c r="V2308" s="10"/>
      <c r="W2308" s="12"/>
      <c r="X2308" s="5"/>
      <c r="Y2308" s="11"/>
      <c r="Z2308" s="2"/>
      <c r="AA2308" s="8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2"/>
      <c r="CH2308" s="1"/>
      <c r="CI2308" s="1"/>
      <c r="CJ2308" s="1"/>
      <c r="CK2308" s="1"/>
      <c r="CL2308" s="1"/>
      <c r="CM2308" s="1"/>
    </row>
    <row r="2309" spans="1:91" x14ac:dyDescent="0.2">
      <c r="A2309" s="113"/>
      <c r="B2309" s="5"/>
      <c r="C2309" s="5"/>
      <c r="D2309" s="64"/>
      <c r="E2309" s="11"/>
      <c r="F2309" s="8"/>
      <c r="G2309" s="9"/>
      <c r="H2309" s="8"/>
      <c r="I2309" s="8"/>
      <c r="J2309" s="1"/>
      <c r="K2309" s="1"/>
      <c r="L2309" s="5"/>
      <c r="M2309" s="12"/>
      <c r="N2309" s="12"/>
      <c r="O2309" s="5"/>
      <c r="P2309" s="5"/>
      <c r="Q2309" s="10"/>
      <c r="R2309" s="39"/>
      <c r="S2309" s="5"/>
      <c r="T2309" s="6"/>
      <c r="U2309" s="10"/>
      <c r="V2309" s="10"/>
      <c r="W2309" s="12"/>
      <c r="X2309" s="5"/>
      <c r="Y2309" s="11"/>
      <c r="Z2309" s="2"/>
      <c r="AA2309" s="8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2"/>
      <c r="CH2309" s="1"/>
      <c r="CI2309" s="1"/>
      <c r="CJ2309" s="1"/>
      <c r="CK2309" s="1"/>
      <c r="CL2309" s="1"/>
      <c r="CM2309" s="1"/>
    </row>
    <row r="2310" spans="1:91" x14ac:dyDescent="0.2">
      <c r="A2310" s="113"/>
      <c r="B2310" s="5"/>
      <c r="C2310" s="5"/>
      <c r="D2310" s="64"/>
      <c r="E2310" s="11"/>
      <c r="F2310" s="8"/>
      <c r="G2310" s="9"/>
      <c r="H2310" s="8"/>
      <c r="I2310" s="8"/>
      <c r="J2310" s="1"/>
      <c r="K2310" s="1"/>
      <c r="L2310" s="5"/>
      <c r="M2310" s="12"/>
      <c r="N2310" s="12"/>
      <c r="O2310" s="5"/>
      <c r="P2310" s="5"/>
      <c r="Q2310" s="10"/>
      <c r="R2310" s="39"/>
      <c r="S2310" s="5"/>
      <c r="T2310" s="6"/>
      <c r="U2310" s="10"/>
      <c r="V2310" s="10"/>
      <c r="W2310" s="12"/>
      <c r="X2310" s="5"/>
      <c r="Y2310" s="11"/>
      <c r="Z2310" s="2"/>
      <c r="AA2310" s="8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2"/>
      <c r="CH2310" s="1"/>
      <c r="CI2310" s="1"/>
      <c r="CJ2310" s="1"/>
      <c r="CK2310" s="1"/>
      <c r="CL2310" s="1"/>
      <c r="CM2310" s="1"/>
    </row>
    <row r="2311" spans="1:91" x14ac:dyDescent="0.2">
      <c r="A2311" s="113"/>
      <c r="B2311" s="5"/>
      <c r="C2311" s="5"/>
      <c r="D2311" s="64"/>
      <c r="E2311" s="11"/>
      <c r="F2311" s="8"/>
      <c r="G2311" s="9"/>
      <c r="H2311" s="8"/>
      <c r="I2311" s="8"/>
      <c r="J2311" s="1"/>
      <c r="K2311" s="1"/>
      <c r="L2311" s="5"/>
      <c r="M2311" s="12"/>
      <c r="N2311" s="12"/>
      <c r="O2311" s="5"/>
      <c r="P2311" s="5"/>
      <c r="Q2311" s="10"/>
      <c r="R2311" s="39"/>
      <c r="S2311" s="5"/>
      <c r="T2311" s="6"/>
      <c r="U2311" s="10"/>
      <c r="V2311" s="10"/>
      <c r="W2311" s="12"/>
      <c r="X2311" s="5"/>
      <c r="Y2311" s="11"/>
      <c r="Z2311" s="2"/>
      <c r="AA2311" s="8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2"/>
      <c r="CH2311" s="1"/>
      <c r="CI2311" s="1"/>
      <c r="CJ2311" s="1"/>
      <c r="CK2311" s="1"/>
      <c r="CL2311" s="1"/>
      <c r="CM2311" s="1"/>
    </row>
    <row r="2312" spans="1:91" x14ac:dyDescent="0.2">
      <c r="A2312" s="113"/>
      <c r="B2312" s="5"/>
      <c r="C2312" s="5"/>
      <c r="D2312" s="64"/>
      <c r="E2312" s="11"/>
      <c r="F2312" s="8"/>
      <c r="G2312" s="9"/>
      <c r="H2312" s="8"/>
      <c r="I2312" s="8"/>
      <c r="J2312" s="1"/>
      <c r="K2312" s="1"/>
      <c r="L2312" s="5"/>
      <c r="M2312" s="12"/>
      <c r="N2312" s="12"/>
      <c r="O2312" s="5"/>
      <c r="P2312" s="5"/>
      <c r="Q2312" s="10"/>
      <c r="R2312" s="39"/>
      <c r="S2312" s="5"/>
      <c r="T2312" s="6"/>
      <c r="U2312" s="10"/>
      <c r="V2312" s="10"/>
      <c r="W2312" s="12"/>
      <c r="X2312" s="5"/>
      <c r="Y2312" s="11"/>
      <c r="Z2312" s="2"/>
      <c r="AA2312" s="8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2"/>
      <c r="CH2312" s="1"/>
      <c r="CI2312" s="1"/>
      <c r="CJ2312" s="1"/>
      <c r="CK2312" s="1"/>
      <c r="CL2312" s="1"/>
      <c r="CM2312" s="1"/>
    </row>
    <row r="2313" spans="1:91" x14ac:dyDescent="0.2">
      <c r="A2313" s="113"/>
      <c r="B2313" s="5"/>
      <c r="C2313" s="5"/>
      <c r="D2313" s="64"/>
      <c r="E2313" s="11"/>
      <c r="F2313" s="8"/>
      <c r="G2313" s="9"/>
      <c r="H2313" s="8"/>
      <c r="I2313" s="8"/>
      <c r="J2313" s="1"/>
      <c r="K2313" s="1"/>
      <c r="L2313" s="5"/>
      <c r="M2313" s="12"/>
      <c r="N2313" s="12"/>
      <c r="O2313" s="5"/>
      <c r="P2313" s="5"/>
      <c r="Q2313" s="10"/>
      <c r="R2313" s="39"/>
      <c r="S2313" s="5"/>
      <c r="T2313" s="6"/>
      <c r="U2313" s="10"/>
      <c r="V2313" s="10"/>
      <c r="W2313" s="12"/>
      <c r="X2313" s="5"/>
      <c r="Y2313" s="11"/>
      <c r="Z2313" s="2"/>
      <c r="AA2313" s="8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2"/>
      <c r="CH2313" s="1"/>
      <c r="CI2313" s="1"/>
      <c r="CJ2313" s="1"/>
      <c r="CK2313" s="1"/>
      <c r="CL2313" s="1"/>
      <c r="CM2313" s="1"/>
    </row>
    <row r="2314" spans="1:91" x14ac:dyDescent="0.2">
      <c r="A2314" s="113"/>
      <c r="B2314" s="5"/>
      <c r="C2314" s="5"/>
      <c r="D2314" s="64"/>
      <c r="E2314" s="11"/>
      <c r="F2314" s="8"/>
      <c r="G2314" s="9"/>
      <c r="H2314" s="8"/>
      <c r="I2314" s="8"/>
      <c r="J2314" s="1"/>
      <c r="K2314" s="1"/>
      <c r="L2314" s="5"/>
      <c r="M2314" s="12"/>
      <c r="N2314" s="12"/>
      <c r="O2314" s="5"/>
      <c r="P2314" s="5"/>
      <c r="Q2314" s="10"/>
      <c r="R2314" s="39"/>
      <c r="S2314" s="5"/>
      <c r="T2314" s="6"/>
      <c r="U2314" s="10"/>
      <c r="V2314" s="10"/>
      <c r="W2314" s="12"/>
      <c r="X2314" s="5"/>
      <c r="Y2314" s="11"/>
      <c r="Z2314" s="2"/>
      <c r="AA2314" s="8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2"/>
      <c r="CH2314" s="1"/>
      <c r="CI2314" s="1"/>
      <c r="CJ2314" s="1"/>
      <c r="CK2314" s="1"/>
      <c r="CL2314" s="1"/>
      <c r="CM2314" s="1"/>
    </row>
    <row r="2315" spans="1:91" x14ac:dyDescent="0.2">
      <c r="A2315" s="113"/>
      <c r="B2315" s="5"/>
      <c r="C2315" s="5"/>
      <c r="D2315" s="64"/>
      <c r="E2315" s="11"/>
      <c r="F2315" s="8"/>
      <c r="G2315" s="9"/>
      <c r="H2315" s="8"/>
      <c r="I2315" s="8"/>
      <c r="J2315" s="1"/>
      <c r="K2315" s="1"/>
      <c r="L2315" s="5"/>
      <c r="M2315" s="12"/>
      <c r="N2315" s="12"/>
      <c r="O2315" s="5"/>
      <c r="P2315" s="5"/>
      <c r="Q2315" s="10"/>
      <c r="R2315" s="39"/>
      <c r="S2315" s="5"/>
      <c r="T2315" s="6"/>
      <c r="U2315" s="10"/>
      <c r="V2315" s="10"/>
      <c r="W2315" s="12"/>
      <c r="X2315" s="5"/>
      <c r="Y2315" s="11"/>
      <c r="Z2315" s="2"/>
      <c r="AA2315" s="8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2"/>
      <c r="CH2315" s="1"/>
      <c r="CI2315" s="1"/>
      <c r="CJ2315" s="1"/>
      <c r="CK2315" s="1"/>
      <c r="CL2315" s="1"/>
      <c r="CM2315" s="1"/>
    </row>
    <row r="2316" spans="1:91" x14ac:dyDescent="0.2">
      <c r="A2316" s="113"/>
      <c r="B2316" s="5"/>
      <c r="C2316" s="5"/>
      <c r="D2316" s="64"/>
      <c r="E2316" s="11"/>
      <c r="F2316" s="8"/>
      <c r="G2316" s="9"/>
      <c r="H2316" s="8"/>
      <c r="I2316" s="8"/>
      <c r="J2316" s="1"/>
      <c r="K2316" s="1"/>
      <c r="L2316" s="5"/>
      <c r="M2316" s="12"/>
      <c r="N2316" s="12"/>
      <c r="O2316" s="5"/>
      <c r="P2316" s="5"/>
      <c r="Q2316" s="10"/>
      <c r="R2316" s="39"/>
      <c r="S2316" s="5"/>
      <c r="T2316" s="6"/>
      <c r="U2316" s="10"/>
      <c r="V2316" s="10"/>
      <c r="W2316" s="12"/>
      <c r="X2316" s="5"/>
      <c r="Y2316" s="11"/>
      <c r="Z2316" s="2"/>
      <c r="AA2316" s="8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2"/>
      <c r="CH2316" s="1"/>
      <c r="CI2316" s="1"/>
      <c r="CJ2316" s="1"/>
      <c r="CK2316" s="1"/>
      <c r="CL2316" s="1"/>
      <c r="CM2316" s="1"/>
    </row>
    <row r="2317" spans="1:91" x14ac:dyDescent="0.2">
      <c r="A2317" s="113"/>
      <c r="B2317" s="5"/>
      <c r="C2317" s="5"/>
      <c r="D2317" s="64"/>
      <c r="E2317" s="11"/>
      <c r="F2317" s="8"/>
      <c r="G2317" s="9"/>
      <c r="H2317" s="8"/>
      <c r="I2317" s="8"/>
      <c r="J2317" s="1"/>
      <c r="K2317" s="1"/>
      <c r="L2317" s="5"/>
      <c r="M2317" s="12"/>
      <c r="N2317" s="12"/>
      <c r="O2317" s="5"/>
      <c r="P2317" s="5"/>
      <c r="Q2317" s="10"/>
      <c r="R2317" s="39"/>
      <c r="S2317" s="5"/>
      <c r="T2317" s="6"/>
      <c r="U2317" s="10"/>
      <c r="V2317" s="10"/>
      <c r="W2317" s="12"/>
      <c r="X2317" s="5"/>
      <c r="Y2317" s="11"/>
      <c r="Z2317" s="2"/>
      <c r="AA2317" s="8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2"/>
      <c r="CH2317" s="1"/>
      <c r="CI2317" s="1"/>
      <c r="CJ2317" s="1"/>
      <c r="CK2317" s="1"/>
      <c r="CL2317" s="1"/>
      <c r="CM2317" s="1"/>
    </row>
    <row r="2318" spans="1:91" x14ac:dyDescent="0.2">
      <c r="A2318" s="113"/>
      <c r="B2318" s="5"/>
      <c r="C2318" s="5"/>
      <c r="D2318" s="64"/>
      <c r="E2318" s="11"/>
      <c r="F2318" s="8"/>
      <c r="G2318" s="9"/>
      <c r="H2318" s="8"/>
      <c r="I2318" s="8"/>
      <c r="J2318" s="1"/>
      <c r="K2318" s="1"/>
      <c r="L2318" s="5"/>
      <c r="M2318" s="12"/>
      <c r="N2318" s="12"/>
      <c r="O2318" s="5"/>
      <c r="P2318" s="5"/>
      <c r="Q2318" s="10"/>
      <c r="R2318" s="39"/>
      <c r="S2318" s="5"/>
      <c r="T2318" s="6"/>
      <c r="U2318" s="10"/>
      <c r="V2318" s="10"/>
      <c r="W2318" s="12"/>
      <c r="X2318" s="5"/>
      <c r="Y2318" s="11"/>
      <c r="Z2318" s="2"/>
      <c r="AA2318" s="8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2"/>
      <c r="CH2318" s="1"/>
      <c r="CI2318" s="1"/>
      <c r="CJ2318" s="1"/>
      <c r="CK2318" s="1"/>
      <c r="CL2318" s="1"/>
      <c r="CM2318" s="1"/>
    </row>
    <row r="2319" spans="1:91" x14ac:dyDescent="0.2">
      <c r="A2319" s="113"/>
      <c r="B2319" s="5"/>
      <c r="C2319" s="5"/>
      <c r="D2319" s="64"/>
      <c r="E2319" s="11"/>
      <c r="F2319" s="8"/>
      <c r="G2319" s="9"/>
      <c r="H2319" s="8"/>
      <c r="I2319" s="8"/>
      <c r="J2319" s="1"/>
      <c r="K2319" s="1"/>
      <c r="L2319" s="5"/>
      <c r="M2319" s="12"/>
      <c r="N2319" s="12"/>
      <c r="O2319" s="5"/>
      <c r="P2319" s="5"/>
      <c r="Q2319" s="10"/>
      <c r="R2319" s="39"/>
      <c r="S2319" s="5"/>
      <c r="T2319" s="6"/>
      <c r="U2319" s="10"/>
      <c r="V2319" s="10"/>
      <c r="W2319" s="12"/>
      <c r="X2319" s="5"/>
      <c r="Y2319" s="11"/>
      <c r="Z2319" s="2"/>
      <c r="AA2319" s="8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2"/>
      <c r="CH2319" s="1"/>
      <c r="CI2319" s="1"/>
      <c r="CJ2319" s="1"/>
      <c r="CK2319" s="1"/>
      <c r="CL2319" s="1"/>
      <c r="CM2319" s="1"/>
    </row>
    <row r="2320" spans="1:91" x14ac:dyDescent="0.2">
      <c r="A2320" s="113"/>
      <c r="B2320" s="5"/>
      <c r="C2320" s="5"/>
      <c r="D2320" s="64"/>
      <c r="E2320" s="11"/>
      <c r="F2320" s="8"/>
      <c r="G2320" s="9"/>
      <c r="H2320" s="8"/>
      <c r="I2320" s="8"/>
      <c r="J2320" s="1"/>
      <c r="K2320" s="1"/>
      <c r="L2320" s="5"/>
      <c r="M2320" s="12"/>
      <c r="N2320" s="12"/>
      <c r="O2320" s="5"/>
      <c r="P2320" s="5"/>
      <c r="Q2320" s="10"/>
      <c r="R2320" s="39"/>
      <c r="S2320" s="5"/>
      <c r="T2320" s="6"/>
      <c r="U2320" s="10"/>
      <c r="V2320" s="10"/>
      <c r="W2320" s="12"/>
      <c r="X2320" s="5"/>
      <c r="Y2320" s="11"/>
      <c r="Z2320" s="2"/>
      <c r="AA2320" s="8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2"/>
      <c r="CH2320" s="1"/>
      <c r="CI2320" s="1"/>
      <c r="CJ2320" s="1"/>
      <c r="CK2320" s="1"/>
      <c r="CL2320" s="1"/>
      <c r="CM2320" s="1"/>
    </row>
    <row r="2321" spans="1:91" x14ac:dyDescent="0.2">
      <c r="A2321" s="113"/>
      <c r="B2321" s="5"/>
      <c r="C2321" s="5"/>
      <c r="D2321" s="64"/>
      <c r="E2321" s="11"/>
      <c r="F2321" s="8"/>
      <c r="G2321" s="9"/>
      <c r="H2321" s="8"/>
      <c r="I2321" s="8"/>
      <c r="J2321" s="1"/>
      <c r="K2321" s="1"/>
      <c r="L2321" s="5"/>
      <c r="M2321" s="12"/>
      <c r="N2321" s="12"/>
      <c r="O2321" s="5"/>
      <c r="P2321" s="5"/>
      <c r="Q2321" s="10"/>
      <c r="R2321" s="39"/>
      <c r="S2321" s="5"/>
      <c r="T2321" s="6"/>
      <c r="U2321" s="10"/>
      <c r="V2321" s="10"/>
      <c r="W2321" s="12"/>
      <c r="X2321" s="5"/>
      <c r="Y2321" s="11"/>
      <c r="Z2321" s="2"/>
      <c r="AA2321" s="8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2"/>
      <c r="CH2321" s="1"/>
      <c r="CI2321" s="1"/>
      <c r="CJ2321" s="1"/>
      <c r="CK2321" s="1"/>
      <c r="CL2321" s="1"/>
      <c r="CM2321" s="1"/>
    </row>
    <row r="2322" spans="1:91" x14ac:dyDescent="0.2">
      <c r="A2322" s="113"/>
      <c r="B2322" s="5"/>
      <c r="C2322" s="5"/>
      <c r="D2322" s="64"/>
      <c r="E2322" s="11"/>
      <c r="F2322" s="8"/>
      <c r="G2322" s="9"/>
      <c r="H2322" s="8"/>
      <c r="I2322" s="8"/>
      <c r="J2322" s="1"/>
      <c r="K2322" s="1"/>
      <c r="L2322" s="5"/>
      <c r="M2322" s="12"/>
      <c r="N2322" s="12"/>
      <c r="O2322" s="5"/>
      <c r="P2322" s="5"/>
      <c r="Q2322" s="10"/>
      <c r="R2322" s="39"/>
      <c r="S2322" s="5"/>
      <c r="T2322" s="6"/>
      <c r="U2322" s="10"/>
      <c r="V2322" s="10"/>
      <c r="W2322" s="12"/>
      <c r="X2322" s="5"/>
      <c r="Y2322" s="11"/>
      <c r="Z2322" s="2"/>
      <c r="AA2322" s="8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2"/>
      <c r="CH2322" s="1"/>
      <c r="CI2322" s="1"/>
      <c r="CJ2322" s="1"/>
      <c r="CK2322" s="1"/>
      <c r="CL2322" s="1"/>
      <c r="CM2322" s="1"/>
    </row>
    <row r="2323" spans="1:91" x14ac:dyDescent="0.2">
      <c r="A2323" s="113"/>
      <c r="B2323" s="5"/>
      <c r="C2323" s="5"/>
      <c r="D2323" s="64"/>
      <c r="E2323" s="11"/>
      <c r="F2323" s="8"/>
      <c r="G2323" s="9"/>
      <c r="H2323" s="8"/>
      <c r="I2323" s="8"/>
      <c r="J2323" s="1"/>
      <c r="K2323" s="1"/>
      <c r="L2323" s="5"/>
      <c r="M2323" s="12"/>
      <c r="N2323" s="12"/>
      <c r="O2323" s="5"/>
      <c r="P2323" s="5"/>
      <c r="Q2323" s="10"/>
      <c r="R2323" s="39"/>
      <c r="S2323" s="5"/>
      <c r="T2323" s="6"/>
      <c r="U2323" s="10"/>
      <c r="V2323" s="10"/>
      <c r="W2323" s="12"/>
      <c r="X2323" s="5"/>
      <c r="Y2323" s="11"/>
      <c r="Z2323" s="2"/>
      <c r="AA2323" s="8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2"/>
      <c r="CH2323" s="1"/>
      <c r="CI2323" s="1"/>
      <c r="CJ2323" s="1"/>
      <c r="CK2323" s="1"/>
      <c r="CL2323" s="1"/>
      <c r="CM2323" s="1"/>
    </row>
    <row r="2324" spans="1:91" x14ac:dyDescent="0.2">
      <c r="A2324" s="113"/>
      <c r="B2324" s="5"/>
      <c r="C2324" s="5"/>
      <c r="D2324" s="64"/>
      <c r="E2324" s="11"/>
      <c r="F2324" s="8"/>
      <c r="G2324" s="9"/>
      <c r="H2324" s="8"/>
      <c r="I2324" s="8"/>
      <c r="J2324" s="1"/>
      <c r="K2324" s="1"/>
      <c r="L2324" s="5"/>
      <c r="M2324" s="12"/>
      <c r="N2324" s="12"/>
      <c r="O2324" s="5"/>
      <c r="P2324" s="5"/>
      <c r="Q2324" s="10"/>
      <c r="R2324" s="39"/>
      <c r="S2324" s="5"/>
      <c r="T2324" s="6"/>
      <c r="U2324" s="10"/>
      <c r="V2324" s="10"/>
      <c r="W2324" s="12"/>
      <c r="X2324" s="5"/>
      <c r="Y2324" s="11"/>
      <c r="Z2324" s="2"/>
      <c r="AA2324" s="8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2"/>
      <c r="CH2324" s="1"/>
      <c r="CI2324" s="1"/>
      <c r="CJ2324" s="1"/>
      <c r="CK2324" s="1"/>
      <c r="CL2324" s="1"/>
      <c r="CM2324" s="1"/>
    </row>
    <row r="2325" spans="1:91" x14ac:dyDescent="0.2">
      <c r="A2325" s="113"/>
      <c r="B2325" s="5"/>
      <c r="C2325" s="5"/>
      <c r="D2325" s="64"/>
      <c r="E2325" s="11"/>
      <c r="F2325" s="8"/>
      <c r="G2325" s="9"/>
      <c r="H2325" s="8"/>
      <c r="I2325" s="8"/>
      <c r="J2325" s="1"/>
      <c r="K2325" s="1"/>
      <c r="L2325" s="5"/>
      <c r="M2325" s="12"/>
      <c r="N2325" s="12"/>
      <c r="O2325" s="5"/>
      <c r="P2325" s="5"/>
      <c r="Q2325" s="10"/>
      <c r="R2325" s="39"/>
      <c r="S2325" s="5"/>
      <c r="T2325" s="6"/>
      <c r="U2325" s="10"/>
      <c r="V2325" s="10"/>
      <c r="W2325" s="12"/>
      <c r="X2325" s="5"/>
      <c r="Y2325" s="11"/>
      <c r="Z2325" s="2"/>
      <c r="AA2325" s="8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2"/>
      <c r="CH2325" s="1"/>
      <c r="CI2325" s="1"/>
      <c r="CJ2325" s="1"/>
      <c r="CK2325" s="1"/>
      <c r="CL2325" s="1"/>
      <c r="CM2325" s="1"/>
    </row>
    <row r="2326" spans="1:91" x14ac:dyDescent="0.2">
      <c r="A2326" s="113"/>
      <c r="B2326" s="5"/>
      <c r="C2326" s="5"/>
      <c r="D2326" s="64"/>
      <c r="E2326" s="11"/>
      <c r="F2326" s="8"/>
      <c r="G2326" s="9"/>
      <c r="H2326" s="8"/>
      <c r="I2326" s="8"/>
      <c r="J2326" s="1"/>
      <c r="K2326" s="1"/>
      <c r="L2326" s="5"/>
      <c r="M2326" s="12"/>
      <c r="N2326" s="12"/>
      <c r="O2326" s="5"/>
      <c r="P2326" s="5"/>
      <c r="Q2326" s="10"/>
      <c r="R2326" s="39"/>
      <c r="S2326" s="5"/>
      <c r="T2326" s="6"/>
      <c r="U2326" s="10"/>
      <c r="V2326" s="10"/>
      <c r="W2326" s="12"/>
      <c r="X2326" s="5"/>
      <c r="Y2326" s="11"/>
      <c r="Z2326" s="2"/>
      <c r="AA2326" s="8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2"/>
      <c r="CH2326" s="1"/>
      <c r="CI2326" s="1"/>
      <c r="CJ2326" s="1"/>
      <c r="CK2326" s="1"/>
      <c r="CL2326" s="1"/>
      <c r="CM2326" s="1"/>
    </row>
    <row r="2327" spans="1:91" x14ac:dyDescent="0.2">
      <c r="A2327" s="113"/>
      <c r="B2327" s="5"/>
      <c r="C2327" s="5"/>
      <c r="D2327" s="64"/>
      <c r="E2327" s="11"/>
      <c r="F2327" s="8"/>
      <c r="G2327" s="9"/>
      <c r="H2327" s="8"/>
      <c r="I2327" s="8"/>
      <c r="J2327" s="1"/>
      <c r="K2327" s="1"/>
      <c r="L2327" s="5"/>
      <c r="M2327" s="12"/>
      <c r="N2327" s="12"/>
      <c r="O2327" s="5"/>
      <c r="P2327" s="5"/>
      <c r="Q2327" s="10"/>
      <c r="R2327" s="39"/>
      <c r="S2327" s="5"/>
      <c r="T2327" s="6"/>
      <c r="U2327" s="10"/>
      <c r="V2327" s="10"/>
      <c r="W2327" s="12"/>
      <c r="X2327" s="5"/>
      <c r="Y2327" s="11"/>
      <c r="Z2327" s="2"/>
      <c r="AA2327" s="8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2"/>
      <c r="CH2327" s="1"/>
      <c r="CI2327" s="1"/>
      <c r="CJ2327" s="1"/>
      <c r="CK2327" s="1"/>
      <c r="CL2327" s="1"/>
      <c r="CM2327" s="1"/>
    </row>
    <row r="2328" spans="1:91" x14ac:dyDescent="0.2">
      <c r="A2328" s="113"/>
      <c r="B2328" s="5"/>
      <c r="C2328" s="5"/>
      <c r="D2328" s="64"/>
      <c r="E2328" s="11"/>
      <c r="F2328" s="8"/>
      <c r="G2328" s="9"/>
      <c r="H2328" s="8"/>
      <c r="I2328" s="8"/>
      <c r="J2328" s="1"/>
      <c r="K2328" s="1"/>
      <c r="L2328" s="5"/>
      <c r="M2328" s="12"/>
      <c r="N2328" s="12"/>
      <c r="O2328" s="5"/>
      <c r="P2328" s="5"/>
      <c r="Q2328" s="10"/>
      <c r="R2328" s="39"/>
      <c r="S2328" s="5"/>
      <c r="T2328" s="6"/>
      <c r="U2328" s="10"/>
      <c r="V2328" s="10"/>
      <c r="W2328" s="12"/>
      <c r="X2328" s="5"/>
      <c r="Y2328" s="11"/>
      <c r="Z2328" s="2"/>
      <c r="AA2328" s="8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2"/>
      <c r="CH2328" s="1"/>
      <c r="CI2328" s="1"/>
      <c r="CJ2328" s="1"/>
      <c r="CK2328" s="1"/>
      <c r="CL2328" s="1"/>
      <c r="CM2328" s="1"/>
    </row>
    <row r="2329" spans="1:91" x14ac:dyDescent="0.2">
      <c r="A2329" s="113"/>
      <c r="B2329" s="5"/>
      <c r="C2329" s="5"/>
      <c r="D2329" s="64"/>
      <c r="E2329" s="11"/>
      <c r="F2329" s="8"/>
      <c r="G2329" s="9"/>
      <c r="H2329" s="8"/>
      <c r="I2329" s="8"/>
      <c r="J2329" s="1"/>
      <c r="K2329" s="1"/>
      <c r="L2329" s="5"/>
      <c r="M2329" s="12"/>
      <c r="N2329" s="12"/>
      <c r="O2329" s="5"/>
      <c r="P2329" s="5"/>
      <c r="Q2329" s="10"/>
      <c r="R2329" s="39"/>
      <c r="S2329" s="5"/>
      <c r="T2329" s="6"/>
      <c r="U2329" s="10"/>
      <c r="V2329" s="10"/>
      <c r="W2329" s="12"/>
      <c r="X2329" s="5"/>
      <c r="Y2329" s="11"/>
      <c r="Z2329" s="2"/>
      <c r="AA2329" s="8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2"/>
      <c r="CH2329" s="1"/>
      <c r="CI2329" s="1"/>
      <c r="CJ2329" s="1"/>
      <c r="CK2329" s="1"/>
      <c r="CL2329" s="1"/>
      <c r="CM2329" s="1"/>
    </row>
    <row r="2330" spans="1:91" x14ac:dyDescent="0.2">
      <c r="A2330" s="113"/>
      <c r="B2330" s="5"/>
      <c r="C2330" s="5"/>
      <c r="D2330" s="64"/>
      <c r="E2330" s="11"/>
      <c r="F2330" s="8"/>
      <c r="G2330" s="9"/>
      <c r="H2330" s="8"/>
      <c r="I2330" s="8"/>
      <c r="J2330" s="1"/>
      <c r="K2330" s="1"/>
      <c r="L2330" s="5"/>
      <c r="M2330" s="12"/>
      <c r="N2330" s="12"/>
      <c r="O2330" s="5"/>
      <c r="P2330" s="5"/>
      <c r="Q2330" s="10"/>
      <c r="R2330" s="39"/>
      <c r="S2330" s="5"/>
      <c r="T2330" s="6"/>
      <c r="U2330" s="10"/>
      <c r="V2330" s="10"/>
      <c r="W2330" s="12"/>
      <c r="X2330" s="5"/>
      <c r="Y2330" s="11"/>
      <c r="Z2330" s="2"/>
      <c r="AA2330" s="8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2"/>
      <c r="CH2330" s="1"/>
      <c r="CI2330" s="1"/>
      <c r="CJ2330" s="1"/>
      <c r="CK2330" s="1"/>
      <c r="CL2330" s="1"/>
      <c r="CM2330" s="1"/>
    </row>
    <row r="2331" spans="1:91" x14ac:dyDescent="0.2">
      <c r="A2331" s="113"/>
      <c r="B2331" s="5"/>
      <c r="C2331" s="5"/>
      <c r="D2331" s="64"/>
      <c r="E2331" s="11"/>
      <c r="F2331" s="8"/>
      <c r="G2331" s="9"/>
      <c r="H2331" s="8"/>
      <c r="I2331" s="8"/>
      <c r="J2331" s="1"/>
      <c r="K2331" s="1"/>
      <c r="L2331" s="5"/>
      <c r="M2331" s="12"/>
      <c r="N2331" s="12"/>
      <c r="O2331" s="5"/>
      <c r="P2331" s="5"/>
      <c r="Q2331" s="10"/>
      <c r="R2331" s="39"/>
      <c r="S2331" s="5"/>
      <c r="T2331" s="6"/>
      <c r="U2331" s="10"/>
      <c r="V2331" s="10"/>
      <c r="W2331" s="12"/>
      <c r="X2331" s="5"/>
      <c r="Y2331" s="11"/>
      <c r="Z2331" s="2"/>
      <c r="AA2331" s="8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2"/>
      <c r="CH2331" s="1"/>
      <c r="CI2331" s="1"/>
      <c r="CJ2331" s="1"/>
      <c r="CK2331" s="1"/>
      <c r="CL2331" s="1"/>
      <c r="CM2331" s="1"/>
    </row>
    <row r="2332" spans="1:91" x14ac:dyDescent="0.2">
      <c r="A2332" s="113"/>
      <c r="B2332" s="5"/>
      <c r="C2332" s="5"/>
      <c r="D2332" s="64"/>
      <c r="E2332" s="11"/>
      <c r="F2332" s="8"/>
      <c r="G2332" s="9"/>
      <c r="H2332" s="8"/>
      <c r="I2332" s="8"/>
      <c r="J2332" s="1"/>
      <c r="K2332" s="1"/>
      <c r="L2332" s="5"/>
      <c r="M2332" s="12"/>
      <c r="N2332" s="12"/>
      <c r="O2332" s="5"/>
      <c r="P2332" s="5"/>
      <c r="Q2332" s="10"/>
      <c r="R2332" s="39"/>
      <c r="S2332" s="5"/>
      <c r="T2332" s="6"/>
      <c r="U2332" s="10"/>
      <c r="V2332" s="10"/>
      <c r="W2332" s="12"/>
      <c r="X2332" s="5"/>
      <c r="Y2332" s="11"/>
      <c r="Z2332" s="2"/>
      <c r="AA2332" s="8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2"/>
      <c r="CH2332" s="1"/>
      <c r="CI2332" s="1"/>
      <c r="CJ2332" s="1"/>
      <c r="CK2332" s="1"/>
      <c r="CL2332" s="1"/>
      <c r="CM2332" s="1"/>
    </row>
    <row r="2333" spans="1:91" x14ac:dyDescent="0.2">
      <c r="A2333" s="113"/>
      <c r="B2333" s="5"/>
      <c r="C2333" s="5"/>
      <c r="D2333" s="64"/>
      <c r="E2333" s="11"/>
      <c r="F2333" s="8"/>
      <c r="G2333" s="9"/>
      <c r="H2333" s="8"/>
      <c r="I2333" s="8"/>
      <c r="J2333" s="1"/>
      <c r="K2333" s="1"/>
      <c r="L2333" s="5"/>
      <c r="M2333" s="12"/>
      <c r="N2333" s="12"/>
      <c r="O2333" s="5"/>
      <c r="P2333" s="5"/>
      <c r="Q2333" s="10"/>
      <c r="R2333" s="39"/>
      <c r="S2333" s="5"/>
      <c r="T2333" s="6"/>
      <c r="U2333" s="10"/>
      <c r="V2333" s="10"/>
      <c r="W2333" s="12"/>
      <c r="X2333" s="5"/>
      <c r="Y2333" s="11"/>
      <c r="Z2333" s="2"/>
      <c r="AA2333" s="8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2"/>
      <c r="CH2333" s="1"/>
      <c r="CI2333" s="1"/>
      <c r="CJ2333" s="1"/>
      <c r="CK2333" s="1"/>
      <c r="CL2333" s="1"/>
      <c r="CM2333" s="1"/>
    </row>
    <row r="2334" spans="1:91" x14ac:dyDescent="0.2">
      <c r="A2334" s="113"/>
      <c r="B2334" s="5"/>
      <c r="C2334" s="5"/>
      <c r="D2334" s="64"/>
      <c r="E2334" s="11"/>
      <c r="F2334" s="8"/>
      <c r="G2334" s="9"/>
      <c r="H2334" s="8"/>
      <c r="I2334" s="8"/>
      <c r="J2334" s="1"/>
      <c r="K2334" s="1"/>
      <c r="L2334" s="5"/>
      <c r="M2334" s="12"/>
      <c r="N2334" s="12"/>
      <c r="O2334" s="5"/>
      <c r="P2334" s="5"/>
      <c r="Q2334" s="10"/>
      <c r="R2334" s="39"/>
      <c r="S2334" s="5"/>
      <c r="T2334" s="6"/>
      <c r="U2334" s="10"/>
      <c r="V2334" s="10"/>
      <c r="W2334" s="12"/>
      <c r="X2334" s="5"/>
      <c r="Y2334" s="11"/>
      <c r="Z2334" s="2"/>
      <c r="AA2334" s="8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2"/>
      <c r="CH2334" s="1"/>
      <c r="CI2334" s="1"/>
      <c r="CJ2334" s="1"/>
      <c r="CK2334" s="1"/>
      <c r="CL2334" s="1"/>
      <c r="CM2334" s="1"/>
    </row>
    <row r="2335" spans="1:91" x14ac:dyDescent="0.2">
      <c r="A2335" s="113"/>
      <c r="B2335" s="5"/>
      <c r="C2335" s="5"/>
      <c r="D2335" s="64"/>
      <c r="E2335" s="11"/>
      <c r="F2335" s="8"/>
      <c r="G2335" s="9"/>
      <c r="H2335" s="8"/>
      <c r="I2335" s="8"/>
      <c r="J2335" s="1"/>
      <c r="K2335" s="1"/>
      <c r="L2335" s="5"/>
      <c r="M2335" s="12"/>
      <c r="N2335" s="12"/>
      <c r="O2335" s="5"/>
      <c r="P2335" s="5"/>
      <c r="Q2335" s="10"/>
      <c r="R2335" s="39"/>
      <c r="S2335" s="5"/>
      <c r="T2335" s="6"/>
      <c r="U2335" s="10"/>
      <c r="V2335" s="10"/>
      <c r="W2335" s="12"/>
      <c r="X2335" s="5"/>
      <c r="Y2335" s="11"/>
      <c r="Z2335" s="2"/>
      <c r="AA2335" s="8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2"/>
      <c r="CH2335" s="1"/>
      <c r="CI2335" s="1"/>
      <c r="CJ2335" s="1"/>
      <c r="CK2335" s="1"/>
      <c r="CL2335" s="1"/>
      <c r="CM2335" s="1"/>
    </row>
    <row r="2336" spans="1:91" x14ac:dyDescent="0.2">
      <c r="A2336" s="113"/>
      <c r="B2336" s="5"/>
      <c r="C2336" s="5"/>
      <c r="D2336" s="64"/>
      <c r="E2336" s="11"/>
      <c r="F2336" s="8"/>
      <c r="G2336" s="9"/>
      <c r="H2336" s="8"/>
      <c r="I2336" s="8"/>
      <c r="J2336" s="1"/>
      <c r="K2336" s="1"/>
      <c r="L2336" s="5"/>
      <c r="M2336" s="12"/>
      <c r="N2336" s="12"/>
      <c r="O2336" s="5"/>
      <c r="P2336" s="5"/>
      <c r="Q2336" s="10"/>
      <c r="R2336" s="39"/>
      <c r="S2336" s="5"/>
      <c r="T2336" s="6"/>
      <c r="U2336" s="10"/>
      <c r="V2336" s="10"/>
      <c r="W2336" s="12"/>
      <c r="X2336" s="5"/>
      <c r="Y2336" s="11"/>
      <c r="Z2336" s="2"/>
      <c r="AA2336" s="8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2"/>
      <c r="CH2336" s="1"/>
      <c r="CI2336" s="1"/>
      <c r="CJ2336" s="1"/>
      <c r="CK2336" s="1"/>
      <c r="CL2336" s="1"/>
      <c r="CM2336" s="1"/>
    </row>
    <row r="2337" spans="1:91" x14ac:dyDescent="0.2">
      <c r="A2337" s="113"/>
      <c r="B2337" s="5"/>
      <c r="C2337" s="5"/>
      <c r="D2337" s="64"/>
      <c r="E2337" s="11"/>
      <c r="F2337" s="8"/>
      <c r="G2337" s="9"/>
      <c r="H2337" s="8"/>
      <c r="I2337" s="8"/>
      <c r="J2337" s="1"/>
      <c r="K2337" s="1"/>
      <c r="L2337" s="5"/>
      <c r="M2337" s="12"/>
      <c r="N2337" s="12"/>
      <c r="O2337" s="5"/>
      <c r="P2337" s="5"/>
      <c r="Q2337" s="10"/>
      <c r="R2337" s="39"/>
      <c r="S2337" s="5"/>
      <c r="T2337" s="6"/>
      <c r="U2337" s="10"/>
      <c r="V2337" s="10"/>
      <c r="W2337" s="12"/>
      <c r="X2337" s="5"/>
      <c r="Y2337" s="11"/>
      <c r="Z2337" s="2"/>
      <c r="AA2337" s="8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2"/>
      <c r="CH2337" s="1"/>
      <c r="CI2337" s="1"/>
      <c r="CJ2337" s="1"/>
      <c r="CK2337" s="1"/>
      <c r="CL2337" s="1"/>
      <c r="CM2337" s="1"/>
    </row>
    <row r="2338" spans="1:91" x14ac:dyDescent="0.2">
      <c r="A2338" s="113"/>
      <c r="B2338" s="5"/>
      <c r="C2338" s="5"/>
      <c r="D2338" s="64"/>
      <c r="E2338" s="11"/>
      <c r="F2338" s="8"/>
      <c r="G2338" s="9"/>
      <c r="H2338" s="8"/>
      <c r="I2338" s="8"/>
      <c r="J2338" s="1"/>
      <c r="K2338" s="1"/>
      <c r="L2338" s="5"/>
      <c r="M2338" s="12"/>
      <c r="N2338" s="12"/>
      <c r="O2338" s="5"/>
      <c r="P2338" s="5"/>
      <c r="Q2338" s="10"/>
      <c r="R2338" s="39"/>
      <c r="S2338" s="5"/>
      <c r="T2338" s="6"/>
      <c r="U2338" s="10"/>
      <c r="V2338" s="10"/>
      <c r="W2338" s="12"/>
      <c r="X2338" s="5"/>
      <c r="Y2338" s="11"/>
      <c r="Z2338" s="2"/>
      <c r="AA2338" s="8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2"/>
      <c r="CH2338" s="1"/>
      <c r="CI2338" s="1"/>
      <c r="CJ2338" s="1"/>
      <c r="CK2338" s="1"/>
      <c r="CL2338" s="1"/>
      <c r="CM2338" s="1"/>
    </row>
    <row r="2339" spans="1:91" x14ac:dyDescent="0.2">
      <c r="A2339" s="113"/>
      <c r="B2339" s="5"/>
      <c r="C2339" s="5"/>
      <c r="D2339" s="64"/>
      <c r="E2339" s="11"/>
      <c r="F2339" s="8"/>
      <c r="G2339" s="9"/>
      <c r="H2339" s="8"/>
      <c r="I2339" s="8"/>
      <c r="J2339" s="1"/>
      <c r="K2339" s="1"/>
      <c r="L2339" s="5"/>
      <c r="M2339" s="12"/>
      <c r="N2339" s="12"/>
      <c r="O2339" s="5"/>
      <c r="P2339" s="5"/>
      <c r="Q2339" s="10"/>
      <c r="R2339" s="39"/>
      <c r="S2339" s="5"/>
      <c r="T2339" s="6"/>
      <c r="U2339" s="10"/>
      <c r="V2339" s="10"/>
      <c r="W2339" s="12"/>
      <c r="X2339" s="5"/>
      <c r="Y2339" s="11"/>
      <c r="Z2339" s="2"/>
      <c r="AA2339" s="8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2"/>
      <c r="CH2339" s="1"/>
      <c r="CI2339" s="1"/>
      <c r="CJ2339" s="1"/>
      <c r="CK2339" s="1"/>
      <c r="CL2339" s="1"/>
      <c r="CM2339" s="1"/>
    </row>
    <row r="2340" spans="1:91" x14ac:dyDescent="0.2">
      <c r="A2340" s="113"/>
      <c r="B2340" s="5"/>
      <c r="C2340" s="5"/>
      <c r="D2340" s="64"/>
      <c r="E2340" s="11"/>
      <c r="F2340" s="8"/>
      <c r="G2340" s="9"/>
      <c r="H2340" s="8"/>
      <c r="I2340" s="8"/>
      <c r="J2340" s="1"/>
      <c r="K2340" s="1"/>
      <c r="L2340" s="5"/>
      <c r="M2340" s="12"/>
      <c r="N2340" s="12"/>
      <c r="O2340" s="5"/>
      <c r="P2340" s="5"/>
      <c r="Q2340" s="10"/>
      <c r="R2340" s="39"/>
      <c r="S2340" s="5"/>
      <c r="T2340" s="6"/>
      <c r="U2340" s="10"/>
      <c r="V2340" s="10"/>
      <c r="W2340" s="12"/>
      <c r="X2340" s="5"/>
      <c r="Y2340" s="11"/>
      <c r="Z2340" s="2"/>
      <c r="AA2340" s="8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2"/>
      <c r="CH2340" s="1"/>
      <c r="CI2340" s="1"/>
      <c r="CJ2340" s="1"/>
      <c r="CK2340" s="1"/>
      <c r="CL2340" s="1"/>
      <c r="CM2340" s="1"/>
    </row>
    <row r="2341" spans="1:91" x14ac:dyDescent="0.2">
      <c r="A2341" s="113"/>
      <c r="B2341" s="5"/>
      <c r="C2341" s="5"/>
      <c r="D2341" s="64"/>
      <c r="E2341" s="11"/>
      <c r="F2341" s="8"/>
      <c r="G2341" s="9"/>
      <c r="H2341" s="8"/>
      <c r="I2341" s="8"/>
      <c r="J2341" s="1"/>
      <c r="K2341" s="1"/>
      <c r="L2341" s="5"/>
      <c r="M2341" s="12"/>
      <c r="N2341" s="12"/>
      <c r="O2341" s="5"/>
      <c r="P2341" s="5"/>
      <c r="Q2341" s="10"/>
      <c r="R2341" s="39"/>
      <c r="S2341" s="5"/>
      <c r="T2341" s="6"/>
      <c r="U2341" s="10"/>
      <c r="V2341" s="10"/>
      <c r="W2341" s="12"/>
      <c r="X2341" s="5"/>
      <c r="Y2341" s="11"/>
      <c r="Z2341" s="2"/>
      <c r="AA2341" s="8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2"/>
      <c r="CH2341" s="1"/>
      <c r="CI2341" s="1"/>
      <c r="CJ2341" s="1"/>
      <c r="CK2341" s="1"/>
      <c r="CL2341" s="1"/>
      <c r="CM2341" s="1"/>
    </row>
    <row r="2342" spans="1:91" x14ac:dyDescent="0.2">
      <c r="A2342" s="113"/>
      <c r="B2342" s="5"/>
      <c r="C2342" s="5"/>
      <c r="D2342" s="64"/>
      <c r="E2342" s="11"/>
      <c r="F2342" s="8"/>
      <c r="G2342" s="9"/>
      <c r="H2342" s="8"/>
      <c r="I2342" s="8"/>
      <c r="J2342" s="1"/>
      <c r="K2342" s="1"/>
      <c r="L2342" s="5"/>
      <c r="M2342" s="12"/>
      <c r="N2342" s="12"/>
      <c r="O2342" s="5"/>
      <c r="P2342" s="5"/>
      <c r="Q2342" s="10"/>
      <c r="R2342" s="39"/>
      <c r="S2342" s="5"/>
      <c r="T2342" s="6"/>
      <c r="U2342" s="10"/>
      <c r="V2342" s="10"/>
      <c r="W2342" s="12"/>
      <c r="X2342" s="5"/>
      <c r="Y2342" s="11"/>
      <c r="Z2342" s="2"/>
      <c r="AA2342" s="8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2"/>
      <c r="CH2342" s="1"/>
      <c r="CI2342" s="1"/>
      <c r="CJ2342" s="1"/>
      <c r="CK2342" s="1"/>
      <c r="CL2342" s="1"/>
      <c r="CM2342" s="1"/>
    </row>
    <row r="2343" spans="1:91" x14ac:dyDescent="0.2">
      <c r="A2343" s="113"/>
      <c r="B2343" s="5"/>
      <c r="C2343" s="5"/>
      <c r="D2343" s="64"/>
      <c r="E2343" s="11"/>
      <c r="F2343" s="8"/>
      <c r="G2343" s="9"/>
      <c r="H2343" s="8"/>
      <c r="I2343" s="8"/>
      <c r="J2343" s="1"/>
      <c r="K2343" s="1"/>
      <c r="L2343" s="5"/>
      <c r="M2343" s="12"/>
      <c r="N2343" s="12"/>
      <c r="O2343" s="5"/>
      <c r="P2343" s="5"/>
      <c r="Q2343" s="10"/>
      <c r="R2343" s="39"/>
      <c r="S2343" s="5"/>
      <c r="T2343" s="6"/>
      <c r="U2343" s="10"/>
      <c r="V2343" s="10"/>
      <c r="W2343" s="12"/>
      <c r="X2343" s="5"/>
      <c r="Y2343" s="11"/>
      <c r="Z2343" s="2"/>
      <c r="AA2343" s="8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2"/>
      <c r="CH2343" s="1"/>
      <c r="CI2343" s="1"/>
      <c r="CJ2343" s="1"/>
      <c r="CK2343" s="1"/>
      <c r="CL2343" s="1"/>
      <c r="CM2343" s="1"/>
    </row>
    <row r="2344" spans="1:91" x14ac:dyDescent="0.2">
      <c r="A2344" s="113"/>
      <c r="B2344" s="5"/>
      <c r="C2344" s="5"/>
      <c r="D2344" s="64"/>
      <c r="E2344" s="11"/>
      <c r="F2344" s="8"/>
      <c r="G2344" s="9"/>
      <c r="H2344" s="8"/>
      <c r="I2344" s="8"/>
      <c r="J2344" s="1"/>
      <c r="K2344" s="1"/>
      <c r="L2344" s="5"/>
      <c r="M2344" s="12"/>
      <c r="N2344" s="12"/>
      <c r="O2344" s="5"/>
      <c r="P2344" s="5"/>
      <c r="Q2344" s="10"/>
      <c r="R2344" s="39"/>
      <c r="S2344" s="5"/>
      <c r="T2344" s="6"/>
      <c r="U2344" s="10"/>
      <c r="V2344" s="10"/>
      <c r="W2344" s="12"/>
      <c r="X2344" s="5"/>
      <c r="Y2344" s="11"/>
      <c r="Z2344" s="2"/>
      <c r="AA2344" s="8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2"/>
      <c r="CH2344" s="1"/>
      <c r="CI2344" s="1"/>
      <c r="CJ2344" s="1"/>
      <c r="CK2344" s="1"/>
      <c r="CL2344" s="1"/>
      <c r="CM2344" s="1"/>
    </row>
    <row r="2345" spans="1:91" x14ac:dyDescent="0.2">
      <c r="A2345" s="113"/>
      <c r="B2345" s="5"/>
      <c r="C2345" s="5"/>
      <c r="D2345" s="64"/>
      <c r="E2345" s="11"/>
      <c r="F2345" s="8"/>
      <c r="G2345" s="9"/>
      <c r="H2345" s="8"/>
      <c r="I2345" s="8"/>
      <c r="J2345" s="1"/>
      <c r="K2345" s="1"/>
      <c r="L2345" s="5"/>
      <c r="M2345" s="12"/>
      <c r="N2345" s="12"/>
      <c r="O2345" s="5"/>
      <c r="P2345" s="5"/>
      <c r="Q2345" s="10"/>
      <c r="R2345" s="39"/>
      <c r="S2345" s="5"/>
      <c r="T2345" s="6"/>
      <c r="U2345" s="10"/>
      <c r="V2345" s="10"/>
      <c r="W2345" s="12"/>
      <c r="X2345" s="5"/>
      <c r="Y2345" s="11"/>
      <c r="Z2345" s="2"/>
      <c r="AA2345" s="8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2"/>
      <c r="CH2345" s="1"/>
      <c r="CI2345" s="1"/>
      <c r="CJ2345" s="1"/>
      <c r="CK2345" s="1"/>
      <c r="CL2345" s="1"/>
      <c r="CM2345" s="1"/>
    </row>
    <row r="2346" spans="1:91" x14ac:dyDescent="0.2">
      <c r="A2346" s="113"/>
      <c r="B2346" s="5"/>
      <c r="C2346" s="5"/>
      <c r="D2346" s="64"/>
      <c r="E2346" s="11"/>
      <c r="F2346" s="8"/>
      <c r="G2346" s="9"/>
      <c r="H2346" s="8"/>
      <c r="I2346" s="8"/>
      <c r="J2346" s="1"/>
      <c r="K2346" s="1"/>
      <c r="L2346" s="5"/>
      <c r="M2346" s="12"/>
      <c r="N2346" s="12"/>
      <c r="O2346" s="5"/>
      <c r="P2346" s="5"/>
      <c r="Q2346" s="10"/>
      <c r="R2346" s="39"/>
      <c r="S2346" s="5"/>
      <c r="T2346" s="6"/>
      <c r="U2346" s="10"/>
      <c r="V2346" s="10"/>
      <c r="W2346" s="12"/>
      <c r="X2346" s="5"/>
      <c r="Y2346" s="11"/>
      <c r="Z2346" s="2"/>
      <c r="AA2346" s="8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2"/>
      <c r="CH2346" s="1"/>
      <c r="CI2346" s="1"/>
      <c r="CJ2346" s="1"/>
      <c r="CK2346" s="1"/>
      <c r="CL2346" s="1"/>
      <c r="CM2346" s="1"/>
    </row>
    <row r="2347" spans="1:91" x14ac:dyDescent="0.2">
      <c r="A2347" s="113"/>
      <c r="B2347" s="5"/>
      <c r="C2347" s="5"/>
      <c r="D2347" s="64"/>
      <c r="E2347" s="11"/>
      <c r="F2347" s="8"/>
      <c r="G2347" s="9"/>
      <c r="H2347" s="8"/>
      <c r="I2347" s="8"/>
      <c r="J2347" s="1"/>
      <c r="K2347" s="1"/>
      <c r="L2347" s="5"/>
      <c r="M2347" s="12"/>
      <c r="N2347" s="12"/>
      <c r="O2347" s="5"/>
      <c r="P2347" s="5"/>
      <c r="Q2347" s="10"/>
      <c r="R2347" s="39"/>
      <c r="S2347" s="5"/>
      <c r="T2347" s="6"/>
      <c r="U2347" s="10"/>
      <c r="V2347" s="10"/>
      <c r="W2347" s="12"/>
      <c r="X2347" s="5"/>
      <c r="Y2347" s="11"/>
      <c r="Z2347" s="2"/>
      <c r="AA2347" s="8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2"/>
      <c r="CH2347" s="1"/>
      <c r="CI2347" s="1"/>
      <c r="CJ2347" s="1"/>
      <c r="CK2347" s="1"/>
      <c r="CL2347" s="1"/>
      <c r="CM2347" s="1"/>
    </row>
    <row r="2348" spans="1:91" x14ac:dyDescent="0.2">
      <c r="A2348" s="113"/>
      <c r="B2348" s="5"/>
      <c r="C2348" s="5"/>
      <c r="D2348" s="64"/>
      <c r="E2348" s="11"/>
      <c r="F2348" s="8"/>
      <c r="G2348" s="9"/>
      <c r="H2348" s="8"/>
      <c r="I2348" s="8"/>
      <c r="J2348" s="1"/>
      <c r="K2348" s="1"/>
      <c r="L2348" s="5"/>
      <c r="M2348" s="12"/>
      <c r="N2348" s="12"/>
      <c r="O2348" s="5"/>
      <c r="P2348" s="5"/>
      <c r="Q2348" s="10"/>
      <c r="R2348" s="39"/>
      <c r="S2348" s="5"/>
      <c r="T2348" s="6"/>
      <c r="U2348" s="10"/>
      <c r="V2348" s="10"/>
      <c r="W2348" s="12"/>
      <c r="X2348" s="5"/>
      <c r="Y2348" s="11"/>
      <c r="Z2348" s="2"/>
      <c r="AA2348" s="8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2"/>
      <c r="CH2348" s="1"/>
      <c r="CI2348" s="1"/>
      <c r="CJ2348" s="1"/>
      <c r="CK2348" s="1"/>
      <c r="CL2348" s="1"/>
      <c r="CM2348" s="1"/>
    </row>
    <row r="2349" spans="1:91" x14ac:dyDescent="0.2">
      <c r="A2349" s="113"/>
      <c r="B2349" s="5"/>
      <c r="C2349" s="5"/>
      <c r="D2349" s="64"/>
      <c r="E2349" s="11"/>
      <c r="F2349" s="8"/>
      <c r="G2349" s="9"/>
      <c r="H2349" s="8"/>
      <c r="I2349" s="8"/>
      <c r="J2349" s="1"/>
      <c r="K2349" s="1"/>
      <c r="L2349" s="5"/>
      <c r="M2349" s="12"/>
      <c r="N2349" s="12"/>
      <c r="O2349" s="5"/>
      <c r="P2349" s="5"/>
      <c r="Q2349" s="10"/>
      <c r="R2349" s="39"/>
      <c r="S2349" s="5"/>
      <c r="T2349" s="6"/>
      <c r="U2349" s="10"/>
      <c r="V2349" s="10"/>
      <c r="W2349" s="12"/>
      <c r="X2349" s="5"/>
      <c r="Y2349" s="11"/>
      <c r="Z2349" s="2"/>
      <c r="AA2349" s="8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2"/>
      <c r="CH2349" s="1"/>
      <c r="CI2349" s="1"/>
      <c r="CJ2349" s="1"/>
      <c r="CK2349" s="1"/>
      <c r="CL2349" s="1"/>
      <c r="CM2349" s="1"/>
    </row>
    <row r="2350" spans="1:91" x14ac:dyDescent="0.2">
      <c r="A2350" s="113"/>
      <c r="B2350" s="5"/>
      <c r="C2350" s="5"/>
      <c r="D2350" s="64"/>
      <c r="E2350" s="11"/>
      <c r="F2350" s="8"/>
      <c r="G2350" s="9"/>
      <c r="H2350" s="8"/>
      <c r="I2350" s="8"/>
      <c r="J2350" s="1"/>
      <c r="K2350" s="1"/>
      <c r="L2350" s="5"/>
      <c r="M2350" s="12"/>
      <c r="N2350" s="12"/>
      <c r="O2350" s="5"/>
      <c r="P2350" s="5"/>
      <c r="Q2350" s="10"/>
      <c r="R2350" s="39"/>
      <c r="S2350" s="5"/>
      <c r="T2350" s="6"/>
      <c r="U2350" s="10"/>
      <c r="V2350" s="10"/>
      <c r="W2350" s="12"/>
      <c r="X2350" s="5"/>
      <c r="Y2350" s="11"/>
      <c r="Z2350" s="2"/>
      <c r="AA2350" s="8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2"/>
      <c r="CH2350" s="1"/>
      <c r="CI2350" s="1"/>
      <c r="CJ2350" s="1"/>
      <c r="CK2350" s="1"/>
      <c r="CL2350" s="1"/>
      <c r="CM2350" s="1"/>
    </row>
    <row r="2351" spans="1:91" x14ac:dyDescent="0.2">
      <c r="A2351" s="113"/>
      <c r="B2351" s="5"/>
      <c r="C2351" s="5"/>
      <c r="D2351" s="64"/>
      <c r="E2351" s="11"/>
      <c r="F2351" s="8"/>
      <c r="G2351" s="9"/>
      <c r="H2351" s="8"/>
      <c r="I2351" s="8"/>
      <c r="J2351" s="1"/>
      <c r="K2351" s="1"/>
      <c r="L2351" s="5"/>
      <c r="M2351" s="12"/>
      <c r="N2351" s="12"/>
      <c r="O2351" s="5"/>
      <c r="P2351" s="5"/>
      <c r="Q2351" s="10"/>
      <c r="R2351" s="39"/>
      <c r="S2351" s="5"/>
      <c r="T2351" s="6"/>
      <c r="U2351" s="10"/>
      <c r="V2351" s="10"/>
      <c r="W2351" s="12"/>
      <c r="X2351" s="5"/>
      <c r="Y2351" s="11"/>
      <c r="Z2351" s="2"/>
      <c r="AA2351" s="8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2"/>
      <c r="CH2351" s="1"/>
      <c r="CI2351" s="1"/>
      <c r="CJ2351" s="1"/>
      <c r="CK2351" s="1"/>
      <c r="CL2351" s="1"/>
      <c r="CM2351" s="1"/>
    </row>
    <row r="2352" spans="1:91" x14ac:dyDescent="0.2">
      <c r="A2352" s="113"/>
      <c r="B2352" s="5"/>
      <c r="C2352" s="5"/>
      <c r="D2352" s="64"/>
      <c r="E2352" s="11"/>
      <c r="F2352" s="8"/>
      <c r="G2352" s="9"/>
      <c r="H2352" s="8"/>
      <c r="I2352" s="8"/>
      <c r="J2352" s="1"/>
      <c r="K2352" s="1"/>
      <c r="L2352" s="5"/>
      <c r="M2352" s="12"/>
      <c r="N2352" s="12"/>
      <c r="O2352" s="5"/>
      <c r="P2352" s="5"/>
      <c r="Q2352" s="10"/>
      <c r="R2352" s="39"/>
      <c r="S2352" s="5"/>
      <c r="T2352" s="6"/>
      <c r="U2352" s="10"/>
      <c r="V2352" s="10"/>
      <c r="W2352" s="12"/>
      <c r="X2352" s="5"/>
      <c r="Y2352" s="11"/>
      <c r="Z2352" s="2"/>
      <c r="AA2352" s="8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2"/>
      <c r="CH2352" s="1"/>
      <c r="CI2352" s="1"/>
      <c r="CJ2352" s="1"/>
      <c r="CK2352" s="1"/>
      <c r="CL2352" s="1"/>
      <c r="CM2352" s="1"/>
    </row>
    <row r="2353" spans="1:91" x14ac:dyDescent="0.2">
      <c r="A2353" s="113"/>
      <c r="B2353" s="5"/>
      <c r="C2353" s="5"/>
      <c r="D2353" s="64"/>
      <c r="E2353" s="11"/>
      <c r="F2353" s="8"/>
      <c r="G2353" s="9"/>
      <c r="H2353" s="8"/>
      <c r="I2353" s="8"/>
      <c r="J2353" s="1"/>
      <c r="K2353" s="1"/>
      <c r="L2353" s="5"/>
      <c r="M2353" s="12"/>
      <c r="N2353" s="12"/>
      <c r="O2353" s="5"/>
      <c r="P2353" s="5"/>
      <c r="Q2353" s="10"/>
      <c r="R2353" s="39"/>
      <c r="S2353" s="5"/>
      <c r="T2353" s="6"/>
      <c r="U2353" s="10"/>
      <c r="V2353" s="10"/>
      <c r="W2353" s="12"/>
      <c r="X2353" s="5"/>
      <c r="Y2353" s="11"/>
      <c r="Z2353" s="2"/>
      <c r="AA2353" s="8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2"/>
      <c r="CH2353" s="1"/>
      <c r="CI2353" s="1"/>
      <c r="CJ2353" s="1"/>
      <c r="CK2353" s="1"/>
      <c r="CL2353" s="1"/>
      <c r="CM2353" s="1"/>
    </row>
    <row r="2354" spans="1:91" x14ac:dyDescent="0.2">
      <c r="A2354" s="113"/>
      <c r="B2354" s="5"/>
      <c r="C2354" s="5"/>
      <c r="D2354" s="64"/>
      <c r="E2354" s="11"/>
      <c r="F2354" s="8"/>
      <c r="G2354" s="9"/>
      <c r="H2354" s="8"/>
      <c r="I2354" s="8"/>
      <c r="J2354" s="1"/>
      <c r="K2354" s="1"/>
      <c r="L2354" s="5"/>
      <c r="M2354" s="12"/>
      <c r="N2354" s="12"/>
      <c r="O2354" s="5"/>
      <c r="P2354" s="5"/>
      <c r="Q2354" s="10"/>
      <c r="R2354" s="39"/>
      <c r="S2354" s="5"/>
      <c r="T2354" s="6"/>
      <c r="U2354" s="10"/>
      <c r="V2354" s="10"/>
      <c r="W2354" s="12"/>
      <c r="X2354" s="5"/>
      <c r="Y2354" s="11"/>
      <c r="Z2354" s="2"/>
      <c r="AA2354" s="8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2"/>
      <c r="CH2354" s="1"/>
      <c r="CI2354" s="1"/>
      <c r="CJ2354" s="1"/>
      <c r="CK2354" s="1"/>
      <c r="CL2354" s="1"/>
      <c r="CM2354" s="1"/>
    </row>
    <row r="2355" spans="1:91" x14ac:dyDescent="0.2">
      <c r="A2355" s="113"/>
      <c r="B2355" s="5"/>
      <c r="C2355" s="5"/>
      <c r="D2355" s="64"/>
      <c r="E2355" s="11"/>
      <c r="F2355" s="8"/>
      <c r="G2355" s="9"/>
      <c r="H2355" s="8"/>
      <c r="I2355" s="8"/>
      <c r="J2355" s="1"/>
      <c r="K2355" s="1"/>
      <c r="L2355" s="5"/>
      <c r="M2355" s="12"/>
      <c r="N2355" s="12"/>
      <c r="O2355" s="5"/>
      <c r="P2355" s="5"/>
      <c r="Q2355" s="10"/>
      <c r="R2355" s="39"/>
      <c r="S2355" s="5"/>
      <c r="T2355" s="6"/>
      <c r="U2355" s="10"/>
      <c r="V2355" s="10"/>
      <c r="W2355" s="12"/>
      <c r="X2355" s="5"/>
      <c r="Y2355" s="11"/>
      <c r="Z2355" s="2"/>
      <c r="AA2355" s="8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2"/>
      <c r="CH2355" s="1"/>
      <c r="CI2355" s="1"/>
      <c r="CJ2355" s="1"/>
      <c r="CK2355" s="1"/>
      <c r="CL2355" s="1"/>
      <c r="CM2355" s="1"/>
    </row>
    <row r="2356" spans="1:91" x14ac:dyDescent="0.2">
      <c r="A2356" s="113"/>
      <c r="B2356" s="5"/>
      <c r="C2356" s="5"/>
      <c r="D2356" s="64"/>
      <c r="E2356" s="11"/>
      <c r="F2356" s="8"/>
      <c r="G2356" s="9"/>
      <c r="H2356" s="8"/>
      <c r="I2356" s="8"/>
      <c r="J2356" s="1"/>
      <c r="K2356" s="1"/>
      <c r="L2356" s="5"/>
      <c r="M2356" s="12"/>
      <c r="N2356" s="12"/>
      <c r="O2356" s="5"/>
      <c r="P2356" s="5"/>
      <c r="Q2356" s="10"/>
      <c r="R2356" s="39"/>
      <c r="S2356" s="5"/>
      <c r="T2356" s="6"/>
      <c r="U2356" s="10"/>
      <c r="V2356" s="10"/>
      <c r="W2356" s="12"/>
      <c r="X2356" s="5"/>
      <c r="Y2356" s="11"/>
      <c r="Z2356" s="2"/>
      <c r="AA2356" s="8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2"/>
      <c r="CH2356" s="1"/>
      <c r="CI2356" s="1"/>
      <c r="CJ2356" s="1"/>
      <c r="CK2356" s="1"/>
      <c r="CL2356" s="1"/>
      <c r="CM2356" s="1"/>
    </row>
    <row r="2357" spans="1:91" x14ac:dyDescent="0.2">
      <c r="A2357" s="113"/>
      <c r="B2357" s="5"/>
      <c r="C2357" s="5"/>
      <c r="D2357" s="64"/>
      <c r="E2357" s="11"/>
      <c r="F2357" s="8"/>
      <c r="G2357" s="9"/>
      <c r="H2357" s="8"/>
      <c r="I2357" s="8"/>
      <c r="J2357" s="1"/>
      <c r="K2357" s="1"/>
      <c r="L2357" s="5"/>
      <c r="M2357" s="12"/>
      <c r="N2357" s="12"/>
      <c r="O2357" s="5"/>
      <c r="P2357" s="5"/>
      <c r="Q2357" s="10"/>
      <c r="R2357" s="39"/>
      <c r="S2357" s="5"/>
      <c r="T2357" s="6"/>
      <c r="U2357" s="10"/>
      <c r="V2357" s="10"/>
      <c r="W2357" s="12"/>
      <c r="X2357" s="5"/>
      <c r="Y2357" s="11"/>
      <c r="Z2357" s="2"/>
      <c r="AA2357" s="8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2"/>
      <c r="CH2357" s="1"/>
      <c r="CI2357" s="1"/>
      <c r="CJ2357" s="1"/>
      <c r="CK2357" s="1"/>
      <c r="CL2357" s="1"/>
      <c r="CM2357" s="1"/>
    </row>
    <row r="2358" spans="1:91" x14ac:dyDescent="0.2">
      <c r="A2358" s="113"/>
      <c r="B2358" s="5"/>
      <c r="C2358" s="5"/>
      <c r="D2358" s="64"/>
      <c r="E2358" s="11"/>
      <c r="F2358" s="8"/>
      <c r="G2358" s="9"/>
      <c r="H2358" s="8"/>
      <c r="I2358" s="8"/>
      <c r="J2358" s="1"/>
      <c r="K2358" s="1"/>
      <c r="L2358" s="5"/>
      <c r="M2358" s="12"/>
      <c r="N2358" s="12"/>
      <c r="O2358" s="5"/>
      <c r="P2358" s="5"/>
      <c r="Q2358" s="10"/>
      <c r="R2358" s="39"/>
      <c r="S2358" s="5"/>
      <c r="T2358" s="6"/>
      <c r="U2358" s="10"/>
      <c r="V2358" s="10"/>
      <c r="W2358" s="12"/>
      <c r="X2358" s="5"/>
      <c r="Y2358" s="11"/>
      <c r="Z2358" s="2"/>
      <c r="AA2358" s="8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2"/>
      <c r="CH2358" s="1"/>
      <c r="CI2358" s="1"/>
      <c r="CJ2358" s="1"/>
      <c r="CK2358" s="1"/>
      <c r="CL2358" s="1"/>
      <c r="CM2358" s="1"/>
    </row>
    <row r="2359" spans="1:91" x14ac:dyDescent="0.2">
      <c r="A2359" s="113"/>
      <c r="B2359" s="5"/>
      <c r="C2359" s="5"/>
      <c r="D2359" s="64"/>
      <c r="E2359" s="11"/>
      <c r="F2359" s="8"/>
      <c r="G2359" s="9"/>
      <c r="H2359" s="8"/>
      <c r="I2359" s="8"/>
      <c r="J2359" s="1"/>
      <c r="K2359" s="1"/>
      <c r="L2359" s="5"/>
      <c r="M2359" s="12"/>
      <c r="N2359" s="12"/>
      <c r="O2359" s="5"/>
      <c r="P2359" s="5"/>
      <c r="Q2359" s="10"/>
      <c r="R2359" s="39"/>
      <c r="S2359" s="5"/>
      <c r="T2359" s="6"/>
      <c r="U2359" s="10"/>
      <c r="V2359" s="10"/>
      <c r="W2359" s="12"/>
      <c r="X2359" s="5"/>
      <c r="Y2359" s="11"/>
      <c r="Z2359" s="2"/>
      <c r="AA2359" s="8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2"/>
      <c r="CH2359" s="1"/>
      <c r="CI2359" s="1"/>
      <c r="CJ2359" s="1"/>
      <c r="CK2359" s="1"/>
      <c r="CL2359" s="1"/>
      <c r="CM2359" s="1"/>
    </row>
    <row r="2360" spans="1:91" x14ac:dyDescent="0.2">
      <c r="A2360" s="113"/>
      <c r="B2360" s="5"/>
      <c r="C2360" s="5"/>
      <c r="D2360" s="64"/>
      <c r="E2360" s="11"/>
      <c r="F2360" s="8"/>
      <c r="G2360" s="9"/>
      <c r="H2360" s="8"/>
      <c r="I2360" s="8"/>
      <c r="J2360" s="1"/>
      <c r="K2360" s="1"/>
      <c r="L2360" s="5"/>
      <c r="M2360" s="12"/>
      <c r="N2360" s="12"/>
      <c r="O2360" s="5"/>
      <c r="P2360" s="5"/>
      <c r="Q2360" s="10"/>
      <c r="R2360" s="39"/>
      <c r="S2360" s="5"/>
      <c r="T2360" s="6"/>
      <c r="U2360" s="10"/>
      <c r="V2360" s="10"/>
      <c r="W2360" s="12"/>
      <c r="X2360" s="5"/>
      <c r="Y2360" s="11"/>
      <c r="Z2360" s="2"/>
      <c r="AA2360" s="8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2"/>
      <c r="CH2360" s="1"/>
      <c r="CI2360" s="1"/>
      <c r="CJ2360" s="1"/>
      <c r="CK2360" s="1"/>
      <c r="CL2360" s="1"/>
      <c r="CM2360" s="1"/>
    </row>
    <row r="2361" spans="1:91" x14ac:dyDescent="0.2">
      <c r="A2361" s="113"/>
      <c r="B2361" s="5"/>
      <c r="C2361" s="5"/>
      <c r="D2361" s="64"/>
      <c r="E2361" s="11"/>
      <c r="F2361" s="8"/>
      <c r="G2361" s="9"/>
      <c r="H2361" s="8"/>
      <c r="I2361" s="8"/>
      <c r="J2361" s="1"/>
      <c r="K2361" s="1"/>
      <c r="L2361" s="5"/>
      <c r="M2361" s="12"/>
      <c r="N2361" s="12"/>
      <c r="O2361" s="5"/>
      <c r="P2361" s="5"/>
      <c r="Q2361" s="10"/>
      <c r="R2361" s="39"/>
      <c r="S2361" s="5"/>
      <c r="T2361" s="6"/>
      <c r="U2361" s="10"/>
      <c r="V2361" s="10"/>
      <c r="W2361" s="12"/>
      <c r="X2361" s="5"/>
      <c r="Y2361" s="11"/>
      <c r="Z2361" s="2"/>
      <c r="AA2361" s="8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2"/>
      <c r="CH2361" s="1"/>
      <c r="CI2361" s="1"/>
      <c r="CJ2361" s="1"/>
      <c r="CK2361" s="1"/>
      <c r="CL2361" s="1"/>
      <c r="CM2361" s="1"/>
    </row>
    <row r="2362" spans="1:91" x14ac:dyDescent="0.2">
      <c r="A2362" s="113"/>
      <c r="B2362" s="5"/>
      <c r="C2362" s="5"/>
      <c r="D2362" s="64"/>
      <c r="E2362" s="11"/>
      <c r="F2362" s="8"/>
      <c r="G2362" s="9"/>
      <c r="H2362" s="8"/>
      <c r="I2362" s="8"/>
      <c r="J2362" s="1"/>
      <c r="K2362" s="1"/>
      <c r="L2362" s="5"/>
      <c r="M2362" s="12"/>
      <c r="N2362" s="12"/>
      <c r="O2362" s="5"/>
      <c r="P2362" s="5"/>
      <c r="Q2362" s="10"/>
      <c r="R2362" s="39"/>
      <c r="S2362" s="5"/>
      <c r="T2362" s="6"/>
      <c r="U2362" s="10"/>
      <c r="V2362" s="10"/>
      <c r="W2362" s="12"/>
      <c r="X2362" s="5"/>
      <c r="Y2362" s="11"/>
      <c r="Z2362" s="2"/>
      <c r="AA2362" s="8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2"/>
      <c r="CH2362" s="1"/>
      <c r="CI2362" s="1"/>
      <c r="CJ2362" s="1"/>
      <c r="CK2362" s="1"/>
      <c r="CL2362" s="1"/>
      <c r="CM2362" s="1"/>
    </row>
    <row r="2363" spans="1:91" x14ac:dyDescent="0.2">
      <c r="A2363" s="113"/>
      <c r="B2363" s="5"/>
      <c r="C2363" s="5"/>
      <c r="D2363" s="64"/>
      <c r="E2363" s="11"/>
      <c r="F2363" s="8"/>
      <c r="G2363" s="9"/>
      <c r="H2363" s="8"/>
      <c r="I2363" s="8"/>
      <c r="J2363" s="1"/>
      <c r="K2363" s="1"/>
      <c r="L2363" s="5"/>
      <c r="M2363" s="12"/>
      <c r="N2363" s="12"/>
      <c r="O2363" s="5"/>
      <c r="P2363" s="5"/>
      <c r="Q2363" s="10"/>
      <c r="R2363" s="39"/>
      <c r="S2363" s="5"/>
      <c r="T2363" s="6"/>
      <c r="U2363" s="10"/>
      <c r="V2363" s="10"/>
      <c r="W2363" s="12"/>
      <c r="X2363" s="5"/>
      <c r="Y2363" s="11"/>
      <c r="Z2363" s="2"/>
      <c r="AA2363" s="8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2"/>
      <c r="CH2363" s="1"/>
      <c r="CI2363" s="1"/>
      <c r="CJ2363" s="1"/>
      <c r="CK2363" s="1"/>
      <c r="CL2363" s="1"/>
      <c r="CM2363" s="1"/>
    </row>
    <row r="2364" spans="1:91" x14ac:dyDescent="0.2">
      <c r="A2364" s="113"/>
      <c r="B2364" s="5"/>
      <c r="C2364" s="5"/>
      <c r="D2364" s="64"/>
      <c r="E2364" s="11"/>
      <c r="F2364" s="8"/>
      <c r="G2364" s="9"/>
      <c r="H2364" s="8"/>
      <c r="I2364" s="8"/>
      <c r="J2364" s="1"/>
      <c r="K2364" s="1"/>
      <c r="L2364" s="5"/>
      <c r="M2364" s="12"/>
      <c r="N2364" s="12"/>
      <c r="O2364" s="5"/>
      <c r="P2364" s="5"/>
      <c r="Q2364" s="10"/>
      <c r="R2364" s="39"/>
      <c r="S2364" s="5"/>
      <c r="T2364" s="6"/>
      <c r="U2364" s="10"/>
      <c r="V2364" s="10"/>
      <c r="W2364" s="12"/>
      <c r="X2364" s="5"/>
      <c r="Y2364" s="11"/>
      <c r="Z2364" s="2"/>
      <c r="AA2364" s="8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2"/>
      <c r="CH2364" s="1"/>
      <c r="CI2364" s="1"/>
      <c r="CJ2364" s="1"/>
      <c r="CK2364" s="1"/>
      <c r="CL2364" s="1"/>
      <c r="CM2364" s="1"/>
    </row>
    <row r="2365" spans="1:91" x14ac:dyDescent="0.2">
      <c r="A2365" s="113"/>
      <c r="B2365" s="5"/>
      <c r="C2365" s="5"/>
      <c r="D2365" s="64"/>
      <c r="E2365" s="11"/>
      <c r="F2365" s="8"/>
      <c r="G2365" s="9"/>
      <c r="H2365" s="8"/>
      <c r="I2365" s="8"/>
      <c r="J2365" s="1"/>
      <c r="K2365" s="1"/>
      <c r="L2365" s="5"/>
      <c r="M2365" s="12"/>
      <c r="N2365" s="12"/>
      <c r="O2365" s="5"/>
      <c r="P2365" s="5"/>
      <c r="Q2365" s="10"/>
      <c r="R2365" s="39"/>
      <c r="S2365" s="5"/>
      <c r="T2365" s="6"/>
      <c r="U2365" s="10"/>
      <c r="V2365" s="10"/>
      <c r="W2365" s="12"/>
      <c r="X2365" s="5"/>
      <c r="Y2365" s="11"/>
      <c r="Z2365" s="2"/>
      <c r="AA2365" s="8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2"/>
      <c r="CH2365" s="1"/>
      <c r="CI2365" s="1"/>
      <c r="CJ2365" s="1"/>
      <c r="CK2365" s="1"/>
      <c r="CL2365" s="1"/>
      <c r="CM2365" s="1"/>
    </row>
    <row r="2366" spans="1:91" x14ac:dyDescent="0.2">
      <c r="A2366" s="113"/>
      <c r="B2366" s="5"/>
      <c r="C2366" s="5"/>
      <c r="D2366" s="64"/>
      <c r="E2366" s="11"/>
      <c r="F2366" s="8"/>
      <c r="G2366" s="9"/>
      <c r="H2366" s="8"/>
      <c r="I2366" s="8"/>
      <c r="J2366" s="1"/>
      <c r="K2366" s="1"/>
      <c r="L2366" s="5"/>
      <c r="M2366" s="12"/>
      <c r="N2366" s="12"/>
      <c r="O2366" s="5"/>
      <c r="P2366" s="5"/>
      <c r="Q2366" s="10"/>
      <c r="R2366" s="39"/>
      <c r="S2366" s="5"/>
      <c r="T2366" s="6"/>
      <c r="U2366" s="10"/>
      <c r="V2366" s="10"/>
      <c r="W2366" s="12"/>
      <c r="X2366" s="5"/>
      <c r="Y2366" s="11"/>
      <c r="Z2366" s="2"/>
      <c r="AA2366" s="8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2"/>
      <c r="CH2366" s="1"/>
      <c r="CI2366" s="1"/>
      <c r="CJ2366" s="1"/>
      <c r="CK2366" s="1"/>
      <c r="CL2366" s="1"/>
      <c r="CM2366" s="1"/>
    </row>
    <row r="2367" spans="1:91" x14ac:dyDescent="0.2">
      <c r="A2367" s="113"/>
      <c r="B2367" s="5"/>
      <c r="C2367" s="5"/>
      <c r="D2367" s="64"/>
      <c r="E2367" s="11"/>
      <c r="F2367" s="8"/>
      <c r="G2367" s="9"/>
      <c r="H2367" s="8"/>
      <c r="I2367" s="8"/>
      <c r="J2367" s="1"/>
      <c r="K2367" s="1"/>
      <c r="L2367" s="5"/>
      <c r="M2367" s="12"/>
      <c r="N2367" s="12"/>
      <c r="O2367" s="5"/>
      <c r="P2367" s="5"/>
      <c r="Q2367" s="10"/>
      <c r="R2367" s="39"/>
      <c r="S2367" s="5"/>
      <c r="T2367" s="6"/>
      <c r="U2367" s="10"/>
      <c r="V2367" s="10"/>
      <c r="W2367" s="12"/>
      <c r="X2367" s="5"/>
      <c r="Y2367" s="11"/>
      <c r="Z2367" s="2"/>
      <c r="AA2367" s="8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2"/>
      <c r="CH2367" s="1"/>
      <c r="CI2367" s="1"/>
      <c r="CJ2367" s="1"/>
      <c r="CK2367" s="1"/>
      <c r="CL2367" s="1"/>
      <c r="CM2367" s="1"/>
    </row>
    <row r="2368" spans="1:91" x14ac:dyDescent="0.2">
      <c r="A2368" s="113"/>
      <c r="B2368" s="5"/>
      <c r="C2368" s="5"/>
      <c r="D2368" s="64"/>
      <c r="E2368" s="11"/>
      <c r="F2368" s="8"/>
      <c r="G2368" s="9"/>
      <c r="H2368" s="8"/>
      <c r="I2368" s="8"/>
      <c r="J2368" s="1"/>
      <c r="K2368" s="1"/>
      <c r="L2368" s="5"/>
      <c r="M2368" s="12"/>
      <c r="N2368" s="12"/>
      <c r="O2368" s="5"/>
      <c r="P2368" s="5"/>
      <c r="Q2368" s="10"/>
      <c r="R2368" s="39"/>
      <c r="S2368" s="5"/>
      <c r="T2368" s="6"/>
      <c r="U2368" s="10"/>
      <c r="V2368" s="10"/>
      <c r="W2368" s="12"/>
      <c r="X2368" s="5"/>
      <c r="Y2368" s="11"/>
      <c r="Z2368" s="2"/>
      <c r="AA2368" s="8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2"/>
      <c r="CH2368" s="1"/>
      <c r="CI2368" s="1"/>
      <c r="CJ2368" s="1"/>
      <c r="CK2368" s="1"/>
      <c r="CL2368" s="1"/>
      <c r="CM2368" s="1"/>
    </row>
    <row r="2369" spans="1:91" x14ac:dyDescent="0.2">
      <c r="A2369" s="113"/>
      <c r="B2369" s="5"/>
      <c r="C2369" s="5"/>
      <c r="D2369" s="64"/>
      <c r="E2369" s="11"/>
      <c r="F2369" s="8"/>
      <c r="G2369" s="9"/>
      <c r="H2369" s="8"/>
      <c r="I2369" s="8"/>
      <c r="J2369" s="1"/>
      <c r="K2369" s="1"/>
      <c r="L2369" s="5"/>
      <c r="M2369" s="12"/>
      <c r="N2369" s="12"/>
      <c r="O2369" s="5"/>
      <c r="P2369" s="5"/>
      <c r="Q2369" s="10"/>
      <c r="R2369" s="39"/>
      <c r="S2369" s="5"/>
      <c r="T2369" s="6"/>
      <c r="U2369" s="10"/>
      <c r="V2369" s="10"/>
      <c r="W2369" s="12"/>
      <c r="X2369" s="5"/>
      <c r="Y2369" s="11"/>
      <c r="Z2369" s="2"/>
      <c r="AA2369" s="8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2"/>
      <c r="CH2369" s="1"/>
      <c r="CI2369" s="1"/>
      <c r="CJ2369" s="1"/>
      <c r="CK2369" s="1"/>
      <c r="CL2369" s="1"/>
      <c r="CM2369" s="1"/>
    </row>
    <row r="2370" spans="1:91" x14ac:dyDescent="0.2">
      <c r="A2370" s="113"/>
      <c r="B2370" s="5"/>
      <c r="C2370" s="5"/>
      <c r="D2370" s="64"/>
      <c r="E2370" s="11"/>
      <c r="F2370" s="8"/>
      <c r="G2370" s="9"/>
      <c r="H2370" s="8"/>
      <c r="I2370" s="8"/>
      <c r="J2370" s="1"/>
      <c r="K2370" s="1"/>
      <c r="L2370" s="5"/>
      <c r="M2370" s="12"/>
      <c r="N2370" s="12"/>
      <c r="O2370" s="5"/>
      <c r="P2370" s="5"/>
      <c r="Q2370" s="10"/>
      <c r="R2370" s="39"/>
      <c r="S2370" s="5"/>
      <c r="T2370" s="6"/>
      <c r="U2370" s="10"/>
      <c r="V2370" s="10"/>
      <c r="W2370" s="12"/>
      <c r="X2370" s="5"/>
      <c r="Y2370" s="11"/>
      <c r="Z2370" s="2"/>
      <c r="AA2370" s="8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2"/>
      <c r="CH2370" s="1"/>
      <c r="CI2370" s="1"/>
      <c r="CJ2370" s="1"/>
      <c r="CK2370" s="1"/>
      <c r="CL2370" s="1"/>
      <c r="CM2370" s="1"/>
    </row>
    <row r="2371" spans="1:91" x14ac:dyDescent="0.2">
      <c r="A2371" s="113"/>
      <c r="B2371" s="5"/>
      <c r="C2371" s="5"/>
      <c r="D2371" s="64"/>
      <c r="E2371" s="11"/>
      <c r="F2371" s="8"/>
      <c r="G2371" s="9"/>
      <c r="H2371" s="8"/>
      <c r="I2371" s="8"/>
      <c r="J2371" s="1"/>
      <c r="K2371" s="1"/>
      <c r="L2371" s="5"/>
      <c r="M2371" s="12"/>
      <c r="N2371" s="12"/>
      <c r="O2371" s="5"/>
      <c r="P2371" s="5"/>
      <c r="Q2371" s="10"/>
      <c r="R2371" s="39"/>
      <c r="S2371" s="5"/>
      <c r="T2371" s="6"/>
      <c r="U2371" s="10"/>
      <c r="V2371" s="10"/>
      <c r="W2371" s="12"/>
      <c r="X2371" s="5"/>
      <c r="Y2371" s="11"/>
      <c r="Z2371" s="2"/>
      <c r="AA2371" s="8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2"/>
      <c r="CH2371" s="1"/>
      <c r="CI2371" s="1"/>
      <c r="CJ2371" s="1"/>
      <c r="CK2371" s="1"/>
      <c r="CL2371" s="1"/>
      <c r="CM2371" s="1"/>
    </row>
    <row r="2372" spans="1:91" x14ac:dyDescent="0.2">
      <c r="A2372" s="113"/>
      <c r="B2372" s="5"/>
      <c r="C2372" s="5"/>
      <c r="D2372" s="64"/>
      <c r="E2372" s="11"/>
      <c r="F2372" s="8"/>
      <c r="G2372" s="9"/>
      <c r="H2372" s="8"/>
      <c r="I2372" s="8"/>
      <c r="J2372" s="1"/>
      <c r="K2372" s="1"/>
      <c r="L2372" s="5"/>
      <c r="M2372" s="12"/>
      <c r="N2372" s="12"/>
      <c r="O2372" s="5"/>
      <c r="P2372" s="5"/>
      <c r="Q2372" s="10"/>
      <c r="R2372" s="39"/>
      <c r="S2372" s="5"/>
      <c r="T2372" s="6"/>
      <c r="U2372" s="10"/>
      <c r="V2372" s="10"/>
      <c r="W2372" s="12"/>
      <c r="X2372" s="5"/>
      <c r="Y2372" s="11"/>
      <c r="Z2372" s="2"/>
      <c r="AA2372" s="8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2"/>
      <c r="CH2372" s="1"/>
      <c r="CI2372" s="1"/>
      <c r="CJ2372" s="1"/>
      <c r="CK2372" s="1"/>
      <c r="CL2372" s="1"/>
      <c r="CM2372" s="1"/>
    </row>
    <row r="2373" spans="1:91" x14ac:dyDescent="0.2">
      <c r="A2373" s="113"/>
      <c r="B2373" s="5"/>
      <c r="C2373" s="5"/>
      <c r="D2373" s="64"/>
      <c r="E2373" s="11"/>
      <c r="F2373" s="8"/>
      <c r="G2373" s="9"/>
      <c r="H2373" s="8"/>
      <c r="I2373" s="8"/>
      <c r="J2373" s="1"/>
      <c r="K2373" s="1"/>
      <c r="L2373" s="5"/>
      <c r="M2373" s="12"/>
      <c r="N2373" s="12"/>
      <c r="O2373" s="5"/>
      <c r="P2373" s="5"/>
      <c r="Q2373" s="10"/>
      <c r="R2373" s="39"/>
      <c r="S2373" s="5"/>
      <c r="T2373" s="6"/>
      <c r="U2373" s="10"/>
      <c r="V2373" s="10"/>
      <c r="W2373" s="12"/>
      <c r="X2373" s="5"/>
      <c r="Y2373" s="11"/>
      <c r="Z2373" s="2"/>
      <c r="AA2373" s="8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2"/>
      <c r="CH2373" s="1"/>
      <c r="CI2373" s="1"/>
      <c r="CJ2373" s="1"/>
      <c r="CK2373" s="1"/>
      <c r="CL2373" s="1"/>
      <c r="CM2373" s="1"/>
    </row>
    <row r="2374" spans="1:91" x14ac:dyDescent="0.2">
      <c r="A2374" s="113"/>
      <c r="B2374" s="5"/>
      <c r="C2374" s="5"/>
      <c r="D2374" s="64"/>
      <c r="E2374" s="11"/>
      <c r="F2374" s="8"/>
      <c r="G2374" s="9"/>
      <c r="H2374" s="8"/>
      <c r="I2374" s="8"/>
      <c r="J2374" s="1"/>
      <c r="K2374" s="1"/>
      <c r="L2374" s="5"/>
      <c r="M2374" s="12"/>
      <c r="N2374" s="12"/>
      <c r="O2374" s="5"/>
      <c r="P2374" s="5"/>
      <c r="Q2374" s="10"/>
      <c r="R2374" s="39"/>
      <c r="S2374" s="5"/>
      <c r="T2374" s="6"/>
      <c r="U2374" s="10"/>
      <c r="V2374" s="10"/>
      <c r="W2374" s="12"/>
      <c r="X2374" s="5"/>
      <c r="Y2374" s="11"/>
      <c r="Z2374" s="2"/>
      <c r="AA2374" s="8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2"/>
      <c r="CH2374" s="1"/>
      <c r="CI2374" s="1"/>
      <c r="CJ2374" s="1"/>
      <c r="CK2374" s="1"/>
      <c r="CL2374" s="1"/>
      <c r="CM2374" s="1"/>
    </row>
    <row r="2375" spans="1:91" x14ac:dyDescent="0.2">
      <c r="A2375" s="113"/>
      <c r="B2375" s="5"/>
      <c r="C2375" s="5"/>
      <c r="D2375" s="64"/>
      <c r="E2375" s="11"/>
      <c r="F2375" s="8"/>
      <c r="G2375" s="9"/>
      <c r="H2375" s="8"/>
      <c r="I2375" s="8"/>
      <c r="J2375" s="1"/>
      <c r="K2375" s="1"/>
      <c r="L2375" s="5"/>
      <c r="M2375" s="12"/>
      <c r="N2375" s="12"/>
      <c r="O2375" s="5"/>
      <c r="P2375" s="5"/>
      <c r="Q2375" s="10"/>
      <c r="R2375" s="39"/>
      <c r="S2375" s="5"/>
      <c r="T2375" s="6"/>
      <c r="U2375" s="10"/>
      <c r="V2375" s="10"/>
      <c r="W2375" s="12"/>
      <c r="X2375" s="5"/>
      <c r="Y2375" s="11"/>
      <c r="Z2375" s="2"/>
      <c r="AA2375" s="8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2"/>
      <c r="CH2375" s="1"/>
      <c r="CI2375" s="1"/>
      <c r="CJ2375" s="1"/>
      <c r="CK2375" s="1"/>
      <c r="CL2375" s="1"/>
      <c r="CM2375" s="1"/>
    </row>
    <row r="2376" spans="1:91" x14ac:dyDescent="0.2">
      <c r="A2376" s="113"/>
      <c r="B2376" s="5"/>
      <c r="C2376" s="5"/>
      <c r="D2376" s="64"/>
      <c r="E2376" s="11"/>
      <c r="F2376" s="8"/>
      <c r="G2376" s="9"/>
      <c r="H2376" s="8"/>
      <c r="I2376" s="8"/>
      <c r="J2376" s="1"/>
      <c r="K2376" s="1"/>
      <c r="L2376" s="5"/>
      <c r="M2376" s="12"/>
      <c r="N2376" s="12"/>
      <c r="O2376" s="5"/>
      <c r="P2376" s="5"/>
      <c r="Q2376" s="10"/>
      <c r="R2376" s="39"/>
      <c r="S2376" s="5"/>
      <c r="T2376" s="6"/>
      <c r="U2376" s="10"/>
      <c r="V2376" s="10"/>
      <c r="W2376" s="12"/>
      <c r="X2376" s="5"/>
      <c r="Y2376" s="11"/>
      <c r="Z2376" s="2"/>
      <c r="AA2376" s="8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2"/>
      <c r="CH2376" s="1"/>
      <c r="CI2376" s="1"/>
      <c r="CJ2376" s="1"/>
      <c r="CK2376" s="1"/>
      <c r="CL2376" s="1"/>
      <c r="CM2376" s="1"/>
    </row>
    <row r="2377" spans="1:91" x14ac:dyDescent="0.2">
      <c r="A2377" s="113"/>
      <c r="B2377" s="5"/>
      <c r="C2377" s="5"/>
      <c r="D2377" s="64"/>
      <c r="E2377" s="11"/>
      <c r="F2377" s="8"/>
      <c r="G2377" s="9"/>
      <c r="H2377" s="8"/>
      <c r="I2377" s="8"/>
      <c r="J2377" s="1"/>
      <c r="K2377" s="1"/>
      <c r="L2377" s="5"/>
      <c r="M2377" s="12"/>
      <c r="N2377" s="12"/>
      <c r="O2377" s="5"/>
      <c r="P2377" s="5"/>
      <c r="Q2377" s="10"/>
      <c r="R2377" s="39"/>
      <c r="S2377" s="5"/>
      <c r="T2377" s="6"/>
      <c r="U2377" s="10"/>
      <c r="V2377" s="10"/>
      <c r="W2377" s="12"/>
      <c r="X2377" s="5"/>
      <c r="Y2377" s="11"/>
      <c r="Z2377" s="2"/>
      <c r="AA2377" s="8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2"/>
      <c r="CH2377" s="1"/>
      <c r="CI2377" s="1"/>
      <c r="CJ2377" s="1"/>
      <c r="CK2377" s="1"/>
      <c r="CL2377" s="1"/>
      <c r="CM2377" s="1"/>
    </row>
    <row r="2378" spans="1:91" x14ac:dyDescent="0.2">
      <c r="A2378" s="113"/>
      <c r="B2378" s="5"/>
      <c r="C2378" s="5"/>
      <c r="D2378" s="64"/>
      <c r="E2378" s="11"/>
      <c r="F2378" s="8"/>
      <c r="G2378" s="9"/>
      <c r="H2378" s="8"/>
      <c r="I2378" s="8"/>
      <c r="J2378" s="1"/>
      <c r="K2378" s="1"/>
      <c r="L2378" s="5"/>
      <c r="M2378" s="12"/>
      <c r="N2378" s="12"/>
      <c r="O2378" s="5"/>
      <c r="P2378" s="5"/>
      <c r="Q2378" s="10"/>
      <c r="R2378" s="39"/>
      <c r="S2378" s="5"/>
      <c r="T2378" s="6"/>
      <c r="U2378" s="10"/>
      <c r="V2378" s="10"/>
      <c r="W2378" s="12"/>
      <c r="X2378" s="5"/>
      <c r="Y2378" s="11"/>
      <c r="Z2378" s="2"/>
      <c r="AA2378" s="8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2"/>
      <c r="CH2378" s="1"/>
      <c r="CI2378" s="1"/>
      <c r="CJ2378" s="1"/>
      <c r="CK2378" s="1"/>
      <c r="CL2378" s="1"/>
      <c r="CM2378" s="1"/>
    </row>
    <row r="2379" spans="1:91" x14ac:dyDescent="0.2">
      <c r="A2379" s="113"/>
      <c r="B2379" s="5"/>
      <c r="C2379" s="5"/>
      <c r="D2379" s="64"/>
      <c r="E2379" s="11"/>
      <c r="F2379" s="8"/>
      <c r="G2379" s="9"/>
      <c r="H2379" s="8"/>
      <c r="I2379" s="8"/>
      <c r="J2379" s="1"/>
      <c r="K2379" s="1"/>
      <c r="L2379" s="5"/>
      <c r="M2379" s="12"/>
      <c r="N2379" s="12"/>
      <c r="O2379" s="5"/>
      <c r="P2379" s="5"/>
      <c r="Q2379" s="10"/>
      <c r="R2379" s="39"/>
      <c r="S2379" s="5"/>
      <c r="T2379" s="6"/>
      <c r="U2379" s="10"/>
      <c r="V2379" s="10"/>
      <c r="W2379" s="12"/>
      <c r="X2379" s="5"/>
      <c r="Y2379" s="11"/>
      <c r="Z2379" s="2"/>
      <c r="AA2379" s="8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2"/>
      <c r="CH2379" s="1"/>
      <c r="CI2379" s="1"/>
      <c r="CJ2379" s="1"/>
      <c r="CK2379" s="1"/>
      <c r="CL2379" s="1"/>
      <c r="CM2379" s="1"/>
    </row>
    <row r="2380" spans="1:91" x14ac:dyDescent="0.2">
      <c r="A2380" s="113"/>
      <c r="B2380" s="5"/>
      <c r="C2380" s="5"/>
      <c r="D2380" s="64"/>
      <c r="E2380" s="11"/>
      <c r="F2380" s="8"/>
      <c r="G2380" s="9"/>
      <c r="H2380" s="8"/>
      <c r="I2380" s="8"/>
      <c r="J2380" s="1"/>
      <c r="K2380" s="1"/>
      <c r="L2380" s="5"/>
      <c r="M2380" s="12"/>
      <c r="N2380" s="12"/>
      <c r="O2380" s="5"/>
      <c r="P2380" s="5"/>
      <c r="Q2380" s="10"/>
      <c r="R2380" s="39"/>
      <c r="S2380" s="5"/>
      <c r="T2380" s="6"/>
      <c r="U2380" s="10"/>
      <c r="V2380" s="10"/>
      <c r="W2380" s="12"/>
      <c r="X2380" s="5"/>
      <c r="Y2380" s="11"/>
      <c r="Z2380" s="2"/>
      <c r="AA2380" s="8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2"/>
      <c r="CH2380" s="1"/>
      <c r="CI2380" s="1"/>
      <c r="CJ2380" s="1"/>
      <c r="CK2380" s="1"/>
      <c r="CL2380" s="1"/>
      <c r="CM2380" s="1"/>
    </row>
    <row r="2381" spans="1:91" x14ac:dyDescent="0.2">
      <c r="A2381" s="113"/>
      <c r="B2381" s="5"/>
      <c r="C2381" s="5"/>
      <c r="D2381" s="64"/>
      <c r="E2381" s="11"/>
      <c r="F2381" s="8"/>
      <c r="G2381" s="9"/>
      <c r="H2381" s="8"/>
      <c r="I2381" s="8"/>
      <c r="J2381" s="1"/>
      <c r="K2381" s="1"/>
      <c r="L2381" s="5"/>
      <c r="M2381" s="12"/>
      <c r="N2381" s="12"/>
      <c r="O2381" s="5"/>
      <c r="P2381" s="5"/>
      <c r="Q2381" s="10"/>
      <c r="R2381" s="39"/>
      <c r="S2381" s="5"/>
      <c r="T2381" s="6"/>
      <c r="U2381" s="10"/>
      <c r="V2381" s="10"/>
      <c r="W2381" s="12"/>
      <c r="X2381" s="5"/>
      <c r="Y2381" s="11"/>
      <c r="Z2381" s="2"/>
      <c r="AA2381" s="8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2"/>
      <c r="CH2381" s="1"/>
      <c r="CI2381" s="1"/>
      <c r="CJ2381" s="1"/>
      <c r="CK2381" s="1"/>
      <c r="CL2381" s="1"/>
      <c r="CM2381" s="1"/>
    </row>
    <row r="2382" spans="1:91" x14ac:dyDescent="0.2">
      <c r="A2382" s="113"/>
      <c r="B2382" s="5"/>
      <c r="C2382" s="5"/>
      <c r="D2382" s="64"/>
      <c r="E2382" s="11"/>
      <c r="F2382" s="8"/>
      <c r="G2382" s="9"/>
      <c r="H2382" s="8"/>
      <c r="I2382" s="8"/>
      <c r="J2382" s="1"/>
      <c r="K2382" s="1"/>
      <c r="L2382" s="5"/>
      <c r="M2382" s="12"/>
      <c r="N2382" s="12"/>
      <c r="O2382" s="5"/>
      <c r="P2382" s="5"/>
      <c r="Q2382" s="10"/>
      <c r="R2382" s="39"/>
      <c r="S2382" s="5"/>
      <c r="T2382" s="6"/>
      <c r="U2382" s="10"/>
      <c r="V2382" s="10"/>
      <c r="W2382" s="12"/>
      <c r="X2382" s="5"/>
      <c r="Y2382" s="11"/>
      <c r="Z2382" s="2"/>
      <c r="AA2382" s="8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2"/>
      <c r="CH2382" s="1"/>
      <c r="CI2382" s="1"/>
      <c r="CJ2382" s="1"/>
      <c r="CK2382" s="1"/>
      <c r="CL2382" s="1"/>
      <c r="CM2382" s="1"/>
    </row>
    <row r="2383" spans="1:91" x14ac:dyDescent="0.2">
      <c r="A2383" s="113"/>
      <c r="B2383" s="5"/>
      <c r="C2383" s="5"/>
      <c r="D2383" s="64"/>
      <c r="E2383" s="11"/>
      <c r="F2383" s="8"/>
      <c r="G2383" s="9"/>
      <c r="H2383" s="8"/>
      <c r="I2383" s="8"/>
      <c r="J2383" s="1"/>
      <c r="K2383" s="1"/>
      <c r="L2383" s="5"/>
      <c r="M2383" s="12"/>
      <c r="N2383" s="12"/>
      <c r="O2383" s="5"/>
      <c r="P2383" s="5"/>
      <c r="Q2383" s="10"/>
      <c r="R2383" s="39"/>
      <c r="S2383" s="5"/>
      <c r="T2383" s="6"/>
      <c r="U2383" s="10"/>
      <c r="V2383" s="10"/>
      <c r="W2383" s="12"/>
      <c r="X2383" s="5"/>
      <c r="Y2383" s="11"/>
      <c r="Z2383" s="2"/>
      <c r="AA2383" s="8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2"/>
      <c r="CH2383" s="1"/>
      <c r="CI2383" s="1"/>
      <c r="CJ2383" s="1"/>
      <c r="CK2383" s="1"/>
      <c r="CL2383" s="1"/>
      <c r="CM2383" s="1"/>
    </row>
    <row r="2384" spans="1:91" x14ac:dyDescent="0.2">
      <c r="A2384" s="113"/>
      <c r="B2384" s="5"/>
      <c r="C2384" s="5"/>
      <c r="D2384" s="64"/>
      <c r="E2384" s="11"/>
      <c r="F2384" s="8"/>
      <c r="G2384" s="9"/>
      <c r="H2384" s="8"/>
      <c r="I2384" s="8"/>
      <c r="J2384" s="1"/>
      <c r="K2384" s="1"/>
      <c r="L2384" s="5"/>
      <c r="M2384" s="12"/>
      <c r="N2384" s="12"/>
      <c r="O2384" s="5"/>
      <c r="P2384" s="5"/>
      <c r="Q2384" s="10"/>
      <c r="R2384" s="39"/>
      <c r="S2384" s="5"/>
      <c r="T2384" s="6"/>
      <c r="U2384" s="10"/>
      <c r="V2384" s="10"/>
      <c r="W2384" s="12"/>
      <c r="X2384" s="5"/>
      <c r="Y2384" s="11"/>
      <c r="Z2384" s="2"/>
      <c r="AA2384" s="8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2"/>
      <c r="CH2384" s="1"/>
      <c r="CI2384" s="1"/>
      <c r="CJ2384" s="1"/>
      <c r="CK2384" s="1"/>
      <c r="CL2384" s="1"/>
      <c r="CM2384" s="1"/>
    </row>
    <row r="2385" spans="1:91" x14ac:dyDescent="0.2">
      <c r="A2385" s="113"/>
      <c r="B2385" s="5"/>
      <c r="C2385" s="5"/>
      <c r="D2385" s="64"/>
      <c r="E2385" s="11"/>
      <c r="F2385" s="8"/>
      <c r="G2385" s="9"/>
      <c r="H2385" s="8"/>
      <c r="I2385" s="8"/>
      <c r="J2385" s="1"/>
      <c r="K2385" s="1"/>
      <c r="L2385" s="5"/>
      <c r="M2385" s="12"/>
      <c r="N2385" s="12"/>
      <c r="O2385" s="5"/>
      <c r="P2385" s="5"/>
      <c r="Q2385" s="10"/>
      <c r="R2385" s="39"/>
      <c r="S2385" s="5"/>
      <c r="T2385" s="6"/>
      <c r="U2385" s="10"/>
      <c r="V2385" s="10"/>
      <c r="W2385" s="12"/>
      <c r="X2385" s="5"/>
      <c r="Y2385" s="11"/>
      <c r="Z2385" s="2"/>
      <c r="AA2385" s="8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2"/>
      <c r="CH2385" s="1"/>
      <c r="CI2385" s="1"/>
      <c r="CJ2385" s="1"/>
      <c r="CK2385" s="1"/>
      <c r="CL2385" s="1"/>
      <c r="CM2385" s="1"/>
    </row>
    <row r="2386" spans="1:91" x14ac:dyDescent="0.2">
      <c r="A2386" s="113"/>
      <c r="B2386" s="5"/>
      <c r="C2386" s="5"/>
      <c r="D2386" s="64"/>
      <c r="E2386" s="11"/>
      <c r="F2386" s="8"/>
      <c r="G2386" s="9"/>
      <c r="H2386" s="8"/>
      <c r="I2386" s="8"/>
      <c r="J2386" s="1"/>
      <c r="K2386" s="1"/>
      <c r="L2386" s="5"/>
      <c r="M2386" s="12"/>
      <c r="N2386" s="12"/>
      <c r="O2386" s="5"/>
      <c r="P2386" s="5"/>
      <c r="Q2386" s="10"/>
      <c r="R2386" s="39"/>
      <c r="S2386" s="5"/>
      <c r="T2386" s="6"/>
      <c r="U2386" s="10"/>
      <c r="V2386" s="10"/>
      <c r="W2386" s="12"/>
      <c r="X2386" s="5"/>
      <c r="Y2386" s="11"/>
      <c r="Z2386" s="2"/>
      <c r="AA2386" s="8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2"/>
      <c r="CH2386" s="1"/>
      <c r="CI2386" s="1"/>
      <c r="CJ2386" s="1"/>
      <c r="CK2386" s="1"/>
      <c r="CL2386" s="1"/>
      <c r="CM2386" s="1"/>
    </row>
    <row r="2387" spans="1:91" x14ac:dyDescent="0.2">
      <c r="A2387" s="113"/>
      <c r="B2387" s="5"/>
      <c r="C2387" s="5"/>
      <c r="D2387" s="64"/>
      <c r="E2387" s="11"/>
      <c r="F2387" s="8"/>
      <c r="G2387" s="9"/>
      <c r="H2387" s="8"/>
      <c r="I2387" s="8"/>
      <c r="J2387" s="1"/>
      <c r="K2387" s="1"/>
      <c r="L2387" s="5"/>
      <c r="M2387" s="12"/>
      <c r="N2387" s="12"/>
      <c r="O2387" s="5"/>
      <c r="P2387" s="5"/>
      <c r="Q2387" s="10"/>
      <c r="R2387" s="39"/>
      <c r="S2387" s="5"/>
      <c r="T2387" s="6"/>
      <c r="U2387" s="10"/>
      <c r="V2387" s="10"/>
      <c r="W2387" s="12"/>
      <c r="X2387" s="5"/>
      <c r="Y2387" s="11"/>
      <c r="Z2387" s="2"/>
      <c r="AA2387" s="8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2"/>
      <c r="CH2387" s="1"/>
      <c r="CI2387" s="1"/>
      <c r="CJ2387" s="1"/>
      <c r="CK2387" s="1"/>
      <c r="CL2387" s="1"/>
      <c r="CM2387" s="1"/>
    </row>
    <row r="2388" spans="1:91" x14ac:dyDescent="0.2">
      <c r="A2388" s="113"/>
      <c r="B2388" s="5"/>
      <c r="C2388" s="5"/>
      <c r="D2388" s="64"/>
      <c r="E2388" s="11"/>
      <c r="F2388" s="8"/>
      <c r="G2388" s="9"/>
      <c r="H2388" s="8"/>
      <c r="I2388" s="8"/>
      <c r="J2388" s="1"/>
      <c r="K2388" s="1"/>
      <c r="L2388" s="5"/>
      <c r="M2388" s="12"/>
      <c r="N2388" s="12"/>
      <c r="O2388" s="5"/>
      <c r="P2388" s="5"/>
      <c r="Q2388" s="10"/>
      <c r="R2388" s="39"/>
      <c r="S2388" s="5"/>
      <c r="T2388" s="6"/>
      <c r="U2388" s="10"/>
      <c r="V2388" s="10"/>
      <c r="W2388" s="12"/>
      <c r="X2388" s="5"/>
      <c r="Y2388" s="11"/>
      <c r="Z2388" s="2"/>
      <c r="AA2388" s="8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2"/>
      <c r="CH2388" s="1"/>
      <c r="CI2388" s="1"/>
      <c r="CJ2388" s="1"/>
      <c r="CK2388" s="1"/>
      <c r="CL2388" s="1"/>
      <c r="CM2388" s="1"/>
    </row>
    <row r="2389" spans="1:91" x14ac:dyDescent="0.2">
      <c r="A2389" s="113"/>
      <c r="B2389" s="5"/>
      <c r="C2389" s="5"/>
      <c r="D2389" s="64"/>
      <c r="E2389" s="11"/>
      <c r="F2389" s="8"/>
      <c r="G2389" s="9"/>
      <c r="H2389" s="8"/>
      <c r="I2389" s="8"/>
      <c r="J2389" s="1"/>
      <c r="K2389" s="1"/>
      <c r="L2389" s="5"/>
      <c r="M2389" s="12"/>
      <c r="N2389" s="12"/>
      <c r="O2389" s="5"/>
      <c r="P2389" s="5"/>
      <c r="Q2389" s="10"/>
      <c r="R2389" s="39"/>
      <c r="S2389" s="5"/>
      <c r="T2389" s="6"/>
      <c r="U2389" s="10"/>
      <c r="V2389" s="10"/>
      <c r="W2389" s="12"/>
      <c r="X2389" s="5"/>
      <c r="Y2389" s="11"/>
      <c r="Z2389" s="2"/>
      <c r="AA2389" s="8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2"/>
      <c r="CH2389" s="1"/>
      <c r="CI2389" s="1"/>
      <c r="CJ2389" s="1"/>
      <c r="CK2389" s="1"/>
      <c r="CL2389" s="1"/>
      <c r="CM2389" s="1"/>
    </row>
    <row r="2390" spans="1:91" x14ac:dyDescent="0.2">
      <c r="A2390" s="113"/>
      <c r="B2390" s="5"/>
      <c r="C2390" s="5"/>
      <c r="D2390" s="64"/>
      <c r="E2390" s="11"/>
      <c r="F2390" s="8"/>
      <c r="G2390" s="9"/>
      <c r="H2390" s="8"/>
      <c r="I2390" s="8"/>
      <c r="J2390" s="1"/>
      <c r="K2390" s="1"/>
      <c r="L2390" s="5"/>
      <c r="M2390" s="12"/>
      <c r="N2390" s="12"/>
      <c r="O2390" s="5"/>
      <c r="P2390" s="5"/>
      <c r="Q2390" s="10"/>
      <c r="R2390" s="39"/>
      <c r="S2390" s="5"/>
      <c r="T2390" s="6"/>
      <c r="U2390" s="10"/>
      <c r="V2390" s="10"/>
      <c r="W2390" s="12"/>
      <c r="X2390" s="5"/>
      <c r="Y2390" s="11"/>
      <c r="Z2390" s="2"/>
      <c r="AA2390" s="8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2"/>
      <c r="CH2390" s="1"/>
      <c r="CI2390" s="1"/>
      <c r="CJ2390" s="1"/>
      <c r="CK2390" s="1"/>
      <c r="CL2390" s="1"/>
      <c r="CM2390" s="1"/>
    </row>
    <row r="2391" spans="1:91" x14ac:dyDescent="0.2">
      <c r="A2391" s="113"/>
      <c r="B2391" s="5"/>
      <c r="C2391" s="5"/>
      <c r="D2391" s="64"/>
      <c r="E2391" s="11"/>
      <c r="F2391" s="8"/>
      <c r="G2391" s="9"/>
      <c r="H2391" s="8"/>
      <c r="I2391" s="8"/>
      <c r="J2391" s="1"/>
      <c r="K2391" s="1"/>
      <c r="L2391" s="5"/>
      <c r="M2391" s="12"/>
      <c r="N2391" s="12"/>
      <c r="O2391" s="5"/>
      <c r="P2391" s="5"/>
      <c r="Q2391" s="10"/>
      <c r="R2391" s="39"/>
      <c r="S2391" s="5"/>
      <c r="T2391" s="6"/>
      <c r="U2391" s="10"/>
      <c r="V2391" s="10"/>
      <c r="W2391" s="12"/>
      <c r="X2391" s="5"/>
      <c r="Y2391" s="11"/>
      <c r="Z2391" s="2"/>
      <c r="AA2391" s="8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2"/>
      <c r="CH2391" s="1"/>
      <c r="CI2391" s="1"/>
      <c r="CJ2391" s="1"/>
      <c r="CK2391" s="1"/>
      <c r="CL2391" s="1"/>
      <c r="CM2391" s="1"/>
    </row>
    <row r="2392" spans="1:91" x14ac:dyDescent="0.2">
      <c r="A2392" s="113"/>
      <c r="B2392" s="5"/>
      <c r="C2392" s="5"/>
      <c r="D2392" s="64"/>
      <c r="E2392" s="11"/>
      <c r="F2392" s="8"/>
      <c r="G2392" s="9"/>
      <c r="H2392" s="8"/>
      <c r="I2392" s="8"/>
      <c r="J2392" s="1"/>
      <c r="K2392" s="1"/>
      <c r="L2392" s="5"/>
      <c r="M2392" s="12"/>
      <c r="N2392" s="12"/>
      <c r="O2392" s="5"/>
      <c r="P2392" s="5"/>
      <c r="Q2392" s="10"/>
      <c r="R2392" s="39"/>
      <c r="S2392" s="5"/>
      <c r="T2392" s="6"/>
      <c r="U2392" s="10"/>
      <c r="V2392" s="10"/>
      <c r="W2392" s="12"/>
      <c r="X2392" s="5"/>
      <c r="Y2392" s="11"/>
      <c r="Z2392" s="2"/>
      <c r="AA2392" s="8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2"/>
      <c r="CH2392" s="1"/>
      <c r="CI2392" s="1"/>
      <c r="CJ2392" s="1"/>
      <c r="CK2392" s="1"/>
      <c r="CL2392" s="1"/>
      <c r="CM2392" s="1"/>
    </row>
    <row r="2393" spans="1:91" x14ac:dyDescent="0.2">
      <c r="A2393" s="113"/>
      <c r="B2393" s="5"/>
      <c r="C2393" s="5"/>
      <c r="D2393" s="64"/>
      <c r="E2393" s="11"/>
      <c r="F2393" s="8"/>
      <c r="G2393" s="9"/>
      <c r="H2393" s="8"/>
      <c r="I2393" s="8"/>
      <c r="J2393" s="1"/>
      <c r="K2393" s="1"/>
      <c r="L2393" s="5"/>
      <c r="M2393" s="12"/>
      <c r="N2393" s="12"/>
      <c r="O2393" s="5"/>
      <c r="P2393" s="5"/>
      <c r="Q2393" s="10"/>
      <c r="R2393" s="39"/>
      <c r="S2393" s="5"/>
      <c r="T2393" s="6"/>
      <c r="U2393" s="10"/>
      <c r="V2393" s="10"/>
      <c r="W2393" s="12"/>
      <c r="X2393" s="5"/>
      <c r="Y2393" s="11"/>
      <c r="Z2393" s="2"/>
      <c r="AA2393" s="8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2"/>
      <c r="CH2393" s="1"/>
      <c r="CI2393" s="1"/>
      <c r="CJ2393" s="1"/>
      <c r="CK2393" s="1"/>
      <c r="CL2393" s="1"/>
      <c r="CM2393" s="1"/>
    </row>
    <row r="2394" spans="1:91" x14ac:dyDescent="0.2">
      <c r="A2394" s="113"/>
      <c r="B2394" s="5"/>
      <c r="C2394" s="5"/>
      <c r="D2394" s="64"/>
      <c r="E2394" s="11"/>
      <c r="F2394" s="8"/>
      <c r="G2394" s="9"/>
      <c r="H2394" s="8"/>
      <c r="I2394" s="8"/>
      <c r="J2394" s="1"/>
      <c r="K2394" s="1"/>
      <c r="L2394" s="5"/>
      <c r="M2394" s="12"/>
      <c r="N2394" s="12"/>
      <c r="O2394" s="5"/>
      <c r="P2394" s="5"/>
      <c r="Q2394" s="10"/>
      <c r="R2394" s="39"/>
      <c r="S2394" s="5"/>
      <c r="T2394" s="6"/>
      <c r="U2394" s="10"/>
      <c r="V2394" s="10"/>
      <c r="W2394" s="12"/>
      <c r="X2394" s="5"/>
      <c r="Y2394" s="11"/>
      <c r="Z2394" s="2"/>
      <c r="AA2394" s="8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2"/>
      <c r="CH2394" s="1"/>
      <c r="CI2394" s="1"/>
      <c r="CJ2394" s="1"/>
      <c r="CK2394" s="1"/>
      <c r="CL2394" s="1"/>
      <c r="CM2394" s="1"/>
    </row>
    <row r="2395" spans="1:91" x14ac:dyDescent="0.2">
      <c r="A2395" s="113"/>
      <c r="B2395" s="5"/>
      <c r="C2395" s="5"/>
      <c r="D2395" s="64"/>
      <c r="E2395" s="11"/>
      <c r="F2395" s="8"/>
      <c r="G2395" s="9"/>
      <c r="H2395" s="8"/>
      <c r="I2395" s="8"/>
      <c r="J2395" s="1"/>
      <c r="K2395" s="1"/>
      <c r="L2395" s="5"/>
      <c r="M2395" s="12"/>
      <c r="N2395" s="12"/>
      <c r="O2395" s="5"/>
      <c r="P2395" s="5"/>
      <c r="Q2395" s="10"/>
      <c r="R2395" s="39"/>
      <c r="S2395" s="5"/>
      <c r="T2395" s="6"/>
      <c r="U2395" s="10"/>
      <c r="V2395" s="10"/>
      <c r="W2395" s="12"/>
      <c r="X2395" s="5"/>
      <c r="Y2395" s="11"/>
      <c r="Z2395" s="2"/>
      <c r="AA2395" s="8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2"/>
      <c r="CH2395" s="1"/>
      <c r="CI2395" s="1"/>
      <c r="CJ2395" s="1"/>
      <c r="CK2395" s="1"/>
      <c r="CL2395" s="1"/>
      <c r="CM2395" s="1"/>
    </row>
    <row r="2396" spans="1:91" x14ac:dyDescent="0.2">
      <c r="A2396" s="113"/>
      <c r="B2396" s="5"/>
      <c r="C2396" s="5"/>
      <c r="D2396" s="64"/>
      <c r="E2396" s="11"/>
      <c r="F2396" s="8"/>
      <c r="G2396" s="9"/>
      <c r="H2396" s="8"/>
      <c r="I2396" s="8"/>
      <c r="J2396" s="1"/>
      <c r="K2396" s="1"/>
      <c r="L2396" s="5"/>
      <c r="M2396" s="12"/>
      <c r="N2396" s="12"/>
      <c r="O2396" s="5"/>
      <c r="P2396" s="5"/>
      <c r="Q2396" s="10"/>
      <c r="R2396" s="39"/>
      <c r="S2396" s="5"/>
      <c r="T2396" s="6"/>
      <c r="U2396" s="10"/>
      <c r="V2396" s="10"/>
      <c r="W2396" s="12"/>
      <c r="X2396" s="5"/>
      <c r="Y2396" s="11"/>
      <c r="Z2396" s="2"/>
      <c r="AA2396" s="8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2"/>
      <c r="CH2396" s="1"/>
      <c r="CI2396" s="1"/>
      <c r="CJ2396" s="1"/>
      <c r="CK2396" s="1"/>
      <c r="CL2396" s="1"/>
      <c r="CM2396" s="1"/>
    </row>
    <row r="2397" spans="1:91" x14ac:dyDescent="0.2">
      <c r="A2397" s="113"/>
      <c r="B2397" s="5"/>
      <c r="C2397" s="5"/>
      <c r="D2397" s="64"/>
      <c r="E2397" s="11"/>
      <c r="F2397" s="8"/>
      <c r="G2397" s="9"/>
      <c r="H2397" s="8"/>
      <c r="I2397" s="8"/>
      <c r="J2397" s="1"/>
      <c r="K2397" s="1"/>
      <c r="L2397" s="5"/>
      <c r="M2397" s="12"/>
      <c r="N2397" s="12"/>
      <c r="O2397" s="5"/>
      <c r="P2397" s="5"/>
      <c r="Q2397" s="10"/>
      <c r="R2397" s="39"/>
      <c r="S2397" s="5"/>
      <c r="T2397" s="6"/>
      <c r="U2397" s="10"/>
      <c r="V2397" s="10"/>
      <c r="W2397" s="12"/>
      <c r="X2397" s="5"/>
      <c r="Y2397" s="11"/>
      <c r="Z2397" s="2"/>
      <c r="AA2397" s="8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2"/>
      <c r="CH2397" s="1"/>
      <c r="CI2397" s="1"/>
      <c r="CJ2397" s="1"/>
      <c r="CK2397" s="1"/>
      <c r="CL2397" s="1"/>
      <c r="CM2397" s="1"/>
    </row>
    <row r="2398" spans="1:91" x14ac:dyDescent="0.2">
      <c r="A2398" s="113"/>
      <c r="B2398" s="5"/>
      <c r="C2398" s="5"/>
      <c r="D2398" s="64"/>
      <c r="E2398" s="11"/>
      <c r="F2398" s="8"/>
      <c r="G2398" s="9"/>
      <c r="H2398" s="8"/>
      <c r="I2398" s="8"/>
      <c r="J2398" s="1"/>
      <c r="K2398" s="1"/>
      <c r="L2398" s="5"/>
      <c r="M2398" s="12"/>
      <c r="N2398" s="12"/>
      <c r="O2398" s="5"/>
      <c r="P2398" s="5"/>
      <c r="Q2398" s="10"/>
      <c r="R2398" s="39"/>
      <c r="S2398" s="5"/>
      <c r="T2398" s="6"/>
      <c r="U2398" s="10"/>
      <c r="V2398" s="10"/>
      <c r="W2398" s="12"/>
      <c r="X2398" s="5"/>
      <c r="Y2398" s="11"/>
      <c r="Z2398" s="2"/>
      <c r="AA2398" s="8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2"/>
      <c r="CH2398" s="1"/>
      <c r="CI2398" s="1"/>
      <c r="CJ2398" s="1"/>
      <c r="CK2398" s="1"/>
      <c r="CL2398" s="1"/>
      <c r="CM2398" s="1"/>
    </row>
    <row r="2399" spans="1:91" x14ac:dyDescent="0.2">
      <c r="A2399" s="113"/>
      <c r="B2399" s="5"/>
      <c r="C2399" s="5"/>
      <c r="D2399" s="64"/>
      <c r="E2399" s="11"/>
      <c r="F2399" s="8"/>
      <c r="G2399" s="9"/>
      <c r="H2399" s="8"/>
      <c r="I2399" s="8"/>
      <c r="J2399" s="1"/>
      <c r="K2399" s="1"/>
      <c r="L2399" s="5"/>
      <c r="M2399" s="12"/>
      <c r="N2399" s="12"/>
      <c r="O2399" s="5"/>
      <c r="P2399" s="5"/>
      <c r="Q2399" s="10"/>
      <c r="R2399" s="39"/>
      <c r="S2399" s="5"/>
      <c r="T2399" s="6"/>
      <c r="U2399" s="10"/>
      <c r="V2399" s="10"/>
      <c r="W2399" s="12"/>
      <c r="X2399" s="5"/>
      <c r="Y2399" s="11"/>
      <c r="Z2399" s="2"/>
      <c r="AA2399" s="8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2"/>
      <c r="CH2399" s="1"/>
      <c r="CI2399" s="1"/>
      <c r="CJ2399" s="1"/>
      <c r="CK2399" s="1"/>
      <c r="CL2399" s="1"/>
      <c r="CM2399" s="1"/>
    </row>
    <row r="2400" spans="1:91" x14ac:dyDescent="0.2">
      <c r="A2400" s="113"/>
      <c r="B2400" s="5"/>
      <c r="C2400" s="5"/>
      <c r="D2400" s="64"/>
      <c r="E2400" s="11"/>
      <c r="F2400" s="8"/>
      <c r="G2400" s="9"/>
      <c r="H2400" s="8"/>
      <c r="I2400" s="8"/>
      <c r="J2400" s="1"/>
      <c r="K2400" s="1"/>
      <c r="L2400" s="5"/>
      <c r="M2400" s="12"/>
      <c r="N2400" s="12"/>
      <c r="O2400" s="5"/>
      <c r="P2400" s="5"/>
      <c r="Q2400" s="10"/>
      <c r="R2400" s="39"/>
      <c r="S2400" s="5"/>
      <c r="T2400" s="6"/>
      <c r="U2400" s="10"/>
      <c r="V2400" s="10"/>
      <c r="W2400" s="12"/>
      <c r="X2400" s="5"/>
      <c r="Y2400" s="11"/>
      <c r="Z2400" s="2"/>
      <c r="AA2400" s="8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2"/>
      <c r="CH2400" s="1"/>
      <c r="CI2400" s="1"/>
      <c r="CJ2400" s="1"/>
      <c r="CK2400" s="1"/>
      <c r="CL2400" s="1"/>
      <c r="CM2400" s="1"/>
    </row>
    <row r="2401" spans="1:91" x14ac:dyDescent="0.2">
      <c r="A2401" s="113"/>
      <c r="B2401" s="5"/>
      <c r="C2401" s="5"/>
      <c r="D2401" s="64"/>
      <c r="E2401" s="11"/>
      <c r="F2401" s="8"/>
      <c r="G2401" s="9"/>
      <c r="H2401" s="8"/>
      <c r="I2401" s="8"/>
      <c r="J2401" s="1"/>
      <c r="K2401" s="1"/>
      <c r="L2401" s="5"/>
      <c r="M2401" s="12"/>
      <c r="N2401" s="12"/>
      <c r="O2401" s="5"/>
      <c r="P2401" s="5"/>
      <c r="Q2401" s="10"/>
      <c r="R2401" s="39"/>
      <c r="S2401" s="5"/>
      <c r="T2401" s="6"/>
      <c r="U2401" s="10"/>
      <c r="V2401" s="10"/>
      <c r="W2401" s="12"/>
      <c r="X2401" s="5"/>
      <c r="Y2401" s="11"/>
      <c r="Z2401" s="2"/>
      <c r="AA2401" s="8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2"/>
      <c r="CH2401" s="1"/>
      <c r="CI2401" s="1"/>
      <c r="CJ2401" s="1"/>
      <c r="CK2401" s="1"/>
      <c r="CL2401" s="1"/>
      <c r="CM2401" s="1"/>
    </row>
    <row r="2402" spans="1:91" x14ac:dyDescent="0.2">
      <c r="A2402" s="113"/>
      <c r="B2402" s="5"/>
      <c r="C2402" s="5"/>
      <c r="D2402" s="64"/>
      <c r="E2402" s="11"/>
      <c r="F2402" s="8"/>
      <c r="G2402" s="9"/>
      <c r="H2402" s="8"/>
      <c r="I2402" s="8"/>
      <c r="J2402" s="1"/>
      <c r="K2402" s="1"/>
      <c r="L2402" s="5"/>
      <c r="M2402" s="12"/>
      <c r="N2402" s="12"/>
      <c r="O2402" s="5"/>
      <c r="P2402" s="5"/>
      <c r="Q2402" s="10"/>
      <c r="R2402" s="39"/>
      <c r="S2402" s="5"/>
      <c r="T2402" s="6"/>
      <c r="U2402" s="10"/>
      <c r="V2402" s="10"/>
      <c r="W2402" s="12"/>
      <c r="X2402" s="5"/>
      <c r="Y2402" s="11"/>
      <c r="Z2402" s="2"/>
      <c r="AA2402" s="8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2"/>
      <c r="CH2402" s="1"/>
      <c r="CI2402" s="1"/>
      <c r="CJ2402" s="1"/>
      <c r="CK2402" s="1"/>
      <c r="CL2402" s="1"/>
      <c r="CM2402" s="1"/>
    </row>
    <row r="2403" spans="1:91" x14ac:dyDescent="0.2">
      <c r="A2403" s="113"/>
      <c r="B2403" s="5"/>
      <c r="C2403" s="5"/>
      <c r="D2403" s="64"/>
      <c r="E2403" s="11"/>
      <c r="F2403" s="8"/>
      <c r="G2403" s="9"/>
      <c r="H2403" s="8"/>
      <c r="I2403" s="8"/>
      <c r="J2403" s="1"/>
      <c r="K2403" s="1"/>
      <c r="L2403" s="5"/>
      <c r="M2403" s="12"/>
      <c r="N2403" s="12"/>
      <c r="O2403" s="5"/>
      <c r="P2403" s="5"/>
      <c r="Q2403" s="10"/>
      <c r="R2403" s="39"/>
      <c r="S2403" s="5"/>
      <c r="T2403" s="6"/>
      <c r="U2403" s="10"/>
      <c r="V2403" s="10"/>
      <c r="W2403" s="12"/>
      <c r="X2403" s="5"/>
      <c r="Y2403" s="11"/>
      <c r="Z2403" s="2"/>
      <c r="AA2403" s="8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2"/>
      <c r="CH2403" s="1"/>
      <c r="CI2403" s="1"/>
      <c r="CJ2403" s="1"/>
      <c r="CK2403" s="1"/>
      <c r="CL2403" s="1"/>
      <c r="CM2403" s="1"/>
    </row>
    <row r="2404" spans="1:91" x14ac:dyDescent="0.2">
      <c r="A2404" s="113"/>
      <c r="B2404" s="5"/>
      <c r="C2404" s="5"/>
      <c r="D2404" s="64"/>
      <c r="E2404" s="11"/>
      <c r="F2404" s="8"/>
      <c r="G2404" s="9"/>
      <c r="H2404" s="8"/>
      <c r="I2404" s="8"/>
      <c r="J2404" s="1"/>
      <c r="K2404" s="1"/>
      <c r="L2404" s="5"/>
      <c r="M2404" s="12"/>
      <c r="N2404" s="12"/>
      <c r="O2404" s="5"/>
      <c r="P2404" s="5"/>
      <c r="Q2404" s="10"/>
      <c r="R2404" s="39"/>
      <c r="S2404" s="5"/>
      <c r="T2404" s="6"/>
      <c r="U2404" s="10"/>
      <c r="V2404" s="10"/>
      <c r="W2404" s="12"/>
      <c r="X2404" s="5"/>
      <c r="Y2404" s="11"/>
      <c r="Z2404" s="2"/>
      <c r="AA2404" s="8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2"/>
      <c r="CH2404" s="1"/>
      <c r="CI2404" s="1"/>
      <c r="CJ2404" s="1"/>
      <c r="CK2404" s="1"/>
      <c r="CL2404" s="1"/>
      <c r="CM2404" s="1"/>
    </row>
    <row r="2405" spans="1:91" x14ac:dyDescent="0.2">
      <c r="A2405" s="113"/>
      <c r="B2405" s="5"/>
      <c r="C2405" s="5"/>
      <c r="D2405" s="64"/>
      <c r="E2405" s="11"/>
      <c r="F2405" s="8"/>
      <c r="G2405" s="9"/>
      <c r="H2405" s="8"/>
      <c r="I2405" s="8"/>
      <c r="J2405" s="1"/>
      <c r="K2405" s="1"/>
      <c r="L2405" s="5"/>
      <c r="M2405" s="12"/>
      <c r="N2405" s="12"/>
      <c r="O2405" s="5"/>
      <c r="P2405" s="5"/>
      <c r="Q2405" s="10"/>
      <c r="R2405" s="39"/>
      <c r="S2405" s="5"/>
      <c r="T2405" s="6"/>
      <c r="U2405" s="10"/>
      <c r="V2405" s="10"/>
      <c r="W2405" s="12"/>
      <c r="X2405" s="5"/>
      <c r="Y2405" s="11"/>
      <c r="Z2405" s="2"/>
      <c r="AA2405" s="8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2"/>
      <c r="CH2405" s="1"/>
      <c r="CI2405" s="1"/>
      <c r="CJ2405" s="1"/>
      <c r="CK2405" s="1"/>
      <c r="CL2405" s="1"/>
      <c r="CM2405" s="1"/>
    </row>
    <row r="2406" spans="1:91" x14ac:dyDescent="0.2">
      <c r="A2406" s="113"/>
      <c r="B2406" s="5"/>
      <c r="C2406" s="5"/>
      <c r="D2406" s="64"/>
      <c r="E2406" s="11"/>
      <c r="F2406" s="8"/>
      <c r="G2406" s="9"/>
      <c r="H2406" s="8"/>
      <c r="I2406" s="8"/>
      <c r="J2406" s="1"/>
      <c r="K2406" s="1"/>
      <c r="L2406" s="5"/>
      <c r="M2406" s="12"/>
      <c r="N2406" s="12"/>
      <c r="O2406" s="5"/>
      <c r="P2406" s="5"/>
      <c r="Q2406" s="10"/>
      <c r="R2406" s="39"/>
      <c r="S2406" s="5"/>
      <c r="T2406" s="6"/>
      <c r="U2406" s="10"/>
      <c r="V2406" s="10"/>
      <c r="W2406" s="12"/>
      <c r="X2406" s="5"/>
      <c r="Y2406" s="11"/>
      <c r="Z2406" s="2"/>
      <c r="AA2406" s="8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2"/>
      <c r="CH2406" s="1"/>
      <c r="CI2406" s="1"/>
      <c r="CJ2406" s="1"/>
      <c r="CK2406" s="1"/>
      <c r="CL2406" s="1"/>
      <c r="CM2406" s="1"/>
    </row>
    <row r="2407" spans="1:91" x14ac:dyDescent="0.2">
      <c r="A2407" s="113"/>
      <c r="B2407" s="5"/>
      <c r="C2407" s="5"/>
      <c r="D2407" s="64"/>
      <c r="E2407" s="11"/>
      <c r="F2407" s="8"/>
      <c r="G2407" s="9"/>
      <c r="H2407" s="8"/>
      <c r="I2407" s="8"/>
      <c r="J2407" s="1"/>
      <c r="K2407" s="1"/>
      <c r="L2407" s="5"/>
      <c r="M2407" s="12"/>
      <c r="N2407" s="12"/>
      <c r="O2407" s="5"/>
      <c r="P2407" s="5"/>
      <c r="Q2407" s="10"/>
      <c r="R2407" s="39"/>
      <c r="S2407" s="5"/>
      <c r="T2407" s="6"/>
      <c r="U2407" s="10"/>
      <c r="V2407" s="10"/>
      <c r="W2407" s="12"/>
      <c r="X2407" s="5"/>
      <c r="Y2407" s="11"/>
      <c r="Z2407" s="2"/>
      <c r="AA2407" s="8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2"/>
      <c r="CH2407" s="1"/>
      <c r="CI2407" s="1"/>
      <c r="CJ2407" s="1"/>
      <c r="CK2407" s="1"/>
      <c r="CL2407" s="1"/>
      <c r="CM2407" s="1"/>
    </row>
    <row r="2408" spans="1:91" x14ac:dyDescent="0.2">
      <c r="A2408" s="113"/>
      <c r="B2408" s="5"/>
      <c r="C2408" s="5"/>
      <c r="D2408" s="64"/>
      <c r="E2408" s="11"/>
      <c r="F2408" s="8"/>
      <c r="G2408" s="9"/>
      <c r="H2408" s="8"/>
      <c r="I2408" s="8"/>
      <c r="J2408" s="1"/>
      <c r="K2408" s="1"/>
      <c r="L2408" s="5"/>
      <c r="M2408" s="12"/>
      <c r="N2408" s="12"/>
      <c r="O2408" s="5"/>
      <c r="P2408" s="5"/>
      <c r="Q2408" s="10"/>
      <c r="R2408" s="39"/>
      <c r="S2408" s="5"/>
      <c r="T2408" s="6"/>
      <c r="U2408" s="10"/>
      <c r="V2408" s="10"/>
      <c r="W2408" s="12"/>
      <c r="X2408" s="5"/>
      <c r="Y2408" s="11"/>
      <c r="Z2408" s="2"/>
      <c r="AA2408" s="8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2"/>
      <c r="CH2408" s="1"/>
      <c r="CI2408" s="1"/>
      <c r="CJ2408" s="1"/>
      <c r="CK2408" s="1"/>
      <c r="CL2408" s="1"/>
      <c r="CM2408" s="1"/>
    </row>
    <row r="2409" spans="1:91" x14ac:dyDescent="0.2">
      <c r="A2409" s="113"/>
      <c r="B2409" s="5"/>
      <c r="C2409" s="5"/>
      <c r="D2409" s="64"/>
      <c r="E2409" s="11"/>
      <c r="F2409" s="8"/>
      <c r="G2409" s="9"/>
      <c r="H2409" s="8"/>
      <c r="I2409" s="8"/>
      <c r="J2409" s="1"/>
      <c r="K2409" s="1"/>
      <c r="L2409" s="5"/>
      <c r="M2409" s="12"/>
      <c r="N2409" s="12"/>
      <c r="O2409" s="5"/>
      <c r="P2409" s="5"/>
      <c r="Q2409" s="10"/>
      <c r="R2409" s="39"/>
      <c r="S2409" s="5"/>
      <c r="T2409" s="6"/>
      <c r="U2409" s="10"/>
      <c r="V2409" s="10"/>
      <c r="W2409" s="12"/>
      <c r="X2409" s="5"/>
      <c r="Y2409" s="11"/>
      <c r="Z2409" s="2"/>
      <c r="AA2409" s="8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2"/>
      <c r="CH2409" s="1"/>
      <c r="CI2409" s="1"/>
      <c r="CJ2409" s="1"/>
      <c r="CK2409" s="1"/>
      <c r="CL2409" s="1"/>
      <c r="CM2409" s="1"/>
    </row>
    <row r="2410" spans="1:91" x14ac:dyDescent="0.2">
      <c r="A2410" s="113"/>
      <c r="B2410" s="5"/>
      <c r="C2410" s="5"/>
      <c r="D2410" s="64"/>
      <c r="E2410" s="11"/>
      <c r="F2410" s="8"/>
      <c r="G2410" s="9"/>
      <c r="H2410" s="8"/>
      <c r="I2410" s="8"/>
      <c r="J2410" s="1"/>
      <c r="K2410" s="1"/>
      <c r="L2410" s="5"/>
      <c r="M2410" s="12"/>
      <c r="N2410" s="12"/>
      <c r="O2410" s="5"/>
      <c r="P2410" s="5"/>
      <c r="Q2410" s="10"/>
      <c r="R2410" s="39"/>
      <c r="S2410" s="5"/>
      <c r="T2410" s="6"/>
      <c r="U2410" s="10"/>
      <c r="V2410" s="10"/>
      <c r="W2410" s="12"/>
      <c r="X2410" s="5"/>
      <c r="Y2410" s="11"/>
      <c r="Z2410" s="2"/>
      <c r="AA2410" s="8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2"/>
      <c r="CH2410" s="1"/>
      <c r="CI2410" s="1"/>
      <c r="CJ2410" s="1"/>
      <c r="CK2410" s="1"/>
      <c r="CL2410" s="1"/>
      <c r="CM2410" s="1"/>
    </row>
    <row r="2411" spans="1:91" x14ac:dyDescent="0.2">
      <c r="A2411" s="113"/>
      <c r="B2411" s="5"/>
      <c r="C2411" s="5"/>
      <c r="D2411" s="64"/>
      <c r="E2411" s="11"/>
      <c r="F2411" s="8"/>
      <c r="G2411" s="9"/>
      <c r="H2411" s="8"/>
      <c r="I2411" s="8"/>
      <c r="J2411" s="1"/>
      <c r="K2411" s="1"/>
      <c r="L2411" s="5"/>
      <c r="M2411" s="12"/>
      <c r="N2411" s="12"/>
      <c r="O2411" s="5"/>
      <c r="P2411" s="5"/>
      <c r="Q2411" s="10"/>
      <c r="R2411" s="39"/>
      <c r="S2411" s="5"/>
      <c r="T2411" s="6"/>
      <c r="U2411" s="10"/>
      <c r="V2411" s="10"/>
      <c r="W2411" s="12"/>
      <c r="X2411" s="5"/>
      <c r="Y2411" s="11"/>
      <c r="Z2411" s="2"/>
      <c r="AA2411" s="8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2"/>
      <c r="CH2411" s="1"/>
      <c r="CI2411" s="1"/>
      <c r="CJ2411" s="1"/>
      <c r="CK2411" s="1"/>
      <c r="CL2411" s="1"/>
      <c r="CM2411" s="1"/>
    </row>
    <row r="2412" spans="1:91" x14ac:dyDescent="0.2">
      <c r="A2412" s="113"/>
      <c r="B2412" s="5"/>
      <c r="C2412" s="5"/>
      <c r="D2412" s="64"/>
      <c r="E2412" s="11"/>
      <c r="F2412" s="8"/>
      <c r="G2412" s="9"/>
      <c r="H2412" s="8"/>
      <c r="I2412" s="8"/>
      <c r="J2412" s="1"/>
      <c r="K2412" s="1"/>
      <c r="L2412" s="5"/>
      <c r="M2412" s="12"/>
      <c r="N2412" s="12"/>
      <c r="O2412" s="5"/>
      <c r="P2412" s="5"/>
      <c r="Q2412" s="10"/>
      <c r="R2412" s="39"/>
      <c r="S2412" s="5"/>
      <c r="T2412" s="6"/>
      <c r="U2412" s="10"/>
      <c r="V2412" s="10"/>
      <c r="W2412" s="12"/>
      <c r="X2412" s="5"/>
      <c r="Y2412" s="11"/>
      <c r="Z2412" s="2"/>
      <c r="AA2412" s="8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2"/>
      <c r="CH2412" s="1"/>
      <c r="CI2412" s="1"/>
      <c r="CJ2412" s="1"/>
      <c r="CK2412" s="1"/>
      <c r="CL2412" s="1"/>
      <c r="CM2412" s="1"/>
    </row>
    <row r="2413" spans="1:91" x14ac:dyDescent="0.2">
      <c r="A2413" s="113"/>
      <c r="B2413" s="5"/>
      <c r="C2413" s="5"/>
      <c r="D2413" s="64"/>
      <c r="E2413" s="11"/>
      <c r="F2413" s="8"/>
      <c r="G2413" s="9"/>
      <c r="H2413" s="8"/>
      <c r="I2413" s="8"/>
      <c r="J2413" s="1"/>
      <c r="K2413" s="1"/>
      <c r="L2413" s="5"/>
      <c r="M2413" s="12"/>
      <c r="N2413" s="12"/>
      <c r="O2413" s="5"/>
      <c r="P2413" s="5"/>
      <c r="Q2413" s="10"/>
      <c r="R2413" s="39"/>
      <c r="S2413" s="5"/>
      <c r="T2413" s="6"/>
      <c r="U2413" s="10"/>
      <c r="V2413" s="10"/>
      <c r="W2413" s="12"/>
      <c r="X2413" s="5"/>
      <c r="Y2413" s="11"/>
      <c r="Z2413" s="2"/>
      <c r="AA2413" s="8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2"/>
      <c r="CH2413" s="1"/>
      <c r="CI2413" s="1"/>
      <c r="CJ2413" s="1"/>
      <c r="CK2413" s="1"/>
      <c r="CL2413" s="1"/>
      <c r="CM2413" s="1"/>
    </row>
    <row r="2414" spans="1:91" x14ac:dyDescent="0.2">
      <c r="A2414" s="113"/>
      <c r="B2414" s="5"/>
      <c r="C2414" s="5"/>
      <c r="D2414" s="64"/>
      <c r="E2414" s="11"/>
      <c r="F2414" s="8"/>
      <c r="G2414" s="9"/>
      <c r="H2414" s="8"/>
      <c r="I2414" s="8"/>
      <c r="J2414" s="1"/>
      <c r="K2414" s="1"/>
      <c r="L2414" s="5"/>
      <c r="M2414" s="12"/>
      <c r="N2414" s="12"/>
      <c r="O2414" s="5"/>
      <c r="P2414" s="5"/>
      <c r="Q2414" s="10"/>
      <c r="R2414" s="39"/>
      <c r="S2414" s="5"/>
      <c r="T2414" s="6"/>
      <c r="U2414" s="10"/>
      <c r="V2414" s="10"/>
      <c r="W2414" s="12"/>
      <c r="X2414" s="5"/>
      <c r="Y2414" s="11"/>
      <c r="Z2414" s="2"/>
      <c r="AA2414" s="8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2"/>
      <c r="CH2414" s="1"/>
      <c r="CI2414" s="1"/>
      <c r="CJ2414" s="1"/>
      <c r="CK2414" s="1"/>
      <c r="CL2414" s="1"/>
      <c r="CM2414" s="1"/>
    </row>
    <row r="2415" spans="1:91" x14ac:dyDescent="0.2">
      <c r="A2415" s="113"/>
      <c r="B2415" s="5"/>
      <c r="C2415" s="5"/>
      <c r="D2415" s="64"/>
      <c r="E2415" s="11"/>
      <c r="F2415" s="8"/>
      <c r="G2415" s="9"/>
      <c r="H2415" s="8"/>
      <c r="I2415" s="8"/>
      <c r="J2415" s="1"/>
      <c r="K2415" s="1"/>
      <c r="L2415" s="5"/>
      <c r="M2415" s="12"/>
      <c r="N2415" s="12"/>
      <c r="O2415" s="5"/>
      <c r="P2415" s="5"/>
      <c r="Q2415" s="10"/>
      <c r="R2415" s="39"/>
      <c r="S2415" s="5"/>
      <c r="T2415" s="6"/>
      <c r="U2415" s="10"/>
      <c r="V2415" s="10"/>
      <c r="W2415" s="12"/>
      <c r="X2415" s="5"/>
      <c r="Y2415" s="11"/>
      <c r="Z2415" s="2"/>
      <c r="AA2415" s="8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2"/>
      <c r="CH2415" s="1"/>
      <c r="CI2415" s="1"/>
      <c r="CJ2415" s="1"/>
      <c r="CK2415" s="1"/>
      <c r="CL2415" s="1"/>
      <c r="CM2415" s="1"/>
    </row>
    <row r="2416" spans="1:91" x14ac:dyDescent="0.2">
      <c r="A2416" s="113"/>
      <c r="B2416" s="5"/>
      <c r="C2416" s="5"/>
      <c r="D2416" s="64"/>
      <c r="E2416" s="11"/>
      <c r="F2416" s="8"/>
      <c r="G2416" s="9"/>
      <c r="H2416" s="8"/>
      <c r="I2416" s="8"/>
      <c r="J2416" s="1"/>
      <c r="K2416" s="1"/>
      <c r="L2416" s="5"/>
      <c r="M2416" s="12"/>
      <c r="N2416" s="12"/>
      <c r="O2416" s="5"/>
      <c r="P2416" s="5"/>
      <c r="Q2416" s="10"/>
      <c r="R2416" s="39"/>
      <c r="S2416" s="5"/>
      <c r="T2416" s="6"/>
      <c r="U2416" s="10"/>
      <c r="V2416" s="10"/>
      <c r="W2416" s="12"/>
      <c r="X2416" s="5"/>
      <c r="Y2416" s="11"/>
      <c r="Z2416" s="2"/>
      <c r="AA2416" s="8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2"/>
      <c r="CH2416" s="1"/>
      <c r="CI2416" s="1"/>
      <c r="CJ2416" s="1"/>
      <c r="CK2416" s="1"/>
      <c r="CL2416" s="1"/>
      <c r="CM2416" s="1"/>
    </row>
    <row r="2417" spans="1:91" x14ac:dyDescent="0.2">
      <c r="A2417" s="113"/>
      <c r="B2417" s="5"/>
      <c r="C2417" s="5"/>
      <c r="D2417" s="64"/>
      <c r="E2417" s="11"/>
      <c r="F2417" s="8"/>
      <c r="G2417" s="9"/>
      <c r="H2417" s="8"/>
      <c r="I2417" s="8"/>
      <c r="J2417" s="1"/>
      <c r="K2417" s="1"/>
      <c r="L2417" s="5"/>
      <c r="M2417" s="12"/>
      <c r="N2417" s="12"/>
      <c r="O2417" s="5"/>
      <c r="P2417" s="5"/>
      <c r="Q2417" s="10"/>
      <c r="R2417" s="39"/>
      <c r="S2417" s="5"/>
      <c r="T2417" s="6"/>
      <c r="U2417" s="10"/>
      <c r="V2417" s="10"/>
      <c r="W2417" s="12"/>
      <c r="X2417" s="5"/>
      <c r="Y2417" s="11"/>
      <c r="Z2417" s="2"/>
      <c r="AA2417" s="8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2"/>
      <c r="CH2417" s="1"/>
      <c r="CI2417" s="1"/>
      <c r="CJ2417" s="1"/>
      <c r="CK2417" s="1"/>
      <c r="CL2417" s="1"/>
      <c r="CM2417" s="1"/>
    </row>
    <row r="2418" spans="1:91" x14ac:dyDescent="0.2">
      <c r="A2418" s="113"/>
      <c r="B2418" s="5"/>
      <c r="C2418" s="5"/>
      <c r="D2418" s="64"/>
      <c r="E2418" s="11"/>
      <c r="F2418" s="8"/>
      <c r="G2418" s="9"/>
      <c r="H2418" s="8"/>
      <c r="I2418" s="8"/>
      <c r="J2418" s="1"/>
      <c r="K2418" s="1"/>
      <c r="L2418" s="5"/>
      <c r="M2418" s="12"/>
      <c r="N2418" s="12"/>
      <c r="O2418" s="5"/>
      <c r="P2418" s="5"/>
      <c r="Q2418" s="10"/>
      <c r="R2418" s="39"/>
      <c r="S2418" s="5"/>
      <c r="T2418" s="6"/>
      <c r="U2418" s="10"/>
      <c r="V2418" s="10"/>
      <c r="W2418" s="12"/>
      <c r="X2418" s="5"/>
      <c r="Y2418" s="11"/>
      <c r="Z2418" s="2"/>
      <c r="AA2418" s="8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2"/>
      <c r="CH2418" s="1"/>
      <c r="CI2418" s="1"/>
      <c r="CJ2418" s="1"/>
      <c r="CK2418" s="1"/>
      <c r="CL2418" s="1"/>
      <c r="CM2418" s="1"/>
    </row>
    <row r="2419" spans="1:91" x14ac:dyDescent="0.2">
      <c r="A2419" s="113"/>
      <c r="B2419" s="5"/>
      <c r="C2419" s="5"/>
      <c r="D2419" s="64"/>
      <c r="E2419" s="11"/>
      <c r="F2419" s="8"/>
      <c r="G2419" s="9"/>
      <c r="H2419" s="8"/>
      <c r="I2419" s="8"/>
      <c r="J2419" s="1"/>
      <c r="K2419" s="1"/>
      <c r="L2419" s="5"/>
      <c r="M2419" s="12"/>
      <c r="N2419" s="12"/>
      <c r="O2419" s="5"/>
      <c r="P2419" s="5"/>
      <c r="Q2419" s="10"/>
      <c r="R2419" s="39"/>
      <c r="S2419" s="5"/>
      <c r="T2419" s="6"/>
      <c r="U2419" s="10"/>
      <c r="V2419" s="10"/>
      <c r="W2419" s="12"/>
      <c r="X2419" s="5"/>
      <c r="Y2419" s="11"/>
      <c r="Z2419" s="2"/>
      <c r="AA2419" s="8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2"/>
      <c r="CH2419" s="1"/>
      <c r="CI2419" s="1"/>
      <c r="CJ2419" s="1"/>
      <c r="CK2419" s="1"/>
      <c r="CL2419" s="1"/>
      <c r="CM2419" s="1"/>
    </row>
    <row r="2420" spans="1:91" x14ac:dyDescent="0.2">
      <c r="A2420" s="113"/>
      <c r="B2420" s="5"/>
      <c r="C2420" s="5"/>
      <c r="D2420" s="64"/>
      <c r="E2420" s="11"/>
      <c r="F2420" s="8"/>
      <c r="G2420" s="9"/>
      <c r="H2420" s="8"/>
      <c r="I2420" s="8"/>
      <c r="J2420" s="1"/>
      <c r="K2420" s="1"/>
      <c r="L2420" s="5"/>
      <c r="M2420" s="12"/>
      <c r="N2420" s="12"/>
      <c r="O2420" s="5"/>
      <c r="P2420" s="5"/>
      <c r="Q2420" s="10"/>
      <c r="R2420" s="39"/>
      <c r="S2420" s="5"/>
      <c r="T2420" s="6"/>
      <c r="U2420" s="10"/>
      <c r="V2420" s="10"/>
      <c r="W2420" s="12"/>
      <c r="X2420" s="5"/>
      <c r="Y2420" s="11"/>
      <c r="Z2420" s="2"/>
      <c r="AA2420" s="8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2"/>
      <c r="CH2420" s="1"/>
      <c r="CI2420" s="1"/>
      <c r="CJ2420" s="1"/>
      <c r="CK2420" s="1"/>
      <c r="CL2420" s="1"/>
      <c r="CM2420" s="1"/>
    </row>
    <row r="2421" spans="1:91" x14ac:dyDescent="0.2">
      <c r="A2421" s="113"/>
      <c r="B2421" s="5"/>
      <c r="C2421" s="5"/>
      <c r="D2421" s="64"/>
      <c r="E2421" s="11"/>
      <c r="F2421" s="8"/>
      <c r="G2421" s="9"/>
      <c r="H2421" s="8"/>
      <c r="I2421" s="8"/>
      <c r="J2421" s="1"/>
      <c r="K2421" s="1"/>
      <c r="L2421" s="5"/>
      <c r="M2421" s="12"/>
      <c r="N2421" s="12"/>
      <c r="O2421" s="5"/>
      <c r="P2421" s="5"/>
      <c r="Q2421" s="10"/>
      <c r="R2421" s="39"/>
      <c r="S2421" s="5"/>
      <c r="T2421" s="6"/>
      <c r="U2421" s="10"/>
      <c r="V2421" s="10"/>
      <c r="W2421" s="12"/>
      <c r="X2421" s="5"/>
      <c r="Y2421" s="11"/>
      <c r="Z2421" s="2"/>
      <c r="AA2421" s="8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2"/>
      <c r="CH2421" s="1"/>
      <c r="CI2421" s="1"/>
      <c r="CJ2421" s="1"/>
      <c r="CK2421" s="1"/>
      <c r="CL2421" s="1"/>
      <c r="CM2421" s="1"/>
    </row>
    <row r="2422" spans="1:91" x14ac:dyDescent="0.2">
      <c r="A2422" s="113"/>
      <c r="B2422" s="5"/>
      <c r="C2422" s="5"/>
      <c r="D2422" s="64"/>
      <c r="E2422" s="11"/>
      <c r="F2422" s="8"/>
      <c r="G2422" s="9"/>
      <c r="H2422" s="8"/>
      <c r="I2422" s="8"/>
      <c r="J2422" s="1"/>
      <c r="K2422" s="1"/>
      <c r="L2422" s="5"/>
      <c r="M2422" s="12"/>
      <c r="N2422" s="12"/>
      <c r="O2422" s="5"/>
      <c r="P2422" s="5"/>
      <c r="Q2422" s="10"/>
      <c r="R2422" s="39"/>
      <c r="S2422" s="5"/>
      <c r="T2422" s="6"/>
      <c r="U2422" s="10"/>
      <c r="V2422" s="10"/>
      <c r="W2422" s="12"/>
      <c r="X2422" s="5"/>
      <c r="Y2422" s="11"/>
      <c r="Z2422" s="2"/>
      <c r="AA2422" s="8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2"/>
      <c r="CH2422" s="1"/>
      <c r="CI2422" s="1"/>
      <c r="CJ2422" s="1"/>
      <c r="CK2422" s="1"/>
      <c r="CL2422" s="1"/>
      <c r="CM2422" s="1"/>
    </row>
    <row r="2423" spans="1:91" x14ac:dyDescent="0.2">
      <c r="A2423" s="113"/>
      <c r="B2423" s="5"/>
      <c r="C2423" s="5"/>
      <c r="D2423" s="64"/>
      <c r="E2423" s="11"/>
      <c r="F2423" s="8"/>
      <c r="G2423" s="9"/>
      <c r="H2423" s="8"/>
      <c r="I2423" s="8"/>
      <c r="J2423" s="1"/>
      <c r="K2423" s="1"/>
      <c r="L2423" s="5"/>
      <c r="M2423" s="12"/>
      <c r="N2423" s="12"/>
      <c r="O2423" s="5"/>
      <c r="P2423" s="5"/>
      <c r="Q2423" s="10"/>
      <c r="R2423" s="39"/>
      <c r="S2423" s="5"/>
      <c r="T2423" s="6"/>
      <c r="U2423" s="10"/>
      <c r="V2423" s="10"/>
      <c r="W2423" s="12"/>
      <c r="X2423" s="5"/>
      <c r="Y2423" s="11"/>
      <c r="Z2423" s="2"/>
      <c r="AA2423" s="8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2"/>
      <c r="CH2423" s="1"/>
      <c r="CI2423" s="1"/>
      <c r="CJ2423" s="1"/>
      <c r="CK2423" s="1"/>
      <c r="CL2423" s="1"/>
      <c r="CM2423" s="1"/>
    </row>
    <row r="2424" spans="1:91" x14ac:dyDescent="0.2">
      <c r="A2424" s="113"/>
      <c r="B2424" s="5"/>
      <c r="C2424" s="5"/>
      <c r="D2424" s="64"/>
      <c r="E2424" s="11"/>
      <c r="F2424" s="8"/>
      <c r="G2424" s="9"/>
      <c r="H2424" s="8"/>
      <c r="I2424" s="8"/>
      <c r="J2424" s="1"/>
      <c r="K2424" s="1"/>
      <c r="L2424" s="5"/>
      <c r="M2424" s="12"/>
      <c r="N2424" s="12"/>
      <c r="O2424" s="5"/>
      <c r="P2424" s="5"/>
      <c r="Q2424" s="10"/>
      <c r="R2424" s="39"/>
      <c r="S2424" s="5"/>
      <c r="T2424" s="6"/>
      <c r="U2424" s="10"/>
      <c r="V2424" s="10"/>
      <c r="W2424" s="12"/>
      <c r="X2424" s="5"/>
      <c r="Y2424" s="11"/>
      <c r="Z2424" s="2"/>
      <c r="AA2424" s="8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2"/>
      <c r="CH2424" s="1"/>
      <c r="CI2424" s="1"/>
      <c r="CJ2424" s="1"/>
      <c r="CK2424" s="1"/>
      <c r="CL2424" s="1"/>
      <c r="CM2424" s="1"/>
    </row>
    <row r="2425" spans="1:91" x14ac:dyDescent="0.2">
      <c r="A2425" s="113"/>
      <c r="B2425" s="5"/>
      <c r="C2425" s="5"/>
      <c r="D2425" s="64"/>
      <c r="E2425" s="11"/>
      <c r="F2425" s="8"/>
      <c r="G2425" s="9"/>
      <c r="H2425" s="8"/>
      <c r="I2425" s="8"/>
      <c r="J2425" s="1"/>
      <c r="K2425" s="1"/>
      <c r="L2425" s="5"/>
      <c r="M2425" s="12"/>
      <c r="N2425" s="12"/>
      <c r="O2425" s="5"/>
      <c r="P2425" s="5"/>
      <c r="Q2425" s="10"/>
      <c r="R2425" s="39"/>
      <c r="S2425" s="5"/>
      <c r="T2425" s="6"/>
      <c r="U2425" s="10"/>
      <c r="V2425" s="10"/>
      <c r="W2425" s="12"/>
      <c r="X2425" s="5"/>
      <c r="Y2425" s="11"/>
      <c r="Z2425" s="2"/>
      <c r="AA2425" s="8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2"/>
      <c r="CH2425" s="1"/>
      <c r="CI2425" s="1"/>
      <c r="CJ2425" s="1"/>
      <c r="CK2425" s="1"/>
      <c r="CL2425" s="1"/>
      <c r="CM2425" s="1"/>
    </row>
    <row r="2426" spans="1:91" x14ac:dyDescent="0.2">
      <c r="A2426" s="113"/>
      <c r="B2426" s="5"/>
      <c r="C2426" s="5"/>
      <c r="D2426" s="64"/>
      <c r="E2426" s="11"/>
      <c r="F2426" s="8"/>
      <c r="G2426" s="9"/>
      <c r="H2426" s="8"/>
      <c r="I2426" s="8"/>
      <c r="J2426" s="1"/>
      <c r="K2426" s="1"/>
      <c r="L2426" s="5"/>
      <c r="M2426" s="12"/>
      <c r="N2426" s="12"/>
      <c r="O2426" s="5"/>
      <c r="P2426" s="5"/>
      <c r="Q2426" s="10"/>
      <c r="R2426" s="39"/>
      <c r="S2426" s="5"/>
      <c r="T2426" s="6"/>
      <c r="U2426" s="10"/>
      <c r="V2426" s="10"/>
      <c r="W2426" s="12"/>
      <c r="X2426" s="5"/>
      <c r="Y2426" s="11"/>
      <c r="Z2426" s="2"/>
      <c r="AA2426" s="8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2"/>
      <c r="CH2426" s="1"/>
      <c r="CI2426" s="1"/>
      <c r="CJ2426" s="1"/>
      <c r="CK2426" s="1"/>
      <c r="CL2426" s="1"/>
      <c r="CM2426" s="1"/>
    </row>
    <row r="2427" spans="1:91" x14ac:dyDescent="0.2">
      <c r="A2427" s="113"/>
      <c r="B2427" s="5"/>
      <c r="C2427" s="5"/>
      <c r="D2427" s="64"/>
      <c r="E2427" s="11"/>
      <c r="F2427" s="8"/>
      <c r="G2427" s="9"/>
      <c r="H2427" s="8"/>
      <c r="I2427" s="8"/>
      <c r="J2427" s="1"/>
      <c r="K2427" s="1"/>
      <c r="L2427" s="5"/>
      <c r="M2427" s="12"/>
      <c r="N2427" s="12"/>
      <c r="O2427" s="5"/>
      <c r="P2427" s="5"/>
      <c r="Q2427" s="10"/>
      <c r="R2427" s="39"/>
      <c r="S2427" s="5"/>
      <c r="T2427" s="6"/>
      <c r="U2427" s="10"/>
      <c r="V2427" s="10"/>
      <c r="W2427" s="12"/>
      <c r="X2427" s="5"/>
      <c r="Y2427" s="11"/>
      <c r="Z2427" s="2"/>
      <c r="AA2427" s="8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2"/>
      <c r="CH2427" s="1"/>
      <c r="CI2427" s="1"/>
      <c r="CJ2427" s="1"/>
      <c r="CK2427" s="1"/>
      <c r="CL2427" s="1"/>
      <c r="CM2427" s="1"/>
    </row>
    <row r="2428" spans="1:91" x14ac:dyDescent="0.2">
      <c r="A2428" s="113"/>
      <c r="B2428" s="5"/>
      <c r="C2428" s="5"/>
      <c r="D2428" s="64"/>
      <c r="E2428" s="11"/>
      <c r="F2428" s="8"/>
      <c r="G2428" s="9"/>
      <c r="H2428" s="8"/>
      <c r="I2428" s="8"/>
      <c r="J2428" s="1"/>
      <c r="K2428" s="1"/>
      <c r="L2428" s="5"/>
      <c r="M2428" s="12"/>
      <c r="N2428" s="12"/>
      <c r="O2428" s="5"/>
      <c r="P2428" s="5"/>
      <c r="Q2428" s="10"/>
      <c r="R2428" s="39"/>
      <c r="S2428" s="5"/>
      <c r="T2428" s="6"/>
      <c r="U2428" s="10"/>
      <c r="V2428" s="10"/>
      <c r="W2428" s="12"/>
      <c r="X2428" s="5"/>
      <c r="Y2428" s="11"/>
      <c r="Z2428" s="2"/>
      <c r="AA2428" s="8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2"/>
      <c r="CH2428" s="1"/>
      <c r="CI2428" s="1"/>
      <c r="CJ2428" s="1"/>
      <c r="CK2428" s="1"/>
      <c r="CL2428" s="1"/>
      <c r="CM2428" s="1"/>
    </row>
    <row r="2429" spans="1:91" x14ac:dyDescent="0.2">
      <c r="A2429" s="113"/>
      <c r="B2429" s="5"/>
      <c r="C2429" s="5"/>
      <c r="D2429" s="64"/>
      <c r="E2429" s="11"/>
      <c r="F2429" s="8"/>
      <c r="G2429" s="9"/>
      <c r="H2429" s="8"/>
      <c r="I2429" s="8"/>
      <c r="J2429" s="1"/>
      <c r="K2429" s="1"/>
      <c r="L2429" s="5"/>
      <c r="M2429" s="12"/>
      <c r="N2429" s="12"/>
      <c r="O2429" s="5"/>
      <c r="P2429" s="5"/>
      <c r="Q2429" s="10"/>
      <c r="R2429" s="39"/>
      <c r="S2429" s="5"/>
      <c r="T2429" s="6"/>
      <c r="U2429" s="10"/>
      <c r="V2429" s="10"/>
      <c r="W2429" s="12"/>
      <c r="X2429" s="5"/>
      <c r="Y2429" s="11"/>
      <c r="Z2429" s="2"/>
      <c r="AA2429" s="8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2"/>
      <c r="CH2429" s="1"/>
      <c r="CI2429" s="1"/>
      <c r="CJ2429" s="1"/>
      <c r="CK2429" s="1"/>
      <c r="CL2429" s="1"/>
      <c r="CM2429" s="1"/>
    </row>
    <row r="2430" spans="1:91" x14ac:dyDescent="0.2">
      <c r="A2430" s="113"/>
      <c r="B2430" s="5"/>
      <c r="C2430" s="5"/>
      <c r="D2430" s="64"/>
      <c r="E2430" s="11"/>
      <c r="F2430" s="8"/>
      <c r="G2430" s="9"/>
      <c r="H2430" s="8"/>
      <c r="I2430" s="8"/>
      <c r="J2430" s="1"/>
      <c r="K2430" s="1"/>
      <c r="L2430" s="5"/>
      <c r="M2430" s="12"/>
      <c r="N2430" s="12"/>
      <c r="O2430" s="5"/>
      <c r="P2430" s="5"/>
      <c r="Q2430" s="10"/>
      <c r="R2430" s="39"/>
      <c r="S2430" s="5"/>
      <c r="T2430" s="6"/>
      <c r="U2430" s="10"/>
      <c r="V2430" s="10"/>
      <c r="W2430" s="12"/>
      <c r="X2430" s="5"/>
      <c r="Y2430" s="11"/>
      <c r="Z2430" s="2"/>
      <c r="AA2430" s="8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2"/>
      <c r="CH2430" s="1"/>
      <c r="CI2430" s="1"/>
      <c r="CJ2430" s="1"/>
      <c r="CK2430" s="1"/>
      <c r="CL2430" s="1"/>
      <c r="CM2430" s="1"/>
    </row>
    <row r="2431" spans="1:91" x14ac:dyDescent="0.2">
      <c r="A2431" s="113"/>
      <c r="B2431" s="5"/>
      <c r="C2431" s="5"/>
      <c r="D2431" s="64"/>
      <c r="E2431" s="11"/>
      <c r="F2431" s="8"/>
      <c r="G2431" s="9"/>
      <c r="H2431" s="8"/>
      <c r="I2431" s="8"/>
      <c r="J2431" s="1"/>
      <c r="K2431" s="1"/>
      <c r="L2431" s="5"/>
      <c r="M2431" s="12"/>
      <c r="N2431" s="12"/>
      <c r="O2431" s="5"/>
      <c r="P2431" s="5"/>
      <c r="Q2431" s="10"/>
      <c r="R2431" s="39"/>
      <c r="S2431" s="5"/>
      <c r="T2431" s="6"/>
      <c r="U2431" s="10"/>
      <c r="V2431" s="10"/>
      <c r="W2431" s="12"/>
      <c r="X2431" s="5"/>
      <c r="Y2431" s="11"/>
      <c r="Z2431" s="2"/>
      <c r="AA2431" s="8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2"/>
      <c r="CH2431" s="1"/>
      <c r="CI2431" s="1"/>
      <c r="CJ2431" s="1"/>
      <c r="CK2431" s="1"/>
      <c r="CL2431" s="1"/>
      <c r="CM2431" s="1"/>
    </row>
    <row r="2432" spans="1:91" x14ac:dyDescent="0.2">
      <c r="A2432" s="113"/>
      <c r="B2432" s="5"/>
      <c r="C2432" s="5"/>
      <c r="D2432" s="64"/>
      <c r="E2432" s="11"/>
      <c r="F2432" s="8"/>
      <c r="G2432" s="9"/>
      <c r="H2432" s="8"/>
      <c r="I2432" s="8"/>
      <c r="J2432" s="1"/>
      <c r="K2432" s="1"/>
      <c r="L2432" s="5"/>
      <c r="M2432" s="12"/>
      <c r="N2432" s="12"/>
      <c r="O2432" s="5"/>
      <c r="P2432" s="5"/>
      <c r="Q2432" s="10"/>
      <c r="R2432" s="39"/>
      <c r="S2432" s="5"/>
      <c r="T2432" s="6"/>
      <c r="U2432" s="10"/>
      <c r="V2432" s="10"/>
      <c r="W2432" s="12"/>
      <c r="X2432" s="5"/>
      <c r="Y2432" s="11"/>
      <c r="Z2432" s="2"/>
      <c r="AA2432" s="8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2"/>
      <c r="CH2432" s="1"/>
      <c r="CI2432" s="1"/>
      <c r="CJ2432" s="1"/>
      <c r="CK2432" s="1"/>
      <c r="CL2432" s="1"/>
      <c r="CM2432" s="1"/>
    </row>
    <row r="2433" spans="1:91" x14ac:dyDescent="0.2">
      <c r="A2433" s="113"/>
      <c r="B2433" s="5"/>
      <c r="C2433" s="5"/>
      <c r="D2433" s="64"/>
      <c r="E2433" s="11"/>
      <c r="F2433" s="8"/>
      <c r="G2433" s="9"/>
      <c r="H2433" s="8"/>
      <c r="I2433" s="8"/>
      <c r="J2433" s="1"/>
      <c r="K2433" s="1"/>
      <c r="L2433" s="5"/>
      <c r="M2433" s="12"/>
      <c r="N2433" s="12"/>
      <c r="O2433" s="5"/>
      <c r="P2433" s="5"/>
      <c r="Q2433" s="10"/>
      <c r="R2433" s="39"/>
      <c r="S2433" s="5"/>
      <c r="T2433" s="6"/>
      <c r="U2433" s="10"/>
      <c r="V2433" s="10"/>
      <c r="W2433" s="12"/>
      <c r="X2433" s="5"/>
      <c r="Y2433" s="11"/>
      <c r="Z2433" s="2"/>
      <c r="AA2433" s="8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2"/>
      <c r="CH2433" s="1"/>
      <c r="CI2433" s="1"/>
      <c r="CJ2433" s="1"/>
      <c r="CK2433" s="1"/>
      <c r="CL2433" s="1"/>
      <c r="CM2433" s="1"/>
    </row>
    <row r="2434" spans="1:91" x14ac:dyDescent="0.2">
      <c r="A2434" s="113"/>
      <c r="B2434" s="5"/>
      <c r="C2434" s="5"/>
      <c r="D2434" s="64"/>
      <c r="E2434" s="11"/>
      <c r="F2434" s="8"/>
      <c r="G2434" s="9"/>
      <c r="H2434" s="8"/>
      <c r="I2434" s="8"/>
      <c r="J2434" s="1"/>
      <c r="K2434" s="1"/>
      <c r="L2434" s="5"/>
      <c r="M2434" s="12"/>
      <c r="N2434" s="12"/>
      <c r="O2434" s="5"/>
      <c r="P2434" s="5"/>
      <c r="Q2434" s="10"/>
      <c r="R2434" s="39"/>
      <c r="S2434" s="5"/>
      <c r="T2434" s="6"/>
      <c r="U2434" s="10"/>
      <c r="V2434" s="10"/>
      <c r="W2434" s="12"/>
      <c r="X2434" s="5"/>
      <c r="Y2434" s="11"/>
      <c r="Z2434" s="2"/>
      <c r="AA2434" s="8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2"/>
      <c r="CH2434" s="1"/>
      <c r="CI2434" s="1"/>
      <c r="CJ2434" s="1"/>
      <c r="CK2434" s="1"/>
      <c r="CL2434" s="1"/>
      <c r="CM2434" s="1"/>
    </row>
    <row r="2435" spans="1:91" x14ac:dyDescent="0.2">
      <c r="A2435" s="113"/>
      <c r="B2435" s="5"/>
      <c r="C2435" s="5"/>
      <c r="D2435" s="64"/>
      <c r="E2435" s="11"/>
      <c r="F2435" s="8"/>
      <c r="G2435" s="9"/>
      <c r="H2435" s="8"/>
      <c r="I2435" s="8"/>
      <c r="J2435" s="1"/>
      <c r="K2435" s="1"/>
      <c r="L2435" s="5"/>
      <c r="M2435" s="12"/>
      <c r="N2435" s="12"/>
      <c r="O2435" s="5"/>
      <c r="P2435" s="5"/>
      <c r="Q2435" s="10"/>
      <c r="R2435" s="39"/>
      <c r="S2435" s="5"/>
      <c r="T2435" s="6"/>
      <c r="U2435" s="10"/>
      <c r="V2435" s="10"/>
      <c r="W2435" s="12"/>
      <c r="X2435" s="5"/>
      <c r="Y2435" s="11"/>
      <c r="Z2435" s="2"/>
      <c r="AA2435" s="8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2"/>
      <c r="CH2435" s="1"/>
      <c r="CI2435" s="1"/>
      <c r="CJ2435" s="1"/>
      <c r="CK2435" s="1"/>
      <c r="CL2435" s="1"/>
      <c r="CM2435" s="1"/>
    </row>
    <row r="2436" spans="1:91" x14ac:dyDescent="0.2">
      <c r="A2436" s="113"/>
      <c r="B2436" s="5"/>
      <c r="C2436" s="5"/>
      <c r="D2436" s="64"/>
      <c r="E2436" s="11"/>
      <c r="F2436" s="8"/>
      <c r="G2436" s="9"/>
      <c r="H2436" s="8"/>
      <c r="I2436" s="8"/>
      <c r="J2436" s="1"/>
      <c r="K2436" s="1"/>
      <c r="L2436" s="5"/>
      <c r="M2436" s="12"/>
      <c r="N2436" s="12"/>
      <c r="O2436" s="5"/>
      <c r="P2436" s="5"/>
      <c r="Q2436" s="10"/>
      <c r="R2436" s="39"/>
      <c r="S2436" s="5"/>
      <c r="T2436" s="6"/>
      <c r="U2436" s="10"/>
      <c r="V2436" s="10"/>
      <c r="W2436" s="12"/>
      <c r="X2436" s="5"/>
      <c r="Y2436" s="11"/>
      <c r="Z2436" s="2"/>
      <c r="AA2436" s="8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2"/>
      <c r="CH2436" s="1"/>
      <c r="CI2436" s="1"/>
      <c r="CJ2436" s="1"/>
      <c r="CK2436" s="1"/>
      <c r="CL2436" s="1"/>
      <c r="CM2436" s="1"/>
    </row>
    <row r="2437" spans="1:91" x14ac:dyDescent="0.2">
      <c r="A2437" s="113"/>
      <c r="B2437" s="5"/>
      <c r="C2437" s="5"/>
      <c r="D2437" s="64"/>
      <c r="E2437" s="11"/>
      <c r="F2437" s="8"/>
      <c r="G2437" s="9"/>
      <c r="H2437" s="8"/>
      <c r="I2437" s="8"/>
      <c r="J2437" s="1"/>
      <c r="K2437" s="1"/>
      <c r="L2437" s="5"/>
      <c r="M2437" s="12"/>
      <c r="N2437" s="12"/>
      <c r="O2437" s="5"/>
      <c r="P2437" s="5"/>
      <c r="Q2437" s="10"/>
      <c r="R2437" s="39"/>
      <c r="S2437" s="5"/>
      <c r="T2437" s="6"/>
      <c r="U2437" s="10"/>
      <c r="V2437" s="10"/>
      <c r="W2437" s="12"/>
      <c r="X2437" s="5"/>
      <c r="Y2437" s="11"/>
      <c r="Z2437" s="2"/>
      <c r="AA2437" s="8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2"/>
      <c r="CH2437" s="1"/>
      <c r="CI2437" s="1"/>
      <c r="CJ2437" s="1"/>
      <c r="CK2437" s="1"/>
      <c r="CL2437" s="1"/>
      <c r="CM2437" s="1"/>
    </row>
    <row r="2438" spans="1:91" x14ac:dyDescent="0.2">
      <c r="A2438" s="113"/>
      <c r="B2438" s="5"/>
      <c r="C2438" s="5"/>
      <c r="D2438" s="64"/>
      <c r="E2438" s="11"/>
      <c r="F2438" s="8"/>
      <c r="G2438" s="9"/>
      <c r="H2438" s="8"/>
      <c r="I2438" s="8"/>
      <c r="J2438" s="1"/>
      <c r="K2438" s="1"/>
      <c r="L2438" s="5"/>
      <c r="M2438" s="12"/>
      <c r="N2438" s="12"/>
      <c r="O2438" s="5"/>
      <c r="P2438" s="5"/>
      <c r="Q2438" s="10"/>
      <c r="R2438" s="39"/>
      <c r="S2438" s="5"/>
      <c r="T2438" s="6"/>
      <c r="U2438" s="10"/>
      <c r="V2438" s="10"/>
      <c r="W2438" s="12"/>
      <c r="X2438" s="5"/>
      <c r="Y2438" s="11"/>
      <c r="Z2438" s="2"/>
      <c r="AA2438" s="8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2"/>
      <c r="CH2438" s="1"/>
      <c r="CI2438" s="1"/>
      <c r="CJ2438" s="1"/>
      <c r="CK2438" s="1"/>
      <c r="CL2438" s="1"/>
      <c r="CM2438" s="1"/>
    </row>
    <row r="2439" spans="1:91" x14ac:dyDescent="0.2">
      <c r="A2439" s="113"/>
      <c r="B2439" s="5"/>
      <c r="C2439" s="5"/>
      <c r="D2439" s="64"/>
      <c r="E2439" s="11"/>
      <c r="F2439" s="8"/>
      <c r="G2439" s="9"/>
      <c r="H2439" s="8"/>
      <c r="I2439" s="8"/>
      <c r="J2439" s="1"/>
      <c r="K2439" s="1"/>
      <c r="L2439" s="5"/>
      <c r="M2439" s="12"/>
      <c r="N2439" s="12"/>
      <c r="O2439" s="5"/>
      <c r="P2439" s="5"/>
      <c r="Q2439" s="10"/>
      <c r="R2439" s="39"/>
      <c r="S2439" s="5"/>
      <c r="T2439" s="6"/>
      <c r="U2439" s="10"/>
      <c r="V2439" s="10"/>
      <c r="W2439" s="12"/>
      <c r="X2439" s="5"/>
      <c r="Y2439" s="11"/>
      <c r="Z2439" s="2"/>
      <c r="AA2439" s="8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2"/>
      <c r="CH2439" s="1"/>
      <c r="CI2439" s="1"/>
      <c r="CJ2439" s="1"/>
      <c r="CK2439" s="1"/>
      <c r="CL2439" s="1"/>
      <c r="CM2439" s="1"/>
    </row>
    <row r="2440" spans="1:91" x14ac:dyDescent="0.2">
      <c r="A2440" s="113"/>
      <c r="B2440" s="5"/>
      <c r="C2440" s="5"/>
      <c r="D2440" s="64"/>
      <c r="E2440" s="11"/>
      <c r="F2440" s="8"/>
      <c r="G2440" s="9"/>
      <c r="H2440" s="8"/>
      <c r="I2440" s="8"/>
      <c r="J2440" s="1"/>
      <c r="K2440" s="1"/>
      <c r="L2440" s="5"/>
      <c r="M2440" s="12"/>
      <c r="N2440" s="12"/>
      <c r="O2440" s="5"/>
      <c r="P2440" s="5"/>
      <c r="Q2440" s="10"/>
      <c r="R2440" s="39"/>
      <c r="S2440" s="5"/>
      <c r="T2440" s="6"/>
      <c r="U2440" s="10"/>
      <c r="V2440" s="10"/>
      <c r="W2440" s="12"/>
      <c r="X2440" s="5"/>
      <c r="Y2440" s="11"/>
      <c r="Z2440" s="2"/>
      <c r="AA2440" s="8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2"/>
      <c r="CH2440" s="1"/>
      <c r="CI2440" s="1"/>
      <c r="CJ2440" s="1"/>
      <c r="CK2440" s="1"/>
      <c r="CL2440" s="1"/>
      <c r="CM2440" s="1"/>
    </row>
    <row r="2441" spans="1:91" x14ac:dyDescent="0.2">
      <c r="A2441" s="113"/>
      <c r="B2441" s="5"/>
      <c r="C2441" s="5"/>
      <c r="D2441" s="64"/>
      <c r="E2441" s="11"/>
      <c r="F2441" s="8"/>
      <c r="G2441" s="9"/>
      <c r="H2441" s="8"/>
      <c r="I2441" s="8"/>
      <c r="J2441" s="1"/>
      <c r="K2441" s="1"/>
      <c r="L2441" s="5"/>
      <c r="M2441" s="12"/>
      <c r="N2441" s="12"/>
      <c r="O2441" s="5"/>
      <c r="P2441" s="5"/>
      <c r="Q2441" s="10"/>
      <c r="R2441" s="39"/>
      <c r="S2441" s="5"/>
      <c r="T2441" s="6"/>
      <c r="U2441" s="10"/>
      <c r="V2441" s="10"/>
      <c r="W2441" s="12"/>
      <c r="X2441" s="5"/>
      <c r="Y2441" s="11"/>
      <c r="Z2441" s="2"/>
      <c r="AA2441" s="8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2"/>
      <c r="CH2441" s="1"/>
      <c r="CI2441" s="1"/>
      <c r="CJ2441" s="1"/>
      <c r="CK2441" s="1"/>
      <c r="CL2441" s="1"/>
      <c r="CM2441" s="1"/>
    </row>
    <row r="2442" spans="1:91" x14ac:dyDescent="0.2">
      <c r="A2442" s="113"/>
      <c r="B2442" s="5"/>
      <c r="C2442" s="5"/>
      <c r="D2442" s="64"/>
      <c r="E2442" s="11"/>
      <c r="F2442" s="8"/>
      <c r="G2442" s="9"/>
      <c r="H2442" s="8"/>
      <c r="I2442" s="8"/>
      <c r="J2442" s="1"/>
      <c r="K2442" s="1"/>
      <c r="L2442" s="5"/>
      <c r="M2442" s="12"/>
      <c r="N2442" s="12"/>
      <c r="O2442" s="5"/>
      <c r="P2442" s="5"/>
      <c r="Q2442" s="10"/>
      <c r="R2442" s="39"/>
      <c r="S2442" s="5"/>
      <c r="T2442" s="6"/>
      <c r="U2442" s="10"/>
      <c r="V2442" s="10"/>
      <c r="W2442" s="12"/>
      <c r="X2442" s="5"/>
      <c r="Y2442" s="11"/>
      <c r="Z2442" s="2"/>
      <c r="AA2442" s="8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2"/>
      <c r="CH2442" s="1"/>
      <c r="CI2442" s="1"/>
      <c r="CJ2442" s="1"/>
      <c r="CK2442" s="1"/>
      <c r="CL2442" s="1"/>
      <c r="CM2442" s="1"/>
    </row>
    <row r="2443" spans="1:91" x14ac:dyDescent="0.2">
      <c r="A2443" s="113"/>
      <c r="B2443" s="5"/>
      <c r="C2443" s="5"/>
      <c r="D2443" s="64"/>
      <c r="E2443" s="11"/>
      <c r="F2443" s="8"/>
      <c r="G2443" s="9"/>
      <c r="H2443" s="8"/>
      <c r="I2443" s="8"/>
      <c r="J2443" s="1"/>
      <c r="K2443" s="1"/>
      <c r="L2443" s="5"/>
      <c r="M2443" s="12"/>
      <c r="N2443" s="12"/>
      <c r="O2443" s="5"/>
      <c r="P2443" s="5"/>
      <c r="Q2443" s="10"/>
      <c r="R2443" s="39"/>
      <c r="S2443" s="5"/>
      <c r="T2443" s="6"/>
      <c r="U2443" s="10"/>
      <c r="V2443" s="10"/>
      <c r="W2443" s="12"/>
      <c r="X2443" s="5"/>
      <c r="Y2443" s="11"/>
      <c r="Z2443" s="2"/>
      <c r="AA2443" s="8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2"/>
      <c r="CH2443" s="1"/>
      <c r="CI2443" s="1"/>
      <c r="CJ2443" s="1"/>
      <c r="CK2443" s="1"/>
      <c r="CL2443" s="1"/>
      <c r="CM2443" s="1"/>
    </row>
    <row r="2444" spans="1:91" x14ac:dyDescent="0.2">
      <c r="A2444" s="113"/>
      <c r="B2444" s="5"/>
      <c r="C2444" s="5"/>
      <c r="D2444" s="64"/>
      <c r="E2444" s="11"/>
      <c r="F2444" s="8"/>
      <c r="G2444" s="9"/>
      <c r="H2444" s="8"/>
      <c r="I2444" s="8"/>
      <c r="J2444" s="1"/>
      <c r="K2444" s="1"/>
      <c r="L2444" s="5"/>
      <c r="M2444" s="12"/>
      <c r="N2444" s="12"/>
      <c r="O2444" s="5"/>
      <c r="P2444" s="5"/>
      <c r="Q2444" s="10"/>
      <c r="R2444" s="39"/>
      <c r="S2444" s="5"/>
      <c r="T2444" s="6"/>
      <c r="U2444" s="10"/>
      <c r="V2444" s="10"/>
      <c r="W2444" s="12"/>
      <c r="X2444" s="5"/>
      <c r="Y2444" s="11"/>
      <c r="Z2444" s="2"/>
      <c r="AA2444" s="8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2"/>
      <c r="CH2444" s="1"/>
      <c r="CI2444" s="1"/>
      <c r="CJ2444" s="1"/>
      <c r="CK2444" s="1"/>
      <c r="CL2444" s="1"/>
      <c r="CM2444" s="1"/>
    </row>
    <row r="2445" spans="1:91" x14ac:dyDescent="0.2">
      <c r="A2445" s="113"/>
      <c r="B2445" s="5"/>
      <c r="C2445" s="5"/>
      <c r="D2445" s="64"/>
      <c r="E2445" s="11"/>
      <c r="F2445" s="8"/>
      <c r="G2445" s="9"/>
      <c r="H2445" s="8"/>
      <c r="I2445" s="8"/>
      <c r="J2445" s="1"/>
      <c r="K2445" s="1"/>
      <c r="L2445" s="5"/>
      <c r="M2445" s="12"/>
      <c r="N2445" s="12"/>
      <c r="O2445" s="5"/>
      <c r="P2445" s="5"/>
      <c r="Q2445" s="10"/>
      <c r="R2445" s="39"/>
      <c r="S2445" s="5"/>
      <c r="T2445" s="6"/>
      <c r="U2445" s="10"/>
      <c r="V2445" s="10"/>
      <c r="W2445" s="12"/>
      <c r="X2445" s="5"/>
      <c r="Y2445" s="11"/>
      <c r="Z2445" s="2"/>
      <c r="AA2445" s="8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2"/>
      <c r="CH2445" s="1"/>
      <c r="CI2445" s="1"/>
      <c r="CJ2445" s="1"/>
      <c r="CK2445" s="1"/>
      <c r="CL2445" s="1"/>
      <c r="CM2445" s="1"/>
    </row>
    <row r="2446" spans="1:91" x14ac:dyDescent="0.2">
      <c r="A2446" s="113"/>
      <c r="B2446" s="5"/>
      <c r="C2446" s="5"/>
      <c r="D2446" s="64"/>
      <c r="E2446" s="11"/>
      <c r="F2446" s="8"/>
      <c r="G2446" s="9"/>
      <c r="H2446" s="8"/>
      <c r="I2446" s="8"/>
      <c r="J2446" s="1"/>
      <c r="K2446" s="1"/>
      <c r="L2446" s="5"/>
      <c r="M2446" s="12"/>
      <c r="N2446" s="12"/>
      <c r="O2446" s="5"/>
      <c r="P2446" s="5"/>
      <c r="Q2446" s="10"/>
      <c r="R2446" s="39"/>
      <c r="S2446" s="5"/>
      <c r="T2446" s="6"/>
      <c r="U2446" s="10"/>
      <c r="V2446" s="10"/>
      <c r="W2446" s="12"/>
      <c r="X2446" s="5"/>
      <c r="Y2446" s="11"/>
      <c r="Z2446" s="2"/>
      <c r="AA2446" s="8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2"/>
      <c r="CH2446" s="1"/>
      <c r="CI2446" s="1"/>
      <c r="CJ2446" s="1"/>
      <c r="CK2446" s="1"/>
      <c r="CL2446" s="1"/>
      <c r="CM2446" s="1"/>
    </row>
    <row r="2447" spans="1:91" x14ac:dyDescent="0.2">
      <c r="A2447" s="113"/>
      <c r="B2447" s="5"/>
      <c r="C2447" s="5"/>
      <c r="D2447" s="64"/>
      <c r="E2447" s="11"/>
      <c r="F2447" s="8"/>
      <c r="G2447" s="9"/>
      <c r="H2447" s="8"/>
      <c r="I2447" s="8"/>
      <c r="J2447" s="1"/>
      <c r="K2447" s="1"/>
      <c r="L2447" s="5"/>
      <c r="M2447" s="12"/>
      <c r="N2447" s="12"/>
      <c r="O2447" s="5"/>
      <c r="P2447" s="5"/>
      <c r="Q2447" s="10"/>
      <c r="R2447" s="39"/>
      <c r="S2447" s="5"/>
      <c r="T2447" s="6"/>
      <c r="U2447" s="10"/>
      <c r="V2447" s="10"/>
      <c r="W2447" s="12"/>
      <c r="X2447" s="5"/>
      <c r="Y2447" s="11"/>
      <c r="Z2447" s="2"/>
      <c r="AA2447" s="8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2"/>
      <c r="CH2447" s="1"/>
      <c r="CI2447" s="1"/>
      <c r="CJ2447" s="1"/>
      <c r="CK2447" s="1"/>
      <c r="CL2447" s="1"/>
      <c r="CM2447" s="1"/>
    </row>
    <row r="2448" spans="1:91" x14ac:dyDescent="0.2">
      <c r="A2448" s="113"/>
      <c r="B2448" s="5"/>
      <c r="C2448" s="5"/>
      <c r="D2448" s="64"/>
      <c r="E2448" s="11"/>
      <c r="F2448" s="8"/>
      <c r="G2448" s="9"/>
      <c r="H2448" s="8"/>
      <c r="I2448" s="8"/>
      <c r="J2448" s="1"/>
      <c r="K2448" s="1"/>
      <c r="L2448" s="5"/>
      <c r="M2448" s="12"/>
      <c r="N2448" s="12"/>
      <c r="O2448" s="5"/>
      <c r="P2448" s="5"/>
      <c r="Q2448" s="10"/>
      <c r="R2448" s="39"/>
      <c r="S2448" s="5"/>
      <c r="T2448" s="6"/>
      <c r="U2448" s="10"/>
      <c r="V2448" s="10"/>
      <c r="W2448" s="12"/>
      <c r="X2448" s="5"/>
      <c r="Y2448" s="11"/>
      <c r="Z2448" s="2"/>
      <c r="AA2448" s="8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2"/>
      <c r="CH2448" s="1"/>
      <c r="CI2448" s="1"/>
      <c r="CJ2448" s="1"/>
      <c r="CK2448" s="1"/>
      <c r="CL2448" s="1"/>
      <c r="CM2448" s="1"/>
    </row>
    <row r="2449" spans="1:91" x14ac:dyDescent="0.2">
      <c r="A2449" s="113"/>
      <c r="B2449" s="5"/>
      <c r="C2449" s="5"/>
      <c r="D2449" s="64"/>
      <c r="E2449" s="11"/>
      <c r="F2449" s="8"/>
      <c r="G2449" s="9"/>
      <c r="H2449" s="8"/>
      <c r="I2449" s="8"/>
      <c r="J2449" s="1"/>
      <c r="K2449" s="1"/>
      <c r="L2449" s="5"/>
      <c r="M2449" s="12"/>
      <c r="N2449" s="12"/>
      <c r="O2449" s="5"/>
      <c r="P2449" s="5"/>
      <c r="Q2449" s="10"/>
      <c r="R2449" s="39"/>
      <c r="S2449" s="5"/>
      <c r="T2449" s="6"/>
      <c r="U2449" s="10"/>
      <c r="V2449" s="10"/>
      <c r="W2449" s="12"/>
      <c r="X2449" s="5"/>
      <c r="Y2449" s="11"/>
      <c r="Z2449" s="2"/>
      <c r="AA2449" s="8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2"/>
      <c r="CH2449" s="1"/>
      <c r="CI2449" s="1"/>
      <c r="CJ2449" s="1"/>
      <c r="CK2449" s="1"/>
      <c r="CL2449" s="1"/>
      <c r="CM2449" s="1"/>
    </row>
    <row r="2450" spans="1:91" x14ac:dyDescent="0.2">
      <c r="A2450" s="113"/>
      <c r="B2450" s="5"/>
      <c r="C2450" s="5"/>
      <c r="D2450" s="64"/>
      <c r="E2450" s="11"/>
      <c r="F2450" s="8"/>
      <c r="G2450" s="9"/>
      <c r="H2450" s="8"/>
      <c r="I2450" s="8"/>
      <c r="J2450" s="1"/>
      <c r="K2450" s="1"/>
      <c r="L2450" s="5"/>
      <c r="M2450" s="12"/>
      <c r="N2450" s="12"/>
      <c r="O2450" s="5"/>
      <c r="P2450" s="5"/>
      <c r="Q2450" s="10"/>
      <c r="R2450" s="39"/>
      <c r="S2450" s="5"/>
      <c r="T2450" s="6"/>
      <c r="U2450" s="10"/>
      <c r="V2450" s="10"/>
      <c r="W2450" s="12"/>
      <c r="X2450" s="5"/>
      <c r="Y2450" s="11"/>
      <c r="Z2450" s="2"/>
      <c r="AA2450" s="8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2"/>
      <c r="CH2450" s="1"/>
      <c r="CI2450" s="1"/>
      <c r="CJ2450" s="1"/>
      <c r="CK2450" s="1"/>
      <c r="CL2450" s="1"/>
      <c r="CM2450" s="1"/>
    </row>
    <row r="2451" spans="1:91" x14ac:dyDescent="0.2">
      <c r="A2451" s="113"/>
      <c r="B2451" s="5"/>
      <c r="C2451" s="5"/>
      <c r="D2451" s="64"/>
      <c r="E2451" s="11"/>
      <c r="F2451" s="8"/>
      <c r="G2451" s="9"/>
      <c r="H2451" s="8"/>
      <c r="I2451" s="8"/>
      <c r="J2451" s="1"/>
      <c r="K2451" s="1"/>
      <c r="L2451" s="5"/>
      <c r="M2451" s="12"/>
      <c r="N2451" s="12"/>
      <c r="O2451" s="5"/>
      <c r="P2451" s="5"/>
      <c r="Q2451" s="10"/>
      <c r="R2451" s="39"/>
      <c r="S2451" s="5"/>
      <c r="T2451" s="6"/>
      <c r="U2451" s="10"/>
      <c r="V2451" s="10"/>
      <c r="W2451" s="12"/>
      <c r="X2451" s="5"/>
      <c r="Y2451" s="11"/>
      <c r="Z2451" s="2"/>
      <c r="AA2451" s="8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2"/>
      <c r="CH2451" s="1"/>
      <c r="CI2451" s="1"/>
      <c r="CJ2451" s="1"/>
      <c r="CK2451" s="1"/>
      <c r="CL2451" s="1"/>
      <c r="CM2451" s="1"/>
    </row>
    <row r="2452" spans="1:91" x14ac:dyDescent="0.2">
      <c r="A2452" s="113"/>
      <c r="B2452" s="5"/>
      <c r="C2452" s="5"/>
      <c r="D2452" s="64"/>
      <c r="E2452" s="11"/>
      <c r="F2452" s="8"/>
      <c r="G2452" s="9"/>
      <c r="H2452" s="8"/>
      <c r="I2452" s="8"/>
      <c r="J2452" s="1"/>
      <c r="K2452" s="1"/>
      <c r="L2452" s="5"/>
      <c r="M2452" s="12"/>
      <c r="N2452" s="12"/>
      <c r="O2452" s="5"/>
      <c r="P2452" s="5"/>
      <c r="Q2452" s="10"/>
      <c r="R2452" s="39"/>
      <c r="S2452" s="5"/>
      <c r="T2452" s="6"/>
      <c r="U2452" s="10"/>
      <c r="V2452" s="10"/>
      <c r="W2452" s="12"/>
      <c r="X2452" s="5"/>
      <c r="Y2452" s="11"/>
      <c r="Z2452" s="2"/>
      <c r="AA2452" s="8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2"/>
      <c r="CH2452" s="1"/>
      <c r="CI2452" s="1"/>
      <c r="CJ2452" s="1"/>
      <c r="CK2452" s="1"/>
      <c r="CL2452" s="1"/>
      <c r="CM2452" s="1"/>
    </row>
    <row r="2453" spans="1:91" x14ac:dyDescent="0.2">
      <c r="A2453" s="113"/>
      <c r="B2453" s="5"/>
      <c r="C2453" s="5"/>
      <c r="D2453" s="64"/>
      <c r="E2453" s="11"/>
      <c r="F2453" s="8"/>
      <c r="G2453" s="9"/>
      <c r="H2453" s="8"/>
      <c r="I2453" s="8"/>
      <c r="J2453" s="1"/>
      <c r="K2453" s="1"/>
      <c r="L2453" s="5"/>
      <c r="M2453" s="12"/>
      <c r="N2453" s="12"/>
      <c r="O2453" s="5"/>
      <c r="P2453" s="5"/>
      <c r="Q2453" s="10"/>
      <c r="R2453" s="39"/>
      <c r="S2453" s="5"/>
      <c r="T2453" s="6"/>
      <c r="U2453" s="10"/>
      <c r="V2453" s="10"/>
      <c r="W2453" s="12"/>
      <c r="X2453" s="5"/>
      <c r="Y2453" s="11"/>
      <c r="Z2453" s="2"/>
      <c r="AA2453" s="8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2"/>
      <c r="CH2453" s="1"/>
      <c r="CI2453" s="1"/>
      <c r="CJ2453" s="1"/>
      <c r="CK2453" s="1"/>
      <c r="CL2453" s="1"/>
      <c r="CM2453" s="1"/>
    </row>
    <row r="2454" spans="1:91" x14ac:dyDescent="0.2">
      <c r="A2454" s="113"/>
      <c r="B2454" s="5"/>
      <c r="C2454" s="5"/>
      <c r="D2454" s="64"/>
      <c r="E2454" s="11"/>
      <c r="F2454" s="8"/>
      <c r="G2454" s="9"/>
      <c r="H2454" s="8"/>
      <c r="I2454" s="8"/>
      <c r="J2454" s="1"/>
      <c r="K2454" s="1"/>
      <c r="L2454" s="5"/>
      <c r="M2454" s="12"/>
      <c r="N2454" s="12"/>
      <c r="O2454" s="5"/>
      <c r="P2454" s="5"/>
      <c r="Q2454" s="10"/>
      <c r="R2454" s="39"/>
      <c r="S2454" s="5"/>
      <c r="T2454" s="6"/>
      <c r="U2454" s="10"/>
      <c r="V2454" s="10"/>
      <c r="W2454" s="12"/>
      <c r="X2454" s="5"/>
      <c r="Y2454" s="11"/>
      <c r="Z2454" s="2"/>
      <c r="AA2454" s="8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2"/>
      <c r="CH2454" s="1"/>
      <c r="CI2454" s="1"/>
      <c r="CJ2454" s="1"/>
      <c r="CK2454" s="1"/>
      <c r="CL2454" s="1"/>
      <c r="CM2454" s="1"/>
    </row>
    <row r="2455" spans="1:91" x14ac:dyDescent="0.2">
      <c r="A2455" s="113"/>
      <c r="B2455" s="5"/>
      <c r="C2455" s="5"/>
      <c r="D2455" s="64"/>
      <c r="E2455" s="11"/>
      <c r="F2455" s="8"/>
      <c r="G2455" s="9"/>
      <c r="H2455" s="8"/>
      <c r="I2455" s="8"/>
      <c r="J2455" s="1"/>
      <c r="K2455" s="1"/>
      <c r="L2455" s="5"/>
      <c r="M2455" s="12"/>
      <c r="N2455" s="12"/>
      <c r="O2455" s="5"/>
      <c r="P2455" s="5"/>
      <c r="Q2455" s="10"/>
      <c r="R2455" s="39"/>
      <c r="S2455" s="5"/>
      <c r="T2455" s="6"/>
      <c r="U2455" s="10"/>
      <c r="V2455" s="10"/>
      <c r="W2455" s="12"/>
      <c r="X2455" s="5"/>
      <c r="Y2455" s="11"/>
      <c r="Z2455" s="2"/>
      <c r="AA2455" s="8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2"/>
      <c r="CH2455" s="1"/>
      <c r="CI2455" s="1"/>
      <c r="CJ2455" s="1"/>
      <c r="CK2455" s="1"/>
      <c r="CL2455" s="1"/>
      <c r="CM2455" s="1"/>
    </row>
    <row r="2456" spans="1:91" x14ac:dyDescent="0.2">
      <c r="A2456" s="113"/>
      <c r="B2456" s="5"/>
      <c r="C2456" s="5"/>
      <c r="D2456" s="64"/>
      <c r="E2456" s="11"/>
      <c r="F2456" s="8"/>
      <c r="G2456" s="9"/>
      <c r="H2456" s="8"/>
      <c r="I2456" s="8"/>
      <c r="J2456" s="1"/>
      <c r="K2456" s="1"/>
      <c r="L2456" s="5"/>
      <c r="M2456" s="12"/>
      <c r="N2456" s="12"/>
      <c r="O2456" s="5"/>
      <c r="P2456" s="5"/>
      <c r="Q2456" s="10"/>
      <c r="R2456" s="39"/>
      <c r="S2456" s="5"/>
      <c r="T2456" s="6"/>
      <c r="U2456" s="10"/>
      <c r="V2456" s="10"/>
      <c r="W2456" s="12"/>
      <c r="X2456" s="5"/>
      <c r="Y2456" s="11"/>
      <c r="Z2456" s="2"/>
      <c r="AA2456" s="8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2"/>
      <c r="CH2456" s="1"/>
      <c r="CI2456" s="1"/>
      <c r="CJ2456" s="1"/>
      <c r="CK2456" s="1"/>
      <c r="CL2456" s="1"/>
      <c r="CM2456" s="1"/>
    </row>
    <row r="2457" spans="1:91" x14ac:dyDescent="0.2">
      <c r="A2457" s="113"/>
      <c r="B2457" s="5"/>
      <c r="C2457" s="5"/>
      <c r="D2457" s="64"/>
      <c r="E2457" s="11"/>
      <c r="F2457" s="8"/>
      <c r="G2457" s="9"/>
      <c r="H2457" s="8"/>
      <c r="I2457" s="8"/>
      <c r="J2457" s="1"/>
      <c r="K2457" s="1"/>
      <c r="L2457" s="5"/>
      <c r="M2457" s="12"/>
      <c r="N2457" s="12"/>
      <c r="O2457" s="5"/>
      <c r="P2457" s="5"/>
      <c r="Q2457" s="10"/>
      <c r="R2457" s="39"/>
      <c r="S2457" s="5"/>
      <c r="T2457" s="6"/>
      <c r="U2457" s="10"/>
      <c r="V2457" s="10"/>
      <c r="W2457" s="12"/>
      <c r="X2457" s="5"/>
      <c r="Y2457" s="11"/>
      <c r="Z2457" s="2"/>
      <c r="AA2457" s="8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2"/>
      <c r="CH2457" s="1"/>
      <c r="CI2457" s="1"/>
      <c r="CJ2457" s="1"/>
      <c r="CK2457" s="1"/>
      <c r="CL2457" s="1"/>
      <c r="CM2457" s="1"/>
    </row>
    <row r="2458" spans="1:91" x14ac:dyDescent="0.2">
      <c r="A2458" s="113"/>
      <c r="B2458" s="5"/>
      <c r="C2458" s="5"/>
      <c r="D2458" s="64"/>
      <c r="E2458" s="11"/>
      <c r="F2458" s="8"/>
      <c r="G2458" s="9"/>
      <c r="H2458" s="8"/>
      <c r="I2458" s="8"/>
      <c r="J2458" s="1"/>
      <c r="K2458" s="1"/>
      <c r="L2458" s="5"/>
      <c r="M2458" s="12"/>
      <c r="N2458" s="12"/>
      <c r="O2458" s="5"/>
      <c r="P2458" s="5"/>
      <c r="Q2458" s="10"/>
      <c r="R2458" s="39"/>
      <c r="S2458" s="5"/>
      <c r="T2458" s="6"/>
      <c r="U2458" s="10"/>
      <c r="V2458" s="10"/>
      <c r="W2458" s="12"/>
      <c r="X2458" s="5"/>
      <c r="Y2458" s="11"/>
      <c r="Z2458" s="2"/>
      <c r="AA2458" s="8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2"/>
      <c r="CH2458" s="1"/>
      <c r="CI2458" s="1"/>
      <c r="CJ2458" s="1"/>
      <c r="CK2458" s="1"/>
      <c r="CL2458" s="1"/>
      <c r="CM2458" s="1"/>
    </row>
    <row r="2459" spans="1:91" x14ac:dyDescent="0.2">
      <c r="A2459" s="113"/>
      <c r="B2459" s="5"/>
      <c r="C2459" s="5"/>
      <c r="D2459" s="64"/>
      <c r="E2459" s="11"/>
      <c r="F2459" s="8"/>
      <c r="G2459" s="9"/>
      <c r="H2459" s="8"/>
      <c r="I2459" s="8"/>
      <c r="J2459" s="1"/>
      <c r="K2459" s="1"/>
      <c r="L2459" s="5"/>
      <c r="M2459" s="12"/>
      <c r="N2459" s="12"/>
      <c r="O2459" s="5"/>
      <c r="P2459" s="5"/>
      <c r="Q2459" s="10"/>
      <c r="R2459" s="39"/>
      <c r="S2459" s="5"/>
      <c r="T2459" s="6"/>
      <c r="U2459" s="10"/>
      <c r="V2459" s="10"/>
      <c r="W2459" s="12"/>
      <c r="X2459" s="5"/>
      <c r="Y2459" s="11"/>
      <c r="Z2459" s="2"/>
      <c r="AA2459" s="8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2"/>
      <c r="CH2459" s="1"/>
      <c r="CI2459" s="1"/>
      <c r="CJ2459" s="1"/>
      <c r="CK2459" s="1"/>
      <c r="CL2459" s="1"/>
      <c r="CM2459" s="1"/>
    </row>
    <row r="2460" spans="1:91" x14ac:dyDescent="0.2">
      <c r="A2460" s="113"/>
      <c r="B2460" s="5"/>
      <c r="C2460" s="5"/>
      <c r="D2460" s="64"/>
      <c r="E2460" s="11"/>
      <c r="F2460" s="8"/>
      <c r="G2460" s="9"/>
      <c r="H2460" s="8"/>
      <c r="I2460" s="8"/>
      <c r="J2460" s="1"/>
      <c r="K2460" s="1"/>
      <c r="L2460" s="5"/>
      <c r="M2460" s="12"/>
      <c r="N2460" s="12"/>
      <c r="O2460" s="5"/>
      <c r="P2460" s="5"/>
      <c r="Q2460" s="10"/>
      <c r="R2460" s="39"/>
      <c r="S2460" s="5"/>
      <c r="T2460" s="6"/>
      <c r="U2460" s="10"/>
      <c r="V2460" s="10"/>
      <c r="W2460" s="12"/>
      <c r="X2460" s="5"/>
      <c r="Y2460" s="11"/>
      <c r="Z2460" s="2"/>
      <c r="AA2460" s="8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2"/>
      <c r="CH2460" s="1"/>
      <c r="CI2460" s="1"/>
      <c r="CJ2460" s="1"/>
      <c r="CK2460" s="1"/>
      <c r="CL2460" s="1"/>
      <c r="CM2460" s="1"/>
    </row>
    <row r="2461" spans="1:91" x14ac:dyDescent="0.2">
      <c r="A2461" s="113"/>
      <c r="B2461" s="5"/>
      <c r="C2461" s="5"/>
      <c r="D2461" s="64"/>
      <c r="E2461" s="11"/>
      <c r="F2461" s="8"/>
      <c r="G2461" s="9"/>
      <c r="H2461" s="8"/>
      <c r="I2461" s="8"/>
      <c r="J2461" s="1"/>
      <c r="K2461" s="1"/>
      <c r="L2461" s="5"/>
      <c r="M2461" s="12"/>
      <c r="N2461" s="12"/>
      <c r="O2461" s="5"/>
      <c r="P2461" s="5"/>
      <c r="Q2461" s="10"/>
      <c r="R2461" s="39"/>
      <c r="S2461" s="5"/>
      <c r="T2461" s="6"/>
      <c r="U2461" s="10"/>
      <c r="V2461" s="10"/>
      <c r="W2461" s="12"/>
      <c r="X2461" s="5"/>
      <c r="Y2461" s="11"/>
      <c r="Z2461" s="2"/>
      <c r="AA2461" s="8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2"/>
      <c r="CH2461" s="1"/>
      <c r="CI2461" s="1"/>
      <c r="CJ2461" s="1"/>
      <c r="CK2461" s="1"/>
      <c r="CL2461" s="1"/>
      <c r="CM2461" s="1"/>
    </row>
    <row r="2462" spans="1:91" x14ac:dyDescent="0.2">
      <c r="A2462" s="113"/>
      <c r="B2462" s="5"/>
      <c r="C2462" s="5"/>
      <c r="D2462" s="64"/>
      <c r="E2462" s="11"/>
      <c r="F2462" s="8"/>
      <c r="G2462" s="9"/>
      <c r="H2462" s="8"/>
      <c r="I2462" s="8"/>
      <c r="J2462" s="1"/>
      <c r="K2462" s="1"/>
      <c r="L2462" s="5"/>
      <c r="M2462" s="12"/>
      <c r="N2462" s="12"/>
      <c r="O2462" s="5"/>
      <c r="P2462" s="5"/>
      <c r="Q2462" s="10"/>
      <c r="R2462" s="39"/>
      <c r="S2462" s="5"/>
      <c r="T2462" s="6"/>
      <c r="U2462" s="10"/>
      <c r="V2462" s="10"/>
      <c r="W2462" s="12"/>
      <c r="X2462" s="5"/>
      <c r="Y2462" s="11"/>
      <c r="Z2462" s="2"/>
      <c r="AA2462" s="8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2"/>
      <c r="CH2462" s="1"/>
      <c r="CI2462" s="1"/>
      <c r="CJ2462" s="1"/>
      <c r="CK2462" s="1"/>
      <c r="CL2462" s="1"/>
      <c r="CM2462" s="1"/>
    </row>
    <row r="2463" spans="1:91" x14ac:dyDescent="0.2">
      <c r="A2463" s="113"/>
      <c r="B2463" s="5"/>
      <c r="C2463" s="5"/>
      <c r="D2463" s="64"/>
      <c r="E2463" s="11"/>
      <c r="F2463" s="8"/>
      <c r="G2463" s="9"/>
      <c r="H2463" s="8"/>
      <c r="I2463" s="8"/>
      <c r="J2463" s="1"/>
      <c r="K2463" s="1"/>
      <c r="L2463" s="5"/>
      <c r="M2463" s="12"/>
      <c r="N2463" s="12"/>
      <c r="O2463" s="5"/>
      <c r="P2463" s="5"/>
      <c r="Q2463" s="10"/>
      <c r="R2463" s="39"/>
      <c r="S2463" s="5"/>
      <c r="T2463" s="6"/>
      <c r="U2463" s="10"/>
      <c r="V2463" s="10"/>
      <c r="W2463" s="12"/>
      <c r="X2463" s="5"/>
      <c r="Y2463" s="11"/>
      <c r="Z2463" s="2"/>
      <c r="AA2463" s="8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2"/>
      <c r="CH2463" s="1"/>
      <c r="CI2463" s="1"/>
      <c r="CJ2463" s="1"/>
      <c r="CK2463" s="1"/>
      <c r="CL2463" s="1"/>
      <c r="CM2463" s="1"/>
    </row>
    <row r="2464" spans="1:91" x14ac:dyDescent="0.2">
      <c r="A2464" s="113"/>
      <c r="B2464" s="5"/>
      <c r="C2464" s="5"/>
      <c r="D2464" s="64"/>
      <c r="E2464" s="11"/>
      <c r="F2464" s="8"/>
      <c r="G2464" s="9"/>
      <c r="H2464" s="8"/>
      <c r="I2464" s="8"/>
      <c r="J2464" s="1"/>
      <c r="K2464" s="1"/>
      <c r="L2464" s="5"/>
      <c r="M2464" s="12"/>
      <c r="N2464" s="12"/>
      <c r="O2464" s="5"/>
      <c r="P2464" s="5"/>
      <c r="Q2464" s="10"/>
      <c r="R2464" s="39"/>
      <c r="S2464" s="5"/>
      <c r="T2464" s="6"/>
      <c r="U2464" s="10"/>
      <c r="V2464" s="10"/>
      <c r="W2464" s="12"/>
      <c r="X2464" s="5"/>
      <c r="Y2464" s="11"/>
      <c r="Z2464" s="2"/>
      <c r="AA2464" s="8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2"/>
      <c r="CH2464" s="1"/>
      <c r="CI2464" s="1"/>
      <c r="CJ2464" s="1"/>
      <c r="CK2464" s="1"/>
      <c r="CL2464" s="1"/>
      <c r="CM2464" s="1"/>
    </row>
    <row r="2465" spans="1:91" x14ac:dyDescent="0.2">
      <c r="A2465" s="113"/>
      <c r="B2465" s="5"/>
      <c r="C2465" s="5"/>
      <c r="D2465" s="64"/>
      <c r="E2465" s="11"/>
      <c r="F2465" s="8"/>
      <c r="G2465" s="9"/>
      <c r="H2465" s="8"/>
      <c r="I2465" s="8"/>
      <c r="J2465" s="1"/>
      <c r="K2465" s="1"/>
      <c r="L2465" s="5"/>
      <c r="M2465" s="12"/>
      <c r="N2465" s="12"/>
      <c r="O2465" s="5"/>
      <c r="P2465" s="5"/>
      <c r="Q2465" s="10"/>
      <c r="R2465" s="39"/>
      <c r="S2465" s="5"/>
      <c r="T2465" s="6"/>
      <c r="U2465" s="10"/>
      <c r="V2465" s="10"/>
      <c r="W2465" s="12"/>
      <c r="X2465" s="5"/>
      <c r="Y2465" s="11"/>
      <c r="Z2465" s="2"/>
      <c r="AA2465" s="8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2"/>
      <c r="CH2465" s="1"/>
      <c r="CI2465" s="1"/>
      <c r="CJ2465" s="1"/>
      <c r="CK2465" s="1"/>
      <c r="CL2465" s="1"/>
      <c r="CM2465" s="1"/>
    </row>
    <row r="2466" spans="1:91" x14ac:dyDescent="0.2">
      <c r="A2466" s="113"/>
      <c r="B2466" s="5"/>
      <c r="C2466" s="5"/>
      <c r="D2466" s="64"/>
      <c r="E2466" s="11"/>
      <c r="F2466" s="8"/>
      <c r="G2466" s="9"/>
      <c r="H2466" s="8"/>
      <c r="I2466" s="8"/>
      <c r="J2466" s="1"/>
      <c r="K2466" s="1"/>
      <c r="L2466" s="5"/>
      <c r="M2466" s="12"/>
      <c r="N2466" s="12"/>
      <c r="O2466" s="5"/>
      <c r="P2466" s="5"/>
      <c r="Q2466" s="10"/>
      <c r="R2466" s="39"/>
      <c r="S2466" s="5"/>
      <c r="T2466" s="6"/>
      <c r="U2466" s="10"/>
      <c r="V2466" s="10"/>
      <c r="W2466" s="12"/>
      <c r="X2466" s="5"/>
      <c r="Y2466" s="11"/>
      <c r="Z2466" s="2"/>
      <c r="AA2466" s="8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2"/>
      <c r="CH2466" s="1"/>
      <c r="CI2466" s="1"/>
      <c r="CJ2466" s="1"/>
      <c r="CK2466" s="1"/>
      <c r="CL2466" s="1"/>
      <c r="CM2466" s="1"/>
    </row>
    <row r="2467" spans="1:91" x14ac:dyDescent="0.2">
      <c r="A2467" s="113"/>
      <c r="B2467" s="5"/>
      <c r="C2467" s="5"/>
      <c r="D2467" s="64"/>
      <c r="E2467" s="11"/>
      <c r="F2467" s="8"/>
      <c r="G2467" s="9"/>
      <c r="H2467" s="8"/>
      <c r="I2467" s="8"/>
      <c r="J2467" s="1"/>
      <c r="K2467" s="1"/>
      <c r="L2467" s="5"/>
      <c r="M2467" s="12"/>
      <c r="N2467" s="12"/>
      <c r="O2467" s="5"/>
      <c r="P2467" s="5"/>
      <c r="Q2467" s="10"/>
      <c r="R2467" s="39"/>
      <c r="S2467" s="5"/>
      <c r="T2467" s="6"/>
      <c r="U2467" s="10"/>
      <c r="V2467" s="10"/>
      <c r="W2467" s="12"/>
      <c r="X2467" s="5"/>
      <c r="Y2467" s="11"/>
      <c r="Z2467" s="2"/>
      <c r="AA2467" s="8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2"/>
      <c r="CH2467" s="1"/>
      <c r="CI2467" s="1"/>
      <c r="CJ2467" s="1"/>
      <c r="CK2467" s="1"/>
      <c r="CL2467" s="1"/>
      <c r="CM2467" s="1"/>
    </row>
    <row r="2468" spans="1:91" x14ac:dyDescent="0.2">
      <c r="A2468" s="113"/>
      <c r="B2468" s="5"/>
      <c r="C2468" s="5"/>
      <c r="D2468" s="64"/>
      <c r="E2468" s="11"/>
      <c r="F2468" s="8"/>
      <c r="G2468" s="9"/>
      <c r="H2468" s="8"/>
      <c r="I2468" s="8"/>
      <c r="J2468" s="1"/>
      <c r="K2468" s="1"/>
      <c r="L2468" s="5"/>
      <c r="M2468" s="12"/>
      <c r="N2468" s="12"/>
      <c r="O2468" s="5"/>
      <c r="P2468" s="5"/>
      <c r="Q2468" s="10"/>
      <c r="R2468" s="39"/>
      <c r="S2468" s="5"/>
      <c r="T2468" s="6"/>
      <c r="U2468" s="10"/>
      <c r="V2468" s="10"/>
      <c r="W2468" s="12"/>
      <c r="X2468" s="5"/>
      <c r="Y2468" s="11"/>
      <c r="Z2468" s="2"/>
      <c r="AA2468" s="8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2"/>
      <c r="CH2468" s="1"/>
      <c r="CI2468" s="1"/>
      <c r="CJ2468" s="1"/>
      <c r="CK2468" s="1"/>
      <c r="CL2468" s="1"/>
      <c r="CM2468" s="1"/>
    </row>
    <row r="2469" spans="1:91" x14ac:dyDescent="0.2">
      <c r="A2469" s="113"/>
      <c r="B2469" s="5"/>
      <c r="C2469" s="5"/>
      <c r="D2469" s="64"/>
      <c r="E2469" s="11"/>
      <c r="F2469" s="8"/>
      <c r="G2469" s="9"/>
      <c r="H2469" s="8"/>
      <c r="I2469" s="8"/>
      <c r="J2469" s="1"/>
      <c r="K2469" s="1"/>
      <c r="L2469" s="5"/>
      <c r="M2469" s="12"/>
      <c r="N2469" s="12"/>
      <c r="O2469" s="5"/>
      <c r="P2469" s="5"/>
      <c r="Q2469" s="10"/>
      <c r="R2469" s="39"/>
      <c r="S2469" s="5"/>
      <c r="T2469" s="6"/>
      <c r="U2469" s="10"/>
      <c r="V2469" s="10"/>
      <c r="W2469" s="12"/>
      <c r="X2469" s="5"/>
      <c r="Y2469" s="11"/>
      <c r="Z2469" s="2"/>
      <c r="AA2469" s="8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2"/>
      <c r="CH2469" s="1"/>
      <c r="CI2469" s="1"/>
      <c r="CJ2469" s="1"/>
      <c r="CK2469" s="1"/>
      <c r="CL2469" s="1"/>
      <c r="CM2469" s="1"/>
    </row>
    <row r="2470" spans="1:91" x14ac:dyDescent="0.2">
      <c r="A2470" s="113"/>
      <c r="B2470" s="5"/>
      <c r="C2470" s="5"/>
      <c r="D2470" s="64"/>
      <c r="E2470" s="11"/>
      <c r="F2470" s="8"/>
      <c r="G2470" s="9"/>
      <c r="H2470" s="8"/>
      <c r="I2470" s="8"/>
      <c r="J2470" s="1"/>
      <c r="K2470" s="1"/>
      <c r="L2470" s="5"/>
      <c r="M2470" s="12"/>
      <c r="N2470" s="12"/>
      <c r="O2470" s="5"/>
      <c r="P2470" s="5"/>
      <c r="Q2470" s="10"/>
      <c r="R2470" s="39"/>
      <c r="S2470" s="5"/>
      <c r="T2470" s="6"/>
      <c r="U2470" s="10"/>
      <c r="V2470" s="10"/>
      <c r="W2470" s="12"/>
      <c r="X2470" s="5"/>
      <c r="Y2470" s="11"/>
      <c r="Z2470" s="2"/>
      <c r="AA2470" s="8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2"/>
      <c r="CH2470" s="1"/>
      <c r="CI2470" s="1"/>
      <c r="CJ2470" s="1"/>
      <c r="CK2470" s="1"/>
      <c r="CL2470" s="1"/>
      <c r="CM2470" s="1"/>
    </row>
    <row r="2471" spans="1:91" x14ac:dyDescent="0.2">
      <c r="A2471" s="113"/>
      <c r="B2471" s="5"/>
      <c r="C2471" s="5"/>
      <c r="D2471" s="64"/>
      <c r="E2471" s="11"/>
      <c r="F2471" s="8"/>
      <c r="G2471" s="9"/>
      <c r="H2471" s="8"/>
      <c r="I2471" s="8"/>
      <c r="J2471" s="1"/>
      <c r="K2471" s="1"/>
      <c r="L2471" s="5"/>
      <c r="M2471" s="12"/>
      <c r="N2471" s="12"/>
      <c r="O2471" s="5"/>
      <c r="P2471" s="5"/>
      <c r="Q2471" s="10"/>
      <c r="R2471" s="39"/>
      <c r="S2471" s="5"/>
      <c r="T2471" s="6"/>
      <c r="U2471" s="10"/>
      <c r="V2471" s="10"/>
      <c r="W2471" s="12"/>
      <c r="X2471" s="5"/>
      <c r="Y2471" s="11"/>
      <c r="Z2471" s="2"/>
      <c r="AA2471" s="8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2"/>
      <c r="CH2471" s="1"/>
      <c r="CI2471" s="1"/>
      <c r="CJ2471" s="1"/>
      <c r="CK2471" s="1"/>
      <c r="CL2471" s="1"/>
      <c r="CM2471" s="1"/>
    </row>
    <row r="2472" spans="1:91" x14ac:dyDescent="0.2">
      <c r="A2472" s="113"/>
      <c r="B2472" s="5"/>
      <c r="C2472" s="5"/>
      <c r="D2472" s="64"/>
      <c r="E2472" s="11"/>
      <c r="F2472" s="8"/>
      <c r="G2472" s="9"/>
      <c r="H2472" s="8"/>
      <c r="I2472" s="8"/>
      <c r="J2472" s="1"/>
      <c r="K2472" s="1"/>
      <c r="L2472" s="5"/>
      <c r="M2472" s="12"/>
      <c r="N2472" s="12"/>
      <c r="O2472" s="5"/>
      <c r="P2472" s="5"/>
      <c r="Q2472" s="10"/>
      <c r="R2472" s="39"/>
      <c r="S2472" s="5"/>
      <c r="T2472" s="6"/>
      <c r="U2472" s="10"/>
      <c r="V2472" s="10"/>
      <c r="W2472" s="12"/>
      <c r="X2472" s="5"/>
      <c r="Y2472" s="11"/>
      <c r="Z2472" s="2"/>
      <c r="AA2472" s="8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2"/>
      <c r="CH2472" s="1"/>
      <c r="CI2472" s="1"/>
      <c r="CJ2472" s="1"/>
      <c r="CK2472" s="1"/>
      <c r="CL2472" s="1"/>
      <c r="CM2472" s="1"/>
    </row>
    <row r="2473" spans="1:91" x14ac:dyDescent="0.2">
      <c r="A2473" s="113"/>
      <c r="B2473" s="5"/>
      <c r="C2473" s="5"/>
      <c r="D2473" s="64"/>
      <c r="E2473" s="11"/>
      <c r="F2473" s="8"/>
      <c r="G2473" s="9"/>
      <c r="H2473" s="8"/>
      <c r="I2473" s="8"/>
      <c r="J2473" s="1"/>
      <c r="K2473" s="1"/>
      <c r="L2473" s="5"/>
      <c r="M2473" s="12"/>
      <c r="N2473" s="12"/>
      <c r="O2473" s="5"/>
      <c r="P2473" s="5"/>
      <c r="Q2473" s="10"/>
      <c r="R2473" s="39"/>
      <c r="S2473" s="5"/>
      <c r="T2473" s="6"/>
      <c r="U2473" s="10"/>
      <c r="V2473" s="10"/>
      <c r="W2473" s="12"/>
      <c r="X2473" s="5"/>
      <c r="Y2473" s="11"/>
      <c r="Z2473" s="2"/>
      <c r="AA2473" s="8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2"/>
      <c r="CH2473" s="1"/>
      <c r="CI2473" s="1"/>
      <c r="CJ2473" s="1"/>
      <c r="CK2473" s="1"/>
      <c r="CL2473" s="1"/>
      <c r="CM2473" s="1"/>
    </row>
    <row r="2474" spans="1:91" x14ac:dyDescent="0.2">
      <c r="A2474" s="113"/>
      <c r="B2474" s="5"/>
      <c r="C2474" s="5"/>
      <c r="D2474" s="64"/>
      <c r="E2474" s="11"/>
      <c r="F2474" s="8"/>
      <c r="G2474" s="9"/>
      <c r="H2474" s="8"/>
      <c r="I2474" s="8"/>
      <c r="J2474" s="1"/>
      <c r="K2474" s="1"/>
      <c r="L2474" s="5"/>
      <c r="M2474" s="12"/>
      <c r="N2474" s="12"/>
      <c r="O2474" s="5"/>
      <c r="P2474" s="5"/>
      <c r="Q2474" s="10"/>
      <c r="R2474" s="39"/>
      <c r="S2474" s="5"/>
      <c r="T2474" s="6"/>
      <c r="U2474" s="10"/>
      <c r="V2474" s="10"/>
      <c r="W2474" s="12"/>
      <c r="X2474" s="5"/>
      <c r="Y2474" s="11"/>
      <c r="Z2474" s="2"/>
      <c r="AA2474" s="8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2"/>
      <c r="CH2474" s="1"/>
      <c r="CI2474" s="1"/>
      <c r="CJ2474" s="1"/>
      <c r="CK2474" s="1"/>
      <c r="CL2474" s="1"/>
      <c r="CM2474" s="1"/>
    </row>
    <row r="2475" spans="1:91" x14ac:dyDescent="0.2">
      <c r="A2475" s="113"/>
      <c r="B2475" s="5"/>
      <c r="C2475" s="5"/>
      <c r="D2475" s="64"/>
      <c r="E2475" s="11"/>
      <c r="F2475" s="8"/>
      <c r="G2475" s="9"/>
      <c r="H2475" s="8"/>
      <c r="I2475" s="8"/>
      <c r="J2475" s="1"/>
      <c r="K2475" s="1"/>
      <c r="L2475" s="5"/>
      <c r="M2475" s="12"/>
      <c r="N2475" s="12"/>
      <c r="O2475" s="5"/>
      <c r="P2475" s="5"/>
      <c r="Q2475" s="10"/>
      <c r="R2475" s="39"/>
      <c r="S2475" s="5"/>
      <c r="T2475" s="6"/>
      <c r="U2475" s="10"/>
      <c r="V2475" s="10"/>
      <c r="W2475" s="12"/>
      <c r="X2475" s="5"/>
      <c r="Y2475" s="11"/>
      <c r="Z2475" s="2"/>
      <c r="AA2475" s="8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2"/>
      <c r="CH2475" s="1"/>
      <c r="CI2475" s="1"/>
      <c r="CJ2475" s="1"/>
      <c r="CK2475" s="1"/>
      <c r="CL2475" s="1"/>
      <c r="CM2475" s="1"/>
    </row>
    <row r="2476" spans="1:91" x14ac:dyDescent="0.2">
      <c r="A2476" s="113"/>
      <c r="B2476" s="5"/>
      <c r="C2476" s="5"/>
      <c r="D2476" s="64"/>
      <c r="E2476" s="11"/>
      <c r="F2476" s="8"/>
      <c r="G2476" s="9"/>
      <c r="H2476" s="8"/>
      <c r="I2476" s="8"/>
      <c r="J2476" s="1"/>
      <c r="K2476" s="1"/>
      <c r="L2476" s="5"/>
      <c r="M2476" s="12"/>
      <c r="N2476" s="12"/>
      <c r="O2476" s="5"/>
      <c r="P2476" s="5"/>
      <c r="Q2476" s="10"/>
      <c r="R2476" s="39"/>
      <c r="S2476" s="5"/>
      <c r="T2476" s="6"/>
      <c r="U2476" s="10"/>
      <c r="V2476" s="10"/>
      <c r="W2476" s="12"/>
      <c r="X2476" s="5"/>
      <c r="Y2476" s="11"/>
      <c r="Z2476" s="2"/>
      <c r="AA2476" s="8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2"/>
      <c r="CH2476" s="1"/>
      <c r="CI2476" s="1"/>
      <c r="CJ2476" s="1"/>
      <c r="CK2476" s="1"/>
      <c r="CL2476" s="1"/>
      <c r="CM2476" s="1"/>
    </row>
    <row r="2477" spans="1:91" x14ac:dyDescent="0.2">
      <c r="A2477" s="113"/>
      <c r="B2477" s="5"/>
      <c r="C2477" s="5"/>
      <c r="D2477" s="64"/>
      <c r="E2477" s="11"/>
      <c r="F2477" s="8"/>
      <c r="G2477" s="9"/>
      <c r="H2477" s="8"/>
      <c r="I2477" s="8"/>
      <c r="J2477" s="1"/>
      <c r="K2477" s="1"/>
      <c r="L2477" s="5"/>
      <c r="M2477" s="12"/>
      <c r="N2477" s="12"/>
      <c r="O2477" s="5"/>
      <c r="P2477" s="5"/>
      <c r="Q2477" s="10"/>
      <c r="R2477" s="39"/>
      <c r="S2477" s="5"/>
      <c r="T2477" s="6"/>
      <c r="U2477" s="10"/>
      <c r="V2477" s="10"/>
      <c r="W2477" s="12"/>
      <c r="X2477" s="5"/>
      <c r="Y2477" s="11"/>
      <c r="Z2477" s="2"/>
      <c r="AA2477" s="8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2"/>
      <c r="CH2477" s="1"/>
      <c r="CI2477" s="1"/>
      <c r="CJ2477" s="1"/>
      <c r="CK2477" s="1"/>
      <c r="CL2477" s="1"/>
      <c r="CM2477" s="1"/>
    </row>
    <row r="2478" spans="1:91" x14ac:dyDescent="0.2">
      <c r="A2478" s="113"/>
      <c r="B2478" s="5"/>
      <c r="C2478" s="5"/>
      <c r="D2478" s="64"/>
      <c r="E2478" s="11"/>
      <c r="F2478" s="8"/>
      <c r="G2478" s="9"/>
      <c r="H2478" s="8"/>
      <c r="I2478" s="8"/>
      <c r="J2478" s="1"/>
      <c r="K2478" s="1"/>
      <c r="L2478" s="5"/>
      <c r="M2478" s="12"/>
      <c r="N2478" s="12"/>
      <c r="O2478" s="5"/>
      <c r="P2478" s="5"/>
      <c r="Q2478" s="10"/>
      <c r="R2478" s="39"/>
      <c r="S2478" s="5"/>
      <c r="T2478" s="6"/>
      <c r="U2478" s="10"/>
      <c r="V2478" s="10"/>
      <c r="W2478" s="12"/>
      <c r="X2478" s="5"/>
      <c r="Y2478" s="11"/>
      <c r="Z2478" s="2"/>
      <c r="AA2478" s="8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2"/>
      <c r="CH2478" s="1"/>
      <c r="CI2478" s="1"/>
      <c r="CJ2478" s="1"/>
      <c r="CK2478" s="1"/>
      <c r="CL2478" s="1"/>
      <c r="CM2478" s="1"/>
    </row>
    <row r="2479" spans="1:91" x14ac:dyDescent="0.2">
      <c r="A2479" s="113"/>
      <c r="B2479" s="5"/>
      <c r="C2479" s="5"/>
      <c r="D2479" s="64"/>
      <c r="E2479" s="11"/>
      <c r="F2479" s="8"/>
      <c r="G2479" s="9"/>
      <c r="H2479" s="8"/>
      <c r="I2479" s="8"/>
      <c r="J2479" s="1"/>
      <c r="K2479" s="1"/>
      <c r="L2479" s="5"/>
      <c r="M2479" s="12"/>
      <c r="N2479" s="12"/>
      <c r="O2479" s="5"/>
      <c r="P2479" s="5"/>
      <c r="Q2479" s="10"/>
      <c r="R2479" s="39"/>
      <c r="S2479" s="5"/>
      <c r="T2479" s="6"/>
      <c r="U2479" s="10"/>
      <c r="V2479" s="10"/>
      <c r="W2479" s="12"/>
      <c r="X2479" s="5"/>
      <c r="Y2479" s="11"/>
      <c r="Z2479" s="2"/>
      <c r="AA2479" s="8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2"/>
      <c r="CH2479" s="1"/>
      <c r="CI2479" s="1"/>
      <c r="CJ2479" s="1"/>
      <c r="CK2479" s="1"/>
      <c r="CL2479" s="1"/>
      <c r="CM2479" s="1"/>
    </row>
    <row r="2480" spans="1:91" x14ac:dyDescent="0.2">
      <c r="A2480" s="113"/>
      <c r="B2480" s="5"/>
      <c r="C2480" s="5"/>
      <c r="D2480" s="64"/>
      <c r="E2480" s="11"/>
      <c r="F2480" s="8"/>
      <c r="G2480" s="9"/>
      <c r="H2480" s="8"/>
      <c r="I2480" s="8"/>
      <c r="J2480" s="1"/>
      <c r="K2480" s="1"/>
      <c r="L2480" s="5"/>
      <c r="M2480" s="12"/>
      <c r="N2480" s="12"/>
      <c r="O2480" s="5"/>
      <c r="P2480" s="5"/>
      <c r="Q2480" s="10"/>
      <c r="R2480" s="39"/>
      <c r="S2480" s="5"/>
      <c r="T2480" s="6"/>
      <c r="U2480" s="10"/>
      <c r="V2480" s="10"/>
      <c r="W2480" s="12"/>
      <c r="X2480" s="5"/>
      <c r="Y2480" s="11"/>
      <c r="Z2480" s="2"/>
      <c r="AA2480" s="8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2"/>
      <c r="CH2480" s="1"/>
      <c r="CI2480" s="1"/>
      <c r="CJ2480" s="1"/>
      <c r="CK2480" s="1"/>
      <c r="CL2480" s="1"/>
      <c r="CM2480" s="1"/>
    </row>
    <row r="2481" spans="1:91" x14ac:dyDescent="0.2">
      <c r="A2481" s="113"/>
      <c r="B2481" s="5"/>
      <c r="C2481" s="5"/>
      <c r="D2481" s="64"/>
      <c r="E2481" s="11"/>
      <c r="F2481" s="8"/>
      <c r="G2481" s="9"/>
      <c r="H2481" s="8"/>
      <c r="I2481" s="8"/>
      <c r="J2481" s="1"/>
      <c r="K2481" s="1"/>
      <c r="L2481" s="5"/>
      <c r="M2481" s="12"/>
      <c r="N2481" s="12"/>
      <c r="O2481" s="5"/>
      <c r="P2481" s="5"/>
      <c r="Q2481" s="10"/>
      <c r="R2481" s="39"/>
      <c r="S2481" s="5"/>
      <c r="T2481" s="6"/>
      <c r="U2481" s="10"/>
      <c r="V2481" s="10"/>
      <c r="W2481" s="12"/>
      <c r="X2481" s="5"/>
      <c r="Y2481" s="11"/>
      <c r="Z2481" s="2"/>
      <c r="AA2481" s="8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2"/>
      <c r="CH2481" s="1"/>
      <c r="CI2481" s="1"/>
      <c r="CJ2481" s="1"/>
      <c r="CK2481" s="1"/>
      <c r="CL2481" s="1"/>
      <c r="CM2481" s="1"/>
    </row>
    <row r="2482" spans="1:91" x14ac:dyDescent="0.2">
      <c r="A2482" s="113"/>
      <c r="B2482" s="5"/>
      <c r="C2482" s="5"/>
      <c r="D2482" s="64"/>
      <c r="E2482" s="11"/>
      <c r="F2482" s="8"/>
      <c r="G2482" s="9"/>
      <c r="H2482" s="8"/>
      <c r="I2482" s="8"/>
      <c r="J2482" s="1"/>
      <c r="K2482" s="1"/>
      <c r="L2482" s="5"/>
      <c r="M2482" s="12"/>
      <c r="N2482" s="12"/>
      <c r="O2482" s="5"/>
      <c r="P2482" s="5"/>
      <c r="Q2482" s="10"/>
      <c r="R2482" s="39"/>
      <c r="S2482" s="5"/>
      <c r="T2482" s="6"/>
      <c r="U2482" s="10"/>
      <c r="V2482" s="10"/>
      <c r="W2482" s="12"/>
      <c r="X2482" s="5"/>
      <c r="Y2482" s="11"/>
      <c r="Z2482" s="2"/>
      <c r="AA2482" s="8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2"/>
      <c r="CH2482" s="1"/>
      <c r="CI2482" s="1"/>
      <c r="CJ2482" s="1"/>
      <c r="CK2482" s="1"/>
      <c r="CL2482" s="1"/>
      <c r="CM2482" s="1"/>
    </row>
    <row r="2483" spans="1:91" x14ac:dyDescent="0.2">
      <c r="A2483" s="113"/>
      <c r="B2483" s="5"/>
      <c r="C2483" s="5"/>
      <c r="D2483" s="64"/>
      <c r="E2483" s="11"/>
      <c r="F2483" s="8"/>
      <c r="G2483" s="9"/>
      <c r="H2483" s="8"/>
      <c r="I2483" s="8"/>
      <c r="J2483" s="1"/>
      <c r="K2483" s="1"/>
      <c r="L2483" s="5"/>
      <c r="M2483" s="12"/>
      <c r="N2483" s="12"/>
      <c r="O2483" s="5"/>
      <c r="P2483" s="5"/>
      <c r="Q2483" s="10"/>
      <c r="R2483" s="39"/>
      <c r="S2483" s="5"/>
      <c r="T2483" s="6"/>
      <c r="U2483" s="10"/>
      <c r="V2483" s="10"/>
      <c r="W2483" s="12"/>
      <c r="X2483" s="5"/>
      <c r="Y2483" s="11"/>
      <c r="Z2483" s="2"/>
      <c r="AA2483" s="8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2"/>
      <c r="CH2483" s="1"/>
      <c r="CI2483" s="1"/>
      <c r="CJ2483" s="1"/>
      <c r="CK2483" s="1"/>
      <c r="CL2483" s="1"/>
      <c r="CM2483" s="1"/>
    </row>
    <row r="2484" spans="1:91" x14ac:dyDescent="0.2">
      <c r="A2484" s="113"/>
      <c r="B2484" s="5"/>
      <c r="C2484" s="5"/>
      <c r="D2484" s="64"/>
      <c r="E2484" s="11"/>
      <c r="F2484" s="8"/>
      <c r="G2484" s="9"/>
      <c r="H2484" s="8"/>
      <c r="I2484" s="8"/>
      <c r="J2484" s="1"/>
      <c r="K2484" s="1"/>
      <c r="L2484" s="5"/>
      <c r="M2484" s="12"/>
      <c r="N2484" s="12"/>
      <c r="O2484" s="5"/>
      <c r="P2484" s="5"/>
      <c r="Q2484" s="10"/>
      <c r="R2484" s="39"/>
      <c r="S2484" s="5"/>
      <c r="T2484" s="6"/>
      <c r="U2484" s="10"/>
      <c r="V2484" s="10"/>
      <c r="W2484" s="12"/>
      <c r="X2484" s="5"/>
      <c r="Y2484" s="11"/>
      <c r="Z2484" s="2"/>
      <c r="AA2484" s="8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2"/>
      <c r="CH2484" s="1"/>
      <c r="CI2484" s="1"/>
      <c r="CJ2484" s="1"/>
      <c r="CK2484" s="1"/>
      <c r="CL2484" s="1"/>
      <c r="CM2484" s="1"/>
    </row>
    <row r="2485" spans="1:91" x14ac:dyDescent="0.2">
      <c r="A2485" s="113"/>
      <c r="B2485" s="5"/>
      <c r="C2485" s="5"/>
      <c r="D2485" s="64"/>
      <c r="E2485" s="11"/>
      <c r="F2485" s="8"/>
      <c r="G2485" s="9"/>
      <c r="H2485" s="8"/>
      <c r="I2485" s="8"/>
      <c r="J2485" s="1"/>
      <c r="K2485" s="1"/>
      <c r="L2485" s="5"/>
      <c r="M2485" s="12"/>
      <c r="N2485" s="12"/>
      <c r="O2485" s="5"/>
      <c r="P2485" s="5"/>
      <c r="Q2485" s="10"/>
      <c r="R2485" s="39"/>
      <c r="S2485" s="5"/>
      <c r="T2485" s="6"/>
      <c r="U2485" s="10"/>
      <c r="V2485" s="10"/>
      <c r="W2485" s="12"/>
      <c r="X2485" s="5"/>
      <c r="Y2485" s="11"/>
      <c r="Z2485" s="2"/>
      <c r="AA2485" s="8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2"/>
      <c r="CH2485" s="1"/>
      <c r="CI2485" s="1"/>
      <c r="CJ2485" s="1"/>
      <c r="CK2485" s="1"/>
      <c r="CL2485" s="1"/>
      <c r="CM2485" s="1"/>
    </row>
    <row r="2486" spans="1:91" x14ac:dyDescent="0.2">
      <c r="A2486" s="113"/>
      <c r="B2486" s="5"/>
      <c r="C2486" s="5"/>
      <c r="D2486" s="64"/>
      <c r="E2486" s="11"/>
      <c r="F2486" s="8"/>
      <c r="G2486" s="9"/>
      <c r="H2486" s="8"/>
      <c r="I2486" s="8"/>
      <c r="J2486" s="1"/>
      <c r="K2486" s="1"/>
      <c r="L2486" s="5"/>
      <c r="M2486" s="12"/>
      <c r="N2486" s="12"/>
      <c r="O2486" s="5"/>
      <c r="P2486" s="5"/>
      <c r="Q2486" s="10"/>
      <c r="R2486" s="39"/>
      <c r="S2486" s="5"/>
      <c r="T2486" s="6"/>
      <c r="U2486" s="10"/>
      <c r="V2486" s="10"/>
      <c r="W2486" s="12"/>
      <c r="X2486" s="5"/>
      <c r="Y2486" s="11"/>
      <c r="Z2486" s="2"/>
      <c r="AA2486" s="8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2"/>
      <c r="CH2486" s="1"/>
      <c r="CI2486" s="1"/>
      <c r="CJ2486" s="1"/>
      <c r="CK2486" s="1"/>
      <c r="CL2486" s="1"/>
      <c r="CM2486" s="1"/>
    </row>
    <row r="2487" spans="1:91" x14ac:dyDescent="0.2">
      <c r="A2487" s="113"/>
      <c r="B2487" s="5"/>
      <c r="C2487" s="5"/>
      <c r="D2487" s="64"/>
      <c r="E2487" s="11"/>
      <c r="F2487" s="8"/>
      <c r="G2487" s="9"/>
      <c r="H2487" s="8"/>
      <c r="I2487" s="8"/>
      <c r="J2487" s="1"/>
      <c r="K2487" s="1"/>
      <c r="L2487" s="5"/>
      <c r="M2487" s="12"/>
      <c r="N2487" s="12"/>
      <c r="O2487" s="5"/>
      <c r="P2487" s="5"/>
      <c r="Q2487" s="10"/>
      <c r="R2487" s="39"/>
      <c r="S2487" s="5"/>
      <c r="T2487" s="6"/>
      <c r="U2487" s="10"/>
      <c r="V2487" s="10"/>
      <c r="W2487" s="12"/>
      <c r="X2487" s="5"/>
      <c r="Y2487" s="11"/>
      <c r="Z2487" s="2"/>
      <c r="AA2487" s="8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2"/>
      <c r="CH2487" s="1"/>
      <c r="CI2487" s="1"/>
      <c r="CJ2487" s="1"/>
      <c r="CK2487" s="1"/>
      <c r="CL2487" s="1"/>
      <c r="CM2487" s="1"/>
    </row>
    <row r="2488" spans="1:91" x14ac:dyDescent="0.2">
      <c r="A2488" s="113"/>
      <c r="B2488" s="5"/>
      <c r="C2488" s="5"/>
      <c r="D2488" s="64"/>
      <c r="E2488" s="11"/>
      <c r="F2488" s="8"/>
      <c r="G2488" s="9"/>
      <c r="H2488" s="8"/>
      <c r="I2488" s="8"/>
      <c r="J2488" s="1"/>
      <c r="K2488" s="1"/>
      <c r="L2488" s="5"/>
      <c r="M2488" s="12"/>
      <c r="N2488" s="12"/>
      <c r="O2488" s="5"/>
      <c r="P2488" s="5"/>
      <c r="Q2488" s="10"/>
      <c r="R2488" s="39"/>
      <c r="S2488" s="5"/>
      <c r="T2488" s="6"/>
      <c r="U2488" s="10"/>
      <c r="V2488" s="10"/>
      <c r="W2488" s="12"/>
      <c r="X2488" s="5"/>
      <c r="Y2488" s="11"/>
      <c r="Z2488" s="2"/>
      <c r="AA2488" s="8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2"/>
      <c r="CH2488" s="1"/>
      <c r="CI2488" s="1"/>
      <c r="CJ2488" s="1"/>
      <c r="CK2488" s="1"/>
      <c r="CL2488" s="1"/>
      <c r="CM2488" s="1"/>
    </row>
    <row r="2489" spans="1:91" x14ac:dyDescent="0.2">
      <c r="A2489" s="113"/>
      <c r="B2489" s="5"/>
      <c r="C2489" s="5"/>
      <c r="D2489" s="64"/>
      <c r="E2489" s="11"/>
      <c r="F2489" s="8"/>
      <c r="G2489" s="9"/>
      <c r="H2489" s="8"/>
      <c r="I2489" s="8"/>
      <c r="J2489" s="1"/>
      <c r="K2489" s="1"/>
      <c r="L2489" s="5"/>
      <c r="M2489" s="12"/>
      <c r="N2489" s="12"/>
      <c r="O2489" s="5"/>
      <c r="P2489" s="5"/>
      <c r="Q2489" s="10"/>
      <c r="R2489" s="39"/>
      <c r="S2489" s="5"/>
      <c r="T2489" s="6"/>
      <c r="U2489" s="10"/>
      <c r="V2489" s="10"/>
      <c r="W2489" s="12"/>
      <c r="X2489" s="5"/>
      <c r="Y2489" s="11"/>
      <c r="Z2489" s="2"/>
      <c r="AA2489" s="8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2"/>
      <c r="CH2489" s="1"/>
      <c r="CI2489" s="1"/>
      <c r="CJ2489" s="1"/>
      <c r="CK2489" s="1"/>
      <c r="CL2489" s="1"/>
      <c r="CM2489" s="1"/>
    </row>
    <row r="2490" spans="1:91" x14ac:dyDescent="0.2">
      <c r="A2490" s="113"/>
      <c r="B2490" s="5"/>
      <c r="C2490" s="5"/>
      <c r="D2490" s="64"/>
      <c r="E2490" s="11"/>
      <c r="F2490" s="8"/>
      <c r="G2490" s="9"/>
      <c r="H2490" s="8"/>
      <c r="I2490" s="8"/>
      <c r="J2490" s="1"/>
      <c r="K2490" s="1"/>
      <c r="L2490" s="5"/>
      <c r="M2490" s="12"/>
      <c r="N2490" s="12"/>
      <c r="O2490" s="5"/>
      <c r="P2490" s="5"/>
      <c r="Q2490" s="10"/>
      <c r="R2490" s="39"/>
      <c r="S2490" s="5"/>
      <c r="T2490" s="6"/>
      <c r="U2490" s="10"/>
      <c r="V2490" s="10"/>
      <c r="W2490" s="12"/>
      <c r="X2490" s="5"/>
      <c r="Y2490" s="11"/>
      <c r="Z2490" s="2"/>
      <c r="AA2490" s="8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2"/>
      <c r="CH2490" s="1"/>
      <c r="CI2490" s="1"/>
      <c r="CJ2490" s="1"/>
      <c r="CK2490" s="1"/>
      <c r="CL2490" s="1"/>
      <c r="CM2490" s="1"/>
    </row>
    <row r="2491" spans="1:91" x14ac:dyDescent="0.2">
      <c r="A2491" s="113"/>
      <c r="B2491" s="5"/>
      <c r="C2491" s="5"/>
      <c r="D2491" s="64"/>
      <c r="E2491" s="11"/>
      <c r="F2491" s="8"/>
      <c r="G2491" s="9"/>
      <c r="H2491" s="8"/>
      <c r="I2491" s="8"/>
      <c r="J2491" s="1"/>
      <c r="K2491" s="1"/>
      <c r="L2491" s="5"/>
      <c r="M2491" s="12"/>
      <c r="N2491" s="12"/>
      <c r="O2491" s="5"/>
      <c r="P2491" s="5"/>
      <c r="Q2491" s="10"/>
      <c r="R2491" s="39"/>
      <c r="S2491" s="5"/>
      <c r="T2491" s="6"/>
      <c r="U2491" s="10"/>
      <c r="V2491" s="10"/>
      <c r="W2491" s="12"/>
      <c r="X2491" s="5"/>
      <c r="Y2491" s="11"/>
      <c r="Z2491" s="2"/>
      <c r="AA2491" s="8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2"/>
      <c r="CH2491" s="1"/>
      <c r="CI2491" s="1"/>
      <c r="CJ2491" s="1"/>
      <c r="CK2491" s="1"/>
      <c r="CL2491" s="1"/>
      <c r="CM2491" s="1"/>
    </row>
    <row r="2492" spans="1:91" x14ac:dyDescent="0.2">
      <c r="A2492" s="113"/>
      <c r="B2492" s="5"/>
      <c r="C2492" s="5"/>
      <c r="D2492" s="64"/>
      <c r="E2492" s="11"/>
      <c r="F2492" s="8"/>
      <c r="G2492" s="9"/>
      <c r="H2492" s="8"/>
      <c r="I2492" s="8"/>
      <c r="J2492" s="1"/>
      <c r="K2492" s="1"/>
      <c r="L2492" s="5"/>
      <c r="M2492" s="12"/>
      <c r="N2492" s="12"/>
      <c r="O2492" s="5"/>
      <c r="P2492" s="5"/>
      <c r="Q2492" s="10"/>
      <c r="R2492" s="39"/>
      <c r="S2492" s="5"/>
      <c r="T2492" s="6"/>
      <c r="U2492" s="10"/>
      <c r="V2492" s="10"/>
      <c r="W2492" s="12"/>
      <c r="X2492" s="5"/>
      <c r="Y2492" s="11"/>
      <c r="Z2492" s="2"/>
      <c r="AA2492" s="8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2"/>
      <c r="CH2492" s="1"/>
      <c r="CI2492" s="1"/>
      <c r="CJ2492" s="1"/>
      <c r="CK2492" s="1"/>
      <c r="CL2492" s="1"/>
      <c r="CM2492" s="1"/>
    </row>
    <row r="2493" spans="1:91" x14ac:dyDescent="0.2">
      <c r="A2493" s="113"/>
      <c r="B2493" s="5"/>
      <c r="C2493" s="5"/>
      <c r="D2493" s="64"/>
      <c r="E2493" s="11"/>
      <c r="F2493" s="8"/>
      <c r="G2493" s="9"/>
      <c r="H2493" s="8"/>
      <c r="I2493" s="8"/>
      <c r="J2493" s="1"/>
      <c r="K2493" s="1"/>
      <c r="L2493" s="5"/>
      <c r="M2493" s="12"/>
      <c r="N2493" s="12"/>
      <c r="O2493" s="5"/>
      <c r="P2493" s="5"/>
      <c r="Q2493" s="10"/>
      <c r="R2493" s="39"/>
      <c r="S2493" s="5"/>
      <c r="T2493" s="6"/>
      <c r="U2493" s="10"/>
      <c r="V2493" s="10"/>
      <c r="W2493" s="12"/>
      <c r="X2493" s="5"/>
      <c r="Y2493" s="11"/>
      <c r="Z2493" s="2"/>
      <c r="AA2493" s="8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2"/>
      <c r="CH2493" s="1"/>
      <c r="CI2493" s="1"/>
      <c r="CJ2493" s="1"/>
      <c r="CK2493" s="1"/>
      <c r="CL2493" s="1"/>
      <c r="CM2493" s="1"/>
    </row>
    <row r="2494" spans="1:91" x14ac:dyDescent="0.2">
      <c r="A2494" s="113"/>
      <c r="B2494" s="5"/>
      <c r="C2494" s="5"/>
      <c r="D2494" s="64"/>
      <c r="E2494" s="11"/>
      <c r="F2494" s="8"/>
      <c r="G2494" s="9"/>
      <c r="H2494" s="8"/>
      <c r="I2494" s="8"/>
      <c r="J2494" s="1"/>
      <c r="K2494" s="1"/>
      <c r="L2494" s="5"/>
      <c r="M2494" s="12"/>
      <c r="N2494" s="12"/>
      <c r="O2494" s="5"/>
      <c r="P2494" s="5"/>
      <c r="Q2494" s="10"/>
      <c r="R2494" s="39"/>
      <c r="S2494" s="5"/>
      <c r="T2494" s="6"/>
      <c r="U2494" s="10"/>
      <c r="V2494" s="10"/>
      <c r="W2494" s="12"/>
      <c r="X2494" s="5"/>
      <c r="Y2494" s="11"/>
      <c r="Z2494" s="2"/>
      <c r="AA2494" s="8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2"/>
      <c r="CH2494" s="1"/>
      <c r="CI2494" s="1"/>
      <c r="CJ2494" s="1"/>
      <c r="CK2494" s="1"/>
      <c r="CL2494" s="1"/>
      <c r="CM2494" s="1"/>
    </row>
    <row r="2495" spans="1:91" x14ac:dyDescent="0.2">
      <c r="A2495" s="113"/>
      <c r="B2495" s="5"/>
      <c r="C2495" s="5"/>
      <c r="D2495" s="64"/>
      <c r="E2495" s="11"/>
      <c r="F2495" s="8"/>
      <c r="G2495" s="9"/>
      <c r="H2495" s="8"/>
      <c r="I2495" s="8"/>
      <c r="J2495" s="1"/>
      <c r="K2495" s="1"/>
      <c r="L2495" s="5"/>
      <c r="M2495" s="12"/>
      <c r="N2495" s="12"/>
      <c r="O2495" s="5"/>
      <c r="P2495" s="5"/>
      <c r="Q2495" s="10"/>
      <c r="R2495" s="39"/>
      <c r="S2495" s="5"/>
      <c r="T2495" s="6"/>
      <c r="U2495" s="10"/>
      <c r="V2495" s="10"/>
      <c r="W2495" s="12"/>
      <c r="X2495" s="5"/>
      <c r="Y2495" s="11"/>
      <c r="Z2495" s="2"/>
      <c r="AA2495" s="8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2"/>
      <c r="CH2495" s="1"/>
      <c r="CI2495" s="1"/>
      <c r="CJ2495" s="1"/>
      <c r="CK2495" s="1"/>
      <c r="CL2495" s="1"/>
      <c r="CM2495" s="1"/>
    </row>
    <row r="2496" spans="1:91" x14ac:dyDescent="0.2">
      <c r="A2496" s="113"/>
      <c r="B2496" s="5"/>
      <c r="C2496" s="5"/>
      <c r="D2496" s="64"/>
      <c r="E2496" s="11"/>
      <c r="F2496" s="8"/>
      <c r="G2496" s="9"/>
      <c r="H2496" s="8"/>
      <c r="I2496" s="8"/>
      <c r="J2496" s="1"/>
      <c r="K2496" s="1"/>
      <c r="L2496" s="5"/>
      <c r="M2496" s="12"/>
      <c r="N2496" s="12"/>
      <c r="O2496" s="5"/>
      <c r="P2496" s="5"/>
      <c r="Q2496" s="10"/>
      <c r="R2496" s="39"/>
      <c r="S2496" s="5"/>
      <c r="T2496" s="6"/>
      <c r="U2496" s="10"/>
      <c r="V2496" s="10"/>
      <c r="W2496" s="12"/>
      <c r="X2496" s="5"/>
      <c r="Y2496" s="11"/>
      <c r="Z2496" s="2"/>
      <c r="AA2496" s="8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2"/>
      <c r="CH2496" s="1"/>
      <c r="CI2496" s="1"/>
      <c r="CJ2496" s="1"/>
      <c r="CK2496" s="1"/>
      <c r="CL2496" s="1"/>
      <c r="CM2496" s="1"/>
    </row>
    <row r="2497" spans="1:91" x14ac:dyDescent="0.2">
      <c r="A2497" s="113"/>
      <c r="B2497" s="5"/>
      <c r="C2497" s="5"/>
      <c r="D2497" s="64"/>
      <c r="E2497" s="11"/>
      <c r="F2497" s="8"/>
      <c r="G2497" s="9"/>
      <c r="H2497" s="8"/>
      <c r="I2497" s="8"/>
      <c r="J2497" s="1"/>
      <c r="K2497" s="1"/>
      <c r="L2497" s="5"/>
      <c r="M2497" s="12"/>
      <c r="N2497" s="12"/>
      <c r="O2497" s="5"/>
      <c r="P2497" s="5"/>
      <c r="Q2497" s="10"/>
      <c r="R2497" s="39"/>
      <c r="S2497" s="5"/>
      <c r="T2497" s="6"/>
      <c r="U2497" s="10"/>
      <c r="V2497" s="10"/>
      <c r="W2497" s="12"/>
      <c r="X2497" s="5"/>
      <c r="Y2497" s="11"/>
      <c r="Z2497" s="2"/>
      <c r="AA2497" s="8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2"/>
      <c r="CH2497" s="1"/>
      <c r="CI2497" s="1"/>
      <c r="CJ2497" s="1"/>
      <c r="CK2497" s="1"/>
      <c r="CL2497" s="1"/>
      <c r="CM2497" s="1"/>
    </row>
    <row r="2498" spans="1:91" x14ac:dyDescent="0.2">
      <c r="A2498" s="113"/>
      <c r="B2498" s="5"/>
      <c r="C2498" s="5"/>
      <c r="D2498" s="64"/>
      <c r="E2498" s="11"/>
      <c r="F2498" s="8"/>
      <c r="G2498" s="9"/>
      <c r="H2498" s="8"/>
      <c r="I2498" s="8"/>
      <c r="J2498" s="1"/>
      <c r="K2498" s="1"/>
      <c r="L2498" s="5"/>
      <c r="M2498" s="12"/>
      <c r="N2498" s="12"/>
      <c r="O2498" s="5"/>
      <c r="P2498" s="5"/>
      <c r="Q2498" s="10"/>
      <c r="R2498" s="39"/>
      <c r="S2498" s="5"/>
      <c r="T2498" s="6"/>
      <c r="U2498" s="10"/>
      <c r="V2498" s="10"/>
      <c r="W2498" s="12"/>
      <c r="X2498" s="5"/>
      <c r="Y2498" s="11"/>
      <c r="Z2498" s="2"/>
      <c r="AA2498" s="8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2"/>
      <c r="CH2498" s="1"/>
      <c r="CI2498" s="1"/>
      <c r="CJ2498" s="1"/>
      <c r="CK2498" s="1"/>
      <c r="CL2498" s="1"/>
      <c r="CM2498" s="1"/>
    </row>
    <row r="2499" spans="1:91" x14ac:dyDescent="0.2">
      <c r="A2499" s="113"/>
      <c r="B2499" s="5"/>
      <c r="C2499" s="5"/>
      <c r="D2499" s="64"/>
      <c r="E2499" s="11"/>
      <c r="F2499" s="8"/>
      <c r="G2499" s="9"/>
      <c r="H2499" s="8"/>
      <c r="I2499" s="8"/>
      <c r="J2499" s="1"/>
      <c r="K2499" s="1"/>
      <c r="L2499" s="5"/>
      <c r="M2499" s="12"/>
      <c r="N2499" s="12"/>
      <c r="O2499" s="5"/>
      <c r="P2499" s="5"/>
      <c r="Q2499" s="10"/>
      <c r="R2499" s="39"/>
      <c r="S2499" s="5"/>
      <c r="T2499" s="6"/>
      <c r="U2499" s="10"/>
      <c r="V2499" s="10"/>
      <c r="W2499" s="12"/>
      <c r="X2499" s="5"/>
      <c r="Y2499" s="11"/>
      <c r="Z2499" s="2"/>
      <c r="AA2499" s="8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2"/>
      <c r="CH2499" s="1"/>
      <c r="CI2499" s="1"/>
      <c r="CJ2499" s="1"/>
      <c r="CK2499" s="1"/>
      <c r="CL2499" s="1"/>
      <c r="CM2499" s="1"/>
    </row>
    <row r="2500" spans="1:91" x14ac:dyDescent="0.2">
      <c r="A2500" s="113"/>
      <c r="B2500" s="5"/>
      <c r="C2500" s="5"/>
      <c r="D2500" s="64"/>
      <c r="E2500" s="11"/>
      <c r="F2500" s="8"/>
      <c r="G2500" s="9"/>
      <c r="H2500" s="8"/>
      <c r="I2500" s="8"/>
      <c r="J2500" s="1"/>
      <c r="K2500" s="1"/>
      <c r="L2500" s="5"/>
      <c r="M2500" s="12"/>
      <c r="N2500" s="12"/>
      <c r="O2500" s="5"/>
      <c r="P2500" s="5"/>
      <c r="Q2500" s="10"/>
      <c r="R2500" s="39"/>
      <c r="S2500" s="5"/>
      <c r="T2500" s="6"/>
      <c r="U2500" s="10"/>
      <c r="V2500" s="10"/>
      <c r="W2500" s="12"/>
      <c r="X2500" s="5"/>
      <c r="Y2500" s="11"/>
      <c r="Z2500" s="2"/>
      <c r="AA2500" s="8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2"/>
      <c r="CH2500" s="1"/>
      <c r="CI2500" s="1"/>
      <c r="CJ2500" s="1"/>
      <c r="CK2500" s="1"/>
      <c r="CL2500" s="1"/>
      <c r="CM2500" s="1"/>
    </row>
    <row r="2501" spans="1:91" x14ac:dyDescent="0.2">
      <c r="A2501" s="113"/>
      <c r="B2501" s="5"/>
      <c r="C2501" s="5"/>
      <c r="D2501" s="64"/>
      <c r="E2501" s="11"/>
      <c r="F2501" s="8"/>
      <c r="G2501" s="9"/>
      <c r="H2501" s="8"/>
      <c r="I2501" s="8"/>
      <c r="J2501" s="1"/>
      <c r="K2501" s="1"/>
      <c r="L2501" s="5"/>
      <c r="M2501" s="12"/>
      <c r="N2501" s="12"/>
      <c r="O2501" s="5"/>
      <c r="P2501" s="5"/>
      <c r="Q2501" s="10"/>
      <c r="R2501" s="39"/>
      <c r="S2501" s="5"/>
      <c r="T2501" s="6"/>
      <c r="U2501" s="10"/>
      <c r="V2501" s="10"/>
      <c r="W2501" s="12"/>
      <c r="X2501" s="5"/>
      <c r="Y2501" s="11"/>
      <c r="Z2501" s="2"/>
      <c r="AA2501" s="8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2"/>
      <c r="CH2501" s="1"/>
      <c r="CI2501" s="1"/>
      <c r="CJ2501" s="1"/>
      <c r="CK2501" s="1"/>
      <c r="CL2501" s="1"/>
      <c r="CM2501" s="1"/>
    </row>
    <row r="2502" spans="1:91" x14ac:dyDescent="0.2">
      <c r="A2502" s="113"/>
      <c r="B2502" s="5"/>
      <c r="C2502" s="5"/>
      <c r="D2502" s="64"/>
      <c r="E2502" s="11"/>
      <c r="F2502" s="8"/>
      <c r="G2502" s="9"/>
      <c r="H2502" s="8"/>
      <c r="I2502" s="8"/>
      <c r="J2502" s="1"/>
      <c r="K2502" s="1"/>
      <c r="L2502" s="5"/>
      <c r="M2502" s="12"/>
      <c r="N2502" s="12"/>
      <c r="O2502" s="5"/>
      <c r="P2502" s="5"/>
      <c r="Q2502" s="10"/>
      <c r="R2502" s="39"/>
      <c r="S2502" s="5"/>
      <c r="T2502" s="6"/>
      <c r="U2502" s="10"/>
      <c r="V2502" s="10"/>
      <c r="W2502" s="12"/>
      <c r="X2502" s="5"/>
      <c r="Y2502" s="11"/>
      <c r="Z2502" s="2"/>
      <c r="AA2502" s="8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2"/>
      <c r="CH2502" s="1"/>
      <c r="CI2502" s="1"/>
      <c r="CJ2502" s="1"/>
      <c r="CK2502" s="1"/>
      <c r="CL2502" s="1"/>
      <c r="CM2502" s="1"/>
    </row>
    <row r="2503" spans="1:91" x14ac:dyDescent="0.2">
      <c r="A2503" s="113"/>
      <c r="B2503" s="5"/>
      <c r="C2503" s="5"/>
      <c r="D2503" s="64"/>
      <c r="E2503" s="11"/>
      <c r="F2503" s="8"/>
      <c r="G2503" s="9"/>
      <c r="H2503" s="8"/>
      <c r="I2503" s="8"/>
      <c r="J2503" s="1"/>
      <c r="K2503" s="1"/>
      <c r="L2503" s="5"/>
      <c r="M2503" s="12"/>
      <c r="N2503" s="12"/>
      <c r="O2503" s="5"/>
      <c r="P2503" s="5"/>
      <c r="Q2503" s="10"/>
      <c r="R2503" s="39"/>
      <c r="S2503" s="5"/>
      <c r="T2503" s="6"/>
      <c r="U2503" s="10"/>
      <c r="V2503" s="10"/>
      <c r="W2503" s="12"/>
      <c r="X2503" s="5"/>
      <c r="Y2503" s="11"/>
      <c r="Z2503" s="2"/>
      <c r="AA2503" s="8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2"/>
      <c r="CH2503" s="1"/>
      <c r="CI2503" s="1"/>
      <c r="CJ2503" s="1"/>
      <c r="CK2503" s="1"/>
      <c r="CL2503" s="1"/>
      <c r="CM2503" s="1"/>
    </row>
    <row r="2504" spans="1:91" x14ac:dyDescent="0.2">
      <c r="A2504" s="113"/>
      <c r="B2504" s="5"/>
      <c r="C2504" s="5"/>
      <c r="D2504" s="64"/>
      <c r="E2504" s="11"/>
      <c r="F2504" s="8"/>
      <c r="G2504" s="9"/>
      <c r="H2504" s="8"/>
      <c r="I2504" s="8"/>
      <c r="J2504" s="1"/>
      <c r="K2504" s="1"/>
      <c r="L2504" s="5"/>
      <c r="M2504" s="12"/>
      <c r="N2504" s="12"/>
      <c r="O2504" s="5"/>
      <c r="P2504" s="5"/>
      <c r="Q2504" s="10"/>
      <c r="R2504" s="39"/>
      <c r="S2504" s="5"/>
      <c r="T2504" s="6"/>
      <c r="U2504" s="10"/>
      <c r="V2504" s="10"/>
      <c r="W2504" s="12"/>
      <c r="X2504" s="5"/>
      <c r="Y2504" s="11"/>
      <c r="Z2504" s="2"/>
      <c r="AA2504" s="8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2"/>
      <c r="CH2504" s="1"/>
      <c r="CI2504" s="1"/>
      <c r="CJ2504" s="1"/>
      <c r="CK2504" s="1"/>
      <c r="CL2504" s="1"/>
      <c r="CM2504" s="1"/>
    </row>
    <row r="2505" spans="1:91" x14ac:dyDescent="0.2">
      <c r="A2505" s="113"/>
      <c r="B2505" s="5"/>
      <c r="C2505" s="5"/>
      <c r="D2505" s="64"/>
      <c r="E2505" s="11"/>
      <c r="F2505" s="8"/>
      <c r="G2505" s="9"/>
      <c r="H2505" s="8"/>
      <c r="I2505" s="8"/>
      <c r="J2505" s="1"/>
      <c r="K2505" s="1"/>
      <c r="L2505" s="5"/>
      <c r="M2505" s="12"/>
      <c r="N2505" s="12"/>
      <c r="O2505" s="5"/>
      <c r="P2505" s="5"/>
      <c r="Q2505" s="10"/>
      <c r="R2505" s="39"/>
      <c r="S2505" s="5"/>
      <c r="T2505" s="6"/>
      <c r="U2505" s="10"/>
      <c r="V2505" s="10"/>
      <c r="W2505" s="12"/>
      <c r="X2505" s="5"/>
      <c r="Y2505" s="11"/>
      <c r="Z2505" s="2"/>
      <c r="AA2505" s="8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2"/>
      <c r="CH2505" s="1"/>
      <c r="CI2505" s="1"/>
      <c r="CJ2505" s="1"/>
      <c r="CK2505" s="1"/>
      <c r="CL2505" s="1"/>
      <c r="CM2505" s="1"/>
    </row>
    <row r="2506" spans="1:91" x14ac:dyDescent="0.2">
      <c r="A2506" s="113"/>
      <c r="B2506" s="5"/>
      <c r="C2506" s="5"/>
      <c r="D2506" s="64"/>
      <c r="E2506" s="11"/>
      <c r="F2506" s="8"/>
      <c r="G2506" s="9"/>
      <c r="H2506" s="8"/>
      <c r="I2506" s="8"/>
      <c r="J2506" s="1"/>
      <c r="K2506" s="1"/>
      <c r="L2506" s="5"/>
      <c r="M2506" s="12"/>
      <c r="N2506" s="12"/>
      <c r="O2506" s="5"/>
      <c r="P2506" s="5"/>
      <c r="Q2506" s="10"/>
      <c r="R2506" s="39"/>
      <c r="S2506" s="5"/>
      <c r="T2506" s="6"/>
      <c r="U2506" s="10"/>
      <c r="V2506" s="10"/>
      <c r="W2506" s="12"/>
      <c r="X2506" s="5"/>
      <c r="Y2506" s="11"/>
      <c r="Z2506" s="2"/>
      <c r="AA2506" s="8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2"/>
      <c r="CH2506" s="1"/>
      <c r="CI2506" s="1"/>
      <c r="CJ2506" s="1"/>
      <c r="CK2506" s="1"/>
      <c r="CL2506" s="1"/>
      <c r="CM2506" s="1"/>
    </row>
    <row r="2507" spans="1:91" x14ac:dyDescent="0.2">
      <c r="A2507" s="113"/>
      <c r="B2507" s="5"/>
      <c r="C2507" s="5"/>
      <c r="D2507" s="64"/>
      <c r="E2507" s="11"/>
      <c r="F2507" s="8"/>
      <c r="G2507" s="9"/>
      <c r="H2507" s="8"/>
      <c r="I2507" s="8"/>
      <c r="J2507" s="1"/>
      <c r="K2507" s="1"/>
      <c r="L2507" s="5"/>
      <c r="M2507" s="12"/>
      <c r="N2507" s="12"/>
      <c r="O2507" s="5"/>
      <c r="P2507" s="5"/>
      <c r="Q2507" s="10"/>
      <c r="R2507" s="39"/>
      <c r="S2507" s="5"/>
      <c r="T2507" s="6"/>
      <c r="U2507" s="10"/>
      <c r="V2507" s="10"/>
      <c r="W2507" s="12"/>
      <c r="X2507" s="5"/>
      <c r="Y2507" s="11"/>
      <c r="Z2507" s="2"/>
      <c r="AA2507" s="8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2"/>
      <c r="CH2507" s="1"/>
      <c r="CI2507" s="1"/>
      <c r="CJ2507" s="1"/>
      <c r="CK2507" s="1"/>
      <c r="CL2507" s="1"/>
      <c r="CM2507" s="1"/>
    </row>
    <row r="2508" spans="1:91" x14ac:dyDescent="0.2">
      <c r="A2508" s="113"/>
      <c r="B2508" s="5"/>
      <c r="C2508" s="5"/>
      <c r="D2508" s="64"/>
      <c r="E2508" s="11"/>
      <c r="F2508" s="8"/>
      <c r="G2508" s="9"/>
      <c r="H2508" s="8"/>
      <c r="I2508" s="8"/>
      <c r="J2508" s="1"/>
      <c r="K2508" s="1"/>
      <c r="L2508" s="5"/>
      <c r="M2508" s="12"/>
      <c r="N2508" s="12"/>
      <c r="O2508" s="5"/>
      <c r="P2508" s="5"/>
      <c r="Q2508" s="10"/>
      <c r="R2508" s="39"/>
      <c r="S2508" s="5"/>
      <c r="T2508" s="6"/>
      <c r="U2508" s="10"/>
      <c r="V2508" s="10"/>
      <c r="W2508" s="12"/>
      <c r="X2508" s="5"/>
      <c r="Y2508" s="11"/>
      <c r="Z2508" s="2"/>
      <c r="AA2508" s="8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2"/>
      <c r="CH2508" s="1"/>
      <c r="CI2508" s="1"/>
      <c r="CJ2508" s="1"/>
      <c r="CK2508" s="1"/>
      <c r="CL2508" s="1"/>
      <c r="CM2508" s="1"/>
    </row>
    <row r="2509" spans="1:91" x14ac:dyDescent="0.2">
      <c r="A2509" s="113"/>
      <c r="B2509" s="5"/>
      <c r="C2509" s="5"/>
      <c r="D2509" s="64"/>
      <c r="E2509" s="11"/>
      <c r="F2509" s="8"/>
      <c r="G2509" s="9"/>
      <c r="H2509" s="8"/>
      <c r="I2509" s="8"/>
      <c r="J2509" s="1"/>
      <c r="K2509" s="1"/>
      <c r="L2509" s="5"/>
      <c r="M2509" s="12"/>
      <c r="N2509" s="12"/>
      <c r="O2509" s="5"/>
      <c r="P2509" s="5"/>
      <c r="Q2509" s="10"/>
      <c r="R2509" s="39"/>
      <c r="S2509" s="5"/>
      <c r="T2509" s="6"/>
      <c r="U2509" s="10"/>
      <c r="V2509" s="10"/>
      <c r="W2509" s="12"/>
      <c r="X2509" s="5"/>
      <c r="Y2509" s="11"/>
      <c r="Z2509" s="2"/>
      <c r="AA2509" s="8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2"/>
      <c r="CH2509" s="1"/>
      <c r="CI2509" s="1"/>
      <c r="CJ2509" s="1"/>
      <c r="CK2509" s="1"/>
      <c r="CL2509" s="1"/>
      <c r="CM2509" s="1"/>
    </row>
    <row r="2510" spans="1:91" x14ac:dyDescent="0.2">
      <c r="A2510" s="113"/>
      <c r="B2510" s="5"/>
      <c r="C2510" s="5"/>
      <c r="D2510" s="64"/>
      <c r="E2510" s="11"/>
      <c r="F2510" s="8"/>
      <c r="G2510" s="9"/>
      <c r="H2510" s="8"/>
      <c r="I2510" s="8"/>
      <c r="J2510" s="1"/>
      <c r="K2510" s="1"/>
      <c r="L2510" s="5"/>
      <c r="M2510" s="12"/>
      <c r="N2510" s="12"/>
      <c r="O2510" s="5"/>
      <c r="P2510" s="5"/>
      <c r="Q2510" s="10"/>
      <c r="R2510" s="39"/>
      <c r="S2510" s="5"/>
      <c r="T2510" s="6"/>
      <c r="U2510" s="10"/>
      <c r="V2510" s="10"/>
      <c r="W2510" s="12"/>
      <c r="X2510" s="5"/>
      <c r="Y2510" s="11"/>
      <c r="Z2510" s="2"/>
      <c r="AA2510" s="8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2"/>
      <c r="CH2510" s="1"/>
      <c r="CI2510" s="1"/>
      <c r="CJ2510" s="1"/>
      <c r="CK2510" s="1"/>
      <c r="CL2510" s="1"/>
      <c r="CM2510" s="1"/>
    </row>
    <row r="2511" spans="1:91" x14ac:dyDescent="0.2">
      <c r="A2511" s="113"/>
      <c r="B2511" s="5"/>
      <c r="C2511" s="5"/>
      <c r="D2511" s="64"/>
      <c r="E2511" s="11"/>
      <c r="F2511" s="8"/>
      <c r="G2511" s="9"/>
      <c r="H2511" s="8"/>
      <c r="I2511" s="8"/>
      <c r="J2511" s="1"/>
      <c r="K2511" s="1"/>
      <c r="L2511" s="5"/>
      <c r="M2511" s="12"/>
      <c r="N2511" s="12"/>
      <c r="O2511" s="5"/>
      <c r="P2511" s="5"/>
      <c r="Q2511" s="10"/>
      <c r="R2511" s="39"/>
      <c r="S2511" s="5"/>
      <c r="T2511" s="6"/>
      <c r="U2511" s="10"/>
      <c r="V2511" s="10"/>
      <c r="W2511" s="12"/>
      <c r="X2511" s="5"/>
      <c r="Y2511" s="11"/>
      <c r="Z2511" s="2"/>
      <c r="AA2511" s="8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2"/>
      <c r="CH2511" s="1"/>
      <c r="CI2511" s="1"/>
      <c r="CJ2511" s="1"/>
      <c r="CK2511" s="1"/>
      <c r="CL2511" s="1"/>
      <c r="CM2511" s="1"/>
    </row>
    <row r="2512" spans="1:91" x14ac:dyDescent="0.2">
      <c r="A2512" s="113"/>
      <c r="B2512" s="5"/>
      <c r="C2512" s="5"/>
      <c r="D2512" s="64"/>
      <c r="E2512" s="11"/>
      <c r="F2512" s="8"/>
      <c r="G2512" s="9"/>
      <c r="H2512" s="8"/>
      <c r="I2512" s="8"/>
      <c r="J2512" s="1"/>
      <c r="K2512" s="1"/>
      <c r="L2512" s="5"/>
      <c r="M2512" s="12"/>
      <c r="N2512" s="12"/>
      <c r="O2512" s="5"/>
      <c r="P2512" s="5"/>
      <c r="Q2512" s="10"/>
      <c r="R2512" s="39"/>
      <c r="S2512" s="5"/>
      <c r="T2512" s="6"/>
      <c r="U2512" s="10"/>
      <c r="V2512" s="10"/>
      <c r="W2512" s="12"/>
      <c r="X2512" s="5"/>
      <c r="Y2512" s="11"/>
      <c r="Z2512" s="2"/>
      <c r="AA2512" s="8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2"/>
      <c r="CH2512" s="1"/>
      <c r="CI2512" s="1"/>
      <c r="CJ2512" s="1"/>
      <c r="CK2512" s="1"/>
      <c r="CL2512" s="1"/>
      <c r="CM2512" s="1"/>
    </row>
    <row r="2513" spans="1:91" x14ac:dyDescent="0.2">
      <c r="A2513" s="113"/>
      <c r="B2513" s="5"/>
      <c r="C2513" s="5"/>
      <c r="D2513" s="64"/>
      <c r="E2513" s="11"/>
      <c r="F2513" s="8"/>
      <c r="G2513" s="9"/>
      <c r="H2513" s="8"/>
      <c r="I2513" s="8"/>
      <c r="J2513" s="1"/>
      <c r="K2513" s="1"/>
      <c r="L2513" s="5"/>
      <c r="M2513" s="12"/>
      <c r="N2513" s="12"/>
      <c r="O2513" s="5"/>
      <c r="P2513" s="5"/>
      <c r="Q2513" s="10"/>
      <c r="R2513" s="39"/>
      <c r="S2513" s="5"/>
      <c r="T2513" s="6"/>
      <c r="U2513" s="10"/>
      <c r="V2513" s="10"/>
      <c r="W2513" s="12"/>
      <c r="X2513" s="5"/>
      <c r="Y2513" s="11"/>
      <c r="Z2513" s="2"/>
      <c r="AA2513" s="8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2"/>
      <c r="CH2513" s="1"/>
      <c r="CI2513" s="1"/>
      <c r="CJ2513" s="1"/>
      <c r="CK2513" s="1"/>
      <c r="CL2513" s="1"/>
      <c r="CM2513" s="1"/>
    </row>
    <row r="2514" spans="1:91" x14ac:dyDescent="0.2">
      <c r="A2514" s="113"/>
      <c r="B2514" s="5"/>
      <c r="C2514" s="5"/>
      <c r="D2514" s="64"/>
      <c r="E2514" s="11"/>
      <c r="F2514" s="8"/>
      <c r="G2514" s="9"/>
      <c r="H2514" s="8"/>
      <c r="I2514" s="8"/>
      <c r="J2514" s="1"/>
      <c r="K2514" s="1"/>
      <c r="L2514" s="5"/>
      <c r="M2514" s="12"/>
      <c r="N2514" s="12"/>
      <c r="O2514" s="5"/>
      <c r="P2514" s="5"/>
      <c r="Q2514" s="10"/>
      <c r="R2514" s="39"/>
      <c r="S2514" s="5"/>
      <c r="T2514" s="6"/>
      <c r="U2514" s="10"/>
      <c r="V2514" s="10"/>
      <c r="W2514" s="12"/>
      <c r="X2514" s="5"/>
      <c r="Y2514" s="11"/>
      <c r="Z2514" s="2"/>
      <c r="AA2514" s="8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2"/>
      <c r="CH2514" s="1"/>
      <c r="CI2514" s="1"/>
      <c r="CJ2514" s="1"/>
      <c r="CK2514" s="1"/>
      <c r="CL2514" s="1"/>
      <c r="CM2514" s="1"/>
    </row>
    <row r="2515" spans="1:91" x14ac:dyDescent="0.2">
      <c r="A2515" s="113"/>
      <c r="B2515" s="5"/>
      <c r="C2515" s="5"/>
      <c r="D2515" s="64"/>
      <c r="E2515" s="11"/>
      <c r="F2515" s="8"/>
      <c r="G2515" s="9"/>
      <c r="H2515" s="8"/>
      <c r="I2515" s="8"/>
      <c r="J2515" s="1"/>
      <c r="K2515" s="1"/>
      <c r="L2515" s="5"/>
      <c r="M2515" s="12"/>
      <c r="N2515" s="12"/>
      <c r="O2515" s="5"/>
      <c r="P2515" s="5"/>
      <c r="Q2515" s="10"/>
      <c r="R2515" s="39"/>
      <c r="S2515" s="5"/>
      <c r="T2515" s="6"/>
      <c r="U2515" s="10"/>
      <c r="V2515" s="10"/>
      <c r="W2515" s="12"/>
      <c r="X2515" s="5"/>
      <c r="Y2515" s="11"/>
      <c r="Z2515" s="2"/>
      <c r="AA2515" s="8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2"/>
      <c r="CH2515" s="1"/>
      <c r="CI2515" s="1"/>
      <c r="CJ2515" s="1"/>
      <c r="CK2515" s="1"/>
      <c r="CL2515" s="1"/>
      <c r="CM2515" s="1"/>
    </row>
    <row r="2516" spans="1:91" x14ac:dyDescent="0.2">
      <c r="A2516" s="113"/>
      <c r="B2516" s="5"/>
      <c r="C2516" s="5"/>
      <c r="D2516" s="64"/>
      <c r="E2516" s="11"/>
      <c r="F2516" s="8"/>
      <c r="G2516" s="9"/>
      <c r="H2516" s="8"/>
      <c r="I2516" s="8"/>
      <c r="J2516" s="1"/>
      <c r="K2516" s="1"/>
      <c r="L2516" s="5"/>
      <c r="M2516" s="12"/>
      <c r="N2516" s="12"/>
      <c r="O2516" s="5"/>
      <c r="P2516" s="5"/>
      <c r="Q2516" s="10"/>
      <c r="R2516" s="39"/>
      <c r="S2516" s="5"/>
      <c r="T2516" s="6"/>
      <c r="U2516" s="10"/>
      <c r="V2516" s="10"/>
      <c r="W2516" s="12"/>
      <c r="X2516" s="5"/>
      <c r="Y2516" s="11"/>
      <c r="Z2516" s="2"/>
      <c r="AA2516" s="8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2"/>
      <c r="CH2516" s="1"/>
      <c r="CI2516" s="1"/>
      <c r="CJ2516" s="1"/>
      <c r="CK2516" s="1"/>
      <c r="CL2516" s="1"/>
      <c r="CM2516" s="1"/>
    </row>
    <row r="2517" spans="1:91" x14ac:dyDescent="0.2">
      <c r="A2517" s="113"/>
      <c r="B2517" s="5"/>
      <c r="C2517" s="5"/>
      <c r="D2517" s="64"/>
      <c r="E2517" s="11"/>
      <c r="F2517" s="8"/>
      <c r="G2517" s="9"/>
      <c r="H2517" s="8"/>
      <c r="I2517" s="8"/>
      <c r="J2517" s="1"/>
      <c r="K2517" s="1"/>
      <c r="L2517" s="5"/>
      <c r="M2517" s="12"/>
      <c r="N2517" s="12"/>
      <c r="O2517" s="5"/>
      <c r="P2517" s="5"/>
      <c r="Q2517" s="10"/>
      <c r="R2517" s="39"/>
      <c r="S2517" s="5"/>
      <c r="T2517" s="6"/>
      <c r="U2517" s="10"/>
      <c r="V2517" s="10"/>
      <c r="W2517" s="12"/>
      <c r="X2517" s="5"/>
      <c r="Y2517" s="11"/>
      <c r="Z2517" s="2"/>
      <c r="AA2517" s="8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2"/>
      <c r="CH2517" s="1"/>
      <c r="CI2517" s="1"/>
      <c r="CJ2517" s="1"/>
      <c r="CK2517" s="1"/>
      <c r="CL2517" s="1"/>
      <c r="CM2517" s="1"/>
    </row>
    <row r="2518" spans="1:91" x14ac:dyDescent="0.2">
      <c r="A2518" s="113"/>
      <c r="B2518" s="5"/>
      <c r="C2518" s="5"/>
      <c r="D2518" s="64"/>
      <c r="E2518" s="11"/>
      <c r="F2518" s="8"/>
      <c r="G2518" s="9"/>
      <c r="H2518" s="8"/>
      <c r="I2518" s="8"/>
      <c r="J2518" s="1"/>
      <c r="K2518" s="1"/>
      <c r="L2518" s="5"/>
      <c r="M2518" s="12"/>
      <c r="N2518" s="12"/>
      <c r="O2518" s="5"/>
      <c r="P2518" s="5"/>
      <c r="Q2518" s="10"/>
      <c r="R2518" s="39"/>
      <c r="S2518" s="5"/>
      <c r="T2518" s="6"/>
      <c r="U2518" s="10"/>
      <c r="V2518" s="10"/>
      <c r="W2518" s="12"/>
      <c r="X2518" s="5"/>
      <c r="Y2518" s="11"/>
      <c r="Z2518" s="2"/>
      <c r="AA2518" s="8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2"/>
      <c r="CH2518" s="1"/>
      <c r="CI2518" s="1"/>
      <c r="CJ2518" s="1"/>
      <c r="CK2518" s="1"/>
      <c r="CL2518" s="1"/>
      <c r="CM2518" s="1"/>
    </row>
    <row r="2519" spans="1:91" x14ac:dyDescent="0.2">
      <c r="A2519" s="113"/>
      <c r="B2519" s="5"/>
      <c r="C2519" s="5"/>
      <c r="D2519" s="64"/>
      <c r="E2519" s="11"/>
      <c r="F2519" s="8"/>
      <c r="G2519" s="9"/>
      <c r="H2519" s="8"/>
      <c r="I2519" s="8"/>
      <c r="J2519" s="1"/>
      <c r="K2519" s="1"/>
      <c r="L2519" s="5"/>
      <c r="M2519" s="12"/>
      <c r="N2519" s="12"/>
      <c r="O2519" s="5"/>
      <c r="P2519" s="5"/>
      <c r="Q2519" s="10"/>
      <c r="R2519" s="39"/>
      <c r="S2519" s="5"/>
      <c r="T2519" s="6"/>
      <c r="U2519" s="10"/>
      <c r="V2519" s="10"/>
      <c r="W2519" s="12"/>
      <c r="X2519" s="5"/>
      <c r="Y2519" s="11"/>
      <c r="Z2519" s="2"/>
      <c r="AA2519" s="8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2"/>
      <c r="CH2519" s="1"/>
      <c r="CI2519" s="1"/>
      <c r="CJ2519" s="1"/>
      <c r="CK2519" s="1"/>
      <c r="CL2519" s="1"/>
      <c r="CM2519" s="1"/>
    </row>
    <row r="2520" spans="1:91" x14ac:dyDescent="0.2">
      <c r="A2520" s="113"/>
      <c r="B2520" s="5"/>
      <c r="C2520" s="5"/>
      <c r="D2520" s="64"/>
      <c r="E2520" s="11"/>
      <c r="F2520" s="8"/>
      <c r="G2520" s="9"/>
      <c r="H2520" s="8"/>
      <c r="I2520" s="8"/>
      <c r="J2520" s="1"/>
      <c r="K2520" s="1"/>
      <c r="L2520" s="5"/>
      <c r="M2520" s="12"/>
      <c r="N2520" s="12"/>
      <c r="O2520" s="5"/>
      <c r="P2520" s="5"/>
      <c r="Q2520" s="10"/>
      <c r="R2520" s="39"/>
      <c r="S2520" s="5"/>
      <c r="T2520" s="6"/>
      <c r="U2520" s="10"/>
      <c r="V2520" s="10"/>
      <c r="W2520" s="12"/>
      <c r="X2520" s="5"/>
      <c r="Y2520" s="11"/>
      <c r="Z2520" s="2"/>
      <c r="AA2520" s="8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2"/>
      <c r="CH2520" s="1"/>
      <c r="CI2520" s="1"/>
      <c r="CJ2520" s="1"/>
      <c r="CK2520" s="1"/>
      <c r="CL2520" s="1"/>
      <c r="CM2520" s="1"/>
    </row>
    <row r="2521" spans="1:91" x14ac:dyDescent="0.2">
      <c r="A2521" s="113"/>
      <c r="B2521" s="5"/>
      <c r="C2521" s="5"/>
      <c r="D2521" s="64"/>
      <c r="E2521" s="11"/>
      <c r="F2521" s="8"/>
      <c r="G2521" s="9"/>
      <c r="H2521" s="8"/>
      <c r="I2521" s="8"/>
      <c r="J2521" s="1"/>
      <c r="K2521" s="1"/>
      <c r="L2521" s="5"/>
      <c r="M2521" s="12"/>
      <c r="N2521" s="12"/>
      <c r="O2521" s="5"/>
      <c r="P2521" s="5"/>
      <c r="Q2521" s="10"/>
      <c r="R2521" s="39"/>
      <c r="S2521" s="5"/>
      <c r="T2521" s="6"/>
      <c r="U2521" s="10"/>
      <c r="V2521" s="10"/>
      <c r="W2521" s="12"/>
      <c r="X2521" s="5"/>
      <c r="Y2521" s="11"/>
      <c r="Z2521" s="2"/>
      <c r="AA2521" s="8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2"/>
      <c r="CH2521" s="1"/>
      <c r="CI2521" s="1"/>
      <c r="CJ2521" s="1"/>
      <c r="CK2521" s="1"/>
      <c r="CL2521" s="1"/>
      <c r="CM2521" s="1"/>
    </row>
    <row r="2522" spans="1:91" x14ac:dyDescent="0.2">
      <c r="A2522" s="113"/>
      <c r="B2522" s="5"/>
      <c r="C2522" s="5"/>
      <c r="D2522" s="64"/>
      <c r="E2522" s="11"/>
      <c r="F2522" s="8"/>
      <c r="G2522" s="9"/>
      <c r="H2522" s="8"/>
      <c r="I2522" s="8"/>
      <c r="J2522" s="1"/>
      <c r="K2522" s="1"/>
      <c r="L2522" s="5"/>
      <c r="M2522" s="12"/>
      <c r="N2522" s="12"/>
      <c r="O2522" s="5"/>
      <c r="P2522" s="5"/>
      <c r="Q2522" s="10"/>
      <c r="R2522" s="39"/>
      <c r="S2522" s="5"/>
      <c r="T2522" s="6"/>
      <c r="U2522" s="10"/>
      <c r="V2522" s="10"/>
      <c r="W2522" s="12"/>
      <c r="X2522" s="5"/>
      <c r="Y2522" s="11"/>
      <c r="Z2522" s="2"/>
      <c r="AA2522" s="8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2"/>
      <c r="CH2522" s="1"/>
      <c r="CI2522" s="1"/>
      <c r="CJ2522" s="1"/>
      <c r="CK2522" s="1"/>
      <c r="CL2522" s="1"/>
      <c r="CM2522" s="1"/>
    </row>
    <row r="2523" spans="1:91" x14ac:dyDescent="0.2">
      <c r="A2523" s="113"/>
      <c r="B2523" s="5"/>
      <c r="C2523" s="5"/>
      <c r="D2523" s="64"/>
      <c r="E2523" s="11"/>
      <c r="F2523" s="8"/>
      <c r="G2523" s="9"/>
      <c r="H2523" s="8"/>
      <c r="I2523" s="8"/>
      <c r="J2523" s="1"/>
      <c r="K2523" s="1"/>
      <c r="L2523" s="5"/>
      <c r="M2523" s="12"/>
      <c r="N2523" s="12"/>
      <c r="O2523" s="5"/>
      <c r="P2523" s="5"/>
      <c r="Q2523" s="10"/>
      <c r="R2523" s="39"/>
      <c r="S2523" s="5"/>
      <c r="T2523" s="6"/>
      <c r="U2523" s="10"/>
      <c r="V2523" s="10"/>
      <c r="W2523" s="12"/>
      <c r="X2523" s="5"/>
      <c r="Y2523" s="11"/>
      <c r="Z2523" s="2"/>
      <c r="AA2523" s="8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2"/>
      <c r="CH2523" s="1"/>
      <c r="CI2523" s="1"/>
      <c r="CJ2523" s="1"/>
      <c r="CK2523" s="1"/>
      <c r="CL2523" s="1"/>
      <c r="CM2523" s="1"/>
    </row>
    <row r="2524" spans="1:91" x14ac:dyDescent="0.2">
      <c r="A2524" s="113"/>
      <c r="B2524" s="5"/>
      <c r="C2524" s="5"/>
      <c r="D2524" s="64"/>
      <c r="E2524" s="11"/>
      <c r="F2524" s="8"/>
      <c r="G2524" s="9"/>
      <c r="H2524" s="8"/>
      <c r="I2524" s="8"/>
      <c r="J2524" s="1"/>
      <c r="K2524" s="1"/>
      <c r="L2524" s="5"/>
      <c r="M2524" s="12"/>
      <c r="N2524" s="12"/>
      <c r="O2524" s="5"/>
      <c r="P2524" s="5"/>
      <c r="Q2524" s="10"/>
      <c r="R2524" s="39"/>
      <c r="S2524" s="5"/>
      <c r="T2524" s="6"/>
      <c r="U2524" s="10"/>
      <c r="V2524" s="10"/>
      <c r="W2524" s="12"/>
      <c r="X2524" s="5"/>
      <c r="Y2524" s="11"/>
      <c r="Z2524" s="2"/>
      <c r="AA2524" s="8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2"/>
      <c r="CH2524" s="1"/>
      <c r="CI2524" s="1"/>
      <c r="CJ2524" s="1"/>
      <c r="CK2524" s="1"/>
      <c r="CL2524" s="1"/>
      <c r="CM2524" s="1"/>
    </row>
    <row r="2525" spans="1:91" x14ac:dyDescent="0.2">
      <c r="A2525" s="113"/>
      <c r="B2525" s="5"/>
      <c r="C2525" s="5"/>
      <c r="D2525" s="64"/>
      <c r="E2525" s="11"/>
      <c r="F2525" s="8"/>
      <c r="G2525" s="9"/>
      <c r="H2525" s="8"/>
      <c r="I2525" s="8"/>
      <c r="J2525" s="1"/>
      <c r="K2525" s="1"/>
      <c r="L2525" s="5"/>
      <c r="M2525" s="12"/>
      <c r="N2525" s="12"/>
      <c r="O2525" s="5"/>
      <c r="P2525" s="5"/>
      <c r="Q2525" s="10"/>
      <c r="R2525" s="39"/>
      <c r="S2525" s="5"/>
      <c r="T2525" s="6"/>
      <c r="U2525" s="10"/>
      <c r="V2525" s="10"/>
      <c r="W2525" s="12"/>
      <c r="X2525" s="5"/>
      <c r="Y2525" s="11"/>
      <c r="Z2525" s="2"/>
      <c r="AA2525" s="8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2"/>
      <c r="CH2525" s="1"/>
      <c r="CI2525" s="1"/>
      <c r="CJ2525" s="1"/>
      <c r="CK2525" s="1"/>
      <c r="CL2525" s="1"/>
      <c r="CM2525" s="1"/>
    </row>
    <row r="2526" spans="1:91" x14ac:dyDescent="0.2">
      <c r="A2526" s="113"/>
      <c r="B2526" s="5"/>
      <c r="C2526" s="5"/>
      <c r="D2526" s="64"/>
      <c r="E2526" s="11"/>
      <c r="F2526" s="8"/>
      <c r="G2526" s="9"/>
      <c r="H2526" s="8"/>
      <c r="I2526" s="8"/>
      <c r="J2526" s="1"/>
      <c r="K2526" s="1"/>
      <c r="L2526" s="5"/>
      <c r="M2526" s="12"/>
      <c r="N2526" s="12"/>
      <c r="O2526" s="5"/>
      <c r="P2526" s="5"/>
      <c r="Q2526" s="10"/>
      <c r="R2526" s="39"/>
      <c r="S2526" s="5"/>
      <c r="T2526" s="6"/>
      <c r="U2526" s="10"/>
      <c r="V2526" s="10"/>
      <c r="W2526" s="12"/>
      <c r="X2526" s="5"/>
      <c r="Y2526" s="11"/>
      <c r="Z2526" s="2"/>
      <c r="AA2526" s="8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2"/>
      <c r="CH2526" s="1"/>
      <c r="CI2526" s="1"/>
      <c r="CJ2526" s="1"/>
      <c r="CK2526" s="1"/>
      <c r="CL2526" s="1"/>
      <c r="CM2526" s="1"/>
    </row>
    <row r="2527" spans="1:91" x14ac:dyDescent="0.2">
      <c r="A2527" s="113"/>
      <c r="B2527" s="5"/>
      <c r="C2527" s="5"/>
      <c r="D2527" s="64"/>
      <c r="E2527" s="11"/>
      <c r="F2527" s="8"/>
      <c r="G2527" s="9"/>
      <c r="H2527" s="8"/>
      <c r="I2527" s="8"/>
      <c r="J2527" s="1"/>
      <c r="K2527" s="1"/>
      <c r="L2527" s="5"/>
      <c r="M2527" s="12"/>
      <c r="N2527" s="12"/>
      <c r="O2527" s="5"/>
      <c r="P2527" s="5"/>
      <c r="Q2527" s="10"/>
      <c r="R2527" s="39"/>
      <c r="S2527" s="5"/>
      <c r="T2527" s="6"/>
      <c r="U2527" s="10"/>
      <c r="V2527" s="10"/>
      <c r="W2527" s="12"/>
      <c r="X2527" s="5"/>
      <c r="Y2527" s="11"/>
      <c r="Z2527" s="2"/>
      <c r="AA2527" s="8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2"/>
      <c r="CH2527" s="1"/>
      <c r="CI2527" s="1"/>
      <c r="CJ2527" s="1"/>
      <c r="CK2527" s="1"/>
      <c r="CL2527" s="1"/>
      <c r="CM2527" s="1"/>
    </row>
    <row r="2528" spans="1:91" x14ac:dyDescent="0.2">
      <c r="A2528" s="113"/>
      <c r="B2528" s="5"/>
      <c r="C2528" s="5"/>
      <c r="D2528" s="64"/>
      <c r="E2528" s="11"/>
      <c r="F2528" s="8"/>
      <c r="G2528" s="9"/>
      <c r="H2528" s="8"/>
      <c r="I2528" s="8"/>
      <c r="J2528" s="1"/>
      <c r="K2528" s="1"/>
      <c r="L2528" s="5"/>
      <c r="M2528" s="12"/>
      <c r="N2528" s="12"/>
      <c r="O2528" s="5"/>
      <c r="P2528" s="5"/>
      <c r="Q2528" s="10"/>
      <c r="R2528" s="39"/>
      <c r="S2528" s="5"/>
      <c r="T2528" s="6"/>
      <c r="U2528" s="10"/>
      <c r="V2528" s="10"/>
      <c r="W2528" s="12"/>
      <c r="X2528" s="5"/>
      <c r="Y2528" s="11"/>
      <c r="Z2528" s="2"/>
      <c r="AA2528" s="8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2"/>
      <c r="CH2528" s="1"/>
      <c r="CI2528" s="1"/>
      <c r="CJ2528" s="1"/>
      <c r="CK2528" s="1"/>
      <c r="CL2528" s="1"/>
      <c r="CM2528" s="1"/>
    </row>
    <row r="2529" spans="1:91" x14ac:dyDescent="0.2">
      <c r="A2529" s="113"/>
      <c r="B2529" s="5"/>
      <c r="C2529" s="5"/>
      <c r="D2529" s="64"/>
      <c r="E2529" s="11"/>
      <c r="F2529" s="8"/>
      <c r="G2529" s="9"/>
      <c r="H2529" s="8"/>
      <c r="I2529" s="8"/>
      <c r="J2529" s="1"/>
      <c r="K2529" s="1"/>
      <c r="L2529" s="5"/>
      <c r="M2529" s="12"/>
      <c r="N2529" s="12"/>
      <c r="O2529" s="5"/>
      <c r="P2529" s="5"/>
      <c r="Q2529" s="10"/>
      <c r="R2529" s="39"/>
      <c r="S2529" s="5"/>
      <c r="T2529" s="6"/>
      <c r="U2529" s="10"/>
      <c r="V2529" s="10"/>
      <c r="W2529" s="12"/>
      <c r="X2529" s="5"/>
      <c r="Y2529" s="11"/>
      <c r="Z2529" s="2"/>
      <c r="AA2529" s="8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2"/>
      <c r="CH2529" s="1"/>
      <c r="CI2529" s="1"/>
      <c r="CJ2529" s="1"/>
      <c r="CK2529" s="1"/>
      <c r="CL2529" s="1"/>
      <c r="CM2529" s="1"/>
    </row>
    <row r="2530" spans="1:91" x14ac:dyDescent="0.2">
      <c r="A2530" s="113"/>
      <c r="B2530" s="5"/>
      <c r="C2530" s="5"/>
      <c r="D2530" s="64"/>
      <c r="E2530" s="11"/>
      <c r="F2530" s="8"/>
      <c r="G2530" s="9"/>
      <c r="H2530" s="8"/>
      <c r="I2530" s="8"/>
      <c r="J2530" s="1"/>
      <c r="K2530" s="1"/>
      <c r="L2530" s="5"/>
      <c r="M2530" s="12"/>
      <c r="N2530" s="12"/>
      <c r="O2530" s="5"/>
      <c r="P2530" s="5"/>
      <c r="Q2530" s="10"/>
      <c r="R2530" s="39"/>
      <c r="S2530" s="5"/>
      <c r="T2530" s="6"/>
      <c r="U2530" s="10"/>
      <c r="V2530" s="10"/>
      <c r="W2530" s="12"/>
      <c r="X2530" s="5"/>
      <c r="Y2530" s="11"/>
      <c r="Z2530" s="2"/>
      <c r="AA2530" s="8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2"/>
      <c r="CH2530" s="1"/>
      <c r="CI2530" s="1"/>
      <c r="CJ2530" s="1"/>
      <c r="CK2530" s="1"/>
      <c r="CL2530" s="1"/>
      <c r="CM2530" s="1"/>
    </row>
    <row r="2531" spans="1:91" x14ac:dyDescent="0.2">
      <c r="A2531" s="113"/>
      <c r="B2531" s="5"/>
      <c r="C2531" s="5"/>
      <c r="D2531" s="64"/>
      <c r="E2531" s="11"/>
      <c r="F2531" s="8"/>
      <c r="G2531" s="9"/>
      <c r="H2531" s="8"/>
      <c r="I2531" s="8"/>
      <c r="J2531" s="1"/>
      <c r="K2531" s="1"/>
      <c r="L2531" s="5"/>
      <c r="M2531" s="12"/>
      <c r="N2531" s="12"/>
      <c r="O2531" s="5"/>
      <c r="P2531" s="5"/>
      <c r="Q2531" s="10"/>
      <c r="R2531" s="39"/>
      <c r="S2531" s="5"/>
      <c r="T2531" s="6"/>
      <c r="U2531" s="10"/>
      <c r="V2531" s="10"/>
      <c r="W2531" s="12"/>
      <c r="X2531" s="5"/>
      <c r="Y2531" s="11"/>
      <c r="Z2531" s="2"/>
      <c r="AA2531" s="8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2"/>
      <c r="CH2531" s="1"/>
      <c r="CI2531" s="1"/>
      <c r="CJ2531" s="1"/>
      <c r="CK2531" s="1"/>
      <c r="CL2531" s="1"/>
      <c r="CM2531" s="1"/>
    </row>
    <row r="2532" spans="1:91" x14ac:dyDescent="0.2">
      <c r="A2532" s="113"/>
      <c r="B2532" s="5"/>
      <c r="C2532" s="5"/>
      <c r="D2532" s="64"/>
      <c r="E2532" s="11"/>
      <c r="F2532" s="8"/>
      <c r="G2532" s="9"/>
      <c r="H2532" s="8"/>
      <c r="I2532" s="8"/>
      <c r="J2532" s="1"/>
      <c r="K2532" s="1"/>
      <c r="L2532" s="5"/>
      <c r="M2532" s="12"/>
      <c r="N2532" s="12"/>
      <c r="O2532" s="5"/>
      <c r="P2532" s="5"/>
      <c r="Q2532" s="10"/>
      <c r="R2532" s="39"/>
      <c r="S2532" s="5"/>
      <c r="T2532" s="6"/>
      <c r="U2532" s="10"/>
      <c r="V2532" s="10"/>
      <c r="W2532" s="12"/>
      <c r="X2532" s="5"/>
      <c r="Y2532" s="11"/>
      <c r="Z2532" s="2"/>
      <c r="AA2532" s="8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2"/>
      <c r="CH2532" s="1"/>
      <c r="CI2532" s="1"/>
      <c r="CJ2532" s="1"/>
      <c r="CK2532" s="1"/>
      <c r="CL2532" s="1"/>
      <c r="CM2532" s="1"/>
    </row>
    <row r="2533" spans="1:91" x14ac:dyDescent="0.2">
      <c r="A2533" s="113"/>
      <c r="B2533" s="5"/>
      <c r="C2533" s="5"/>
      <c r="D2533" s="64"/>
      <c r="E2533" s="11"/>
      <c r="F2533" s="8"/>
      <c r="G2533" s="9"/>
      <c r="H2533" s="8"/>
      <c r="I2533" s="8"/>
      <c r="J2533" s="1"/>
      <c r="K2533" s="1"/>
      <c r="L2533" s="5"/>
      <c r="M2533" s="12"/>
      <c r="N2533" s="12"/>
      <c r="O2533" s="5"/>
      <c r="P2533" s="5"/>
      <c r="Q2533" s="10"/>
      <c r="R2533" s="39"/>
      <c r="S2533" s="5"/>
      <c r="T2533" s="6"/>
      <c r="U2533" s="10"/>
      <c r="V2533" s="10"/>
      <c r="W2533" s="12"/>
      <c r="X2533" s="5"/>
      <c r="Y2533" s="11"/>
      <c r="Z2533" s="2"/>
      <c r="AA2533" s="8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2"/>
      <c r="CH2533" s="1"/>
      <c r="CI2533" s="1"/>
      <c r="CJ2533" s="1"/>
      <c r="CK2533" s="1"/>
      <c r="CL2533" s="1"/>
      <c r="CM2533" s="1"/>
    </row>
    <row r="2534" spans="1:91" x14ac:dyDescent="0.2">
      <c r="A2534" s="113"/>
      <c r="B2534" s="5"/>
      <c r="C2534" s="5"/>
      <c r="D2534" s="64"/>
      <c r="E2534" s="11"/>
      <c r="F2534" s="8"/>
      <c r="G2534" s="9"/>
      <c r="H2534" s="8"/>
      <c r="I2534" s="8"/>
      <c r="J2534" s="1"/>
      <c r="K2534" s="1"/>
      <c r="L2534" s="5"/>
      <c r="M2534" s="12"/>
      <c r="N2534" s="12"/>
      <c r="O2534" s="5"/>
      <c r="P2534" s="5"/>
      <c r="Q2534" s="10"/>
      <c r="R2534" s="39"/>
      <c r="S2534" s="5"/>
      <c r="T2534" s="6"/>
      <c r="U2534" s="10"/>
      <c r="V2534" s="10"/>
      <c r="W2534" s="12"/>
      <c r="X2534" s="5"/>
      <c r="Y2534" s="11"/>
      <c r="Z2534" s="2"/>
      <c r="AA2534" s="8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2"/>
      <c r="CH2534" s="1"/>
      <c r="CI2534" s="1"/>
      <c r="CJ2534" s="1"/>
      <c r="CK2534" s="1"/>
      <c r="CL2534" s="1"/>
      <c r="CM2534" s="1"/>
    </row>
    <row r="2535" spans="1:91" x14ac:dyDescent="0.2">
      <c r="A2535" s="113"/>
      <c r="B2535" s="5"/>
      <c r="C2535" s="5"/>
      <c r="D2535" s="64"/>
      <c r="E2535" s="11"/>
      <c r="F2535" s="8"/>
      <c r="G2535" s="9"/>
      <c r="H2535" s="8"/>
      <c r="I2535" s="8"/>
      <c r="J2535" s="1"/>
      <c r="K2535" s="1"/>
      <c r="L2535" s="5"/>
      <c r="M2535" s="12"/>
      <c r="N2535" s="12"/>
      <c r="O2535" s="5"/>
      <c r="P2535" s="5"/>
      <c r="Q2535" s="10"/>
      <c r="R2535" s="39"/>
      <c r="S2535" s="5"/>
      <c r="T2535" s="6"/>
      <c r="U2535" s="10"/>
      <c r="V2535" s="10"/>
      <c r="W2535" s="12"/>
      <c r="X2535" s="5"/>
      <c r="Y2535" s="11"/>
      <c r="Z2535" s="2"/>
      <c r="AA2535" s="8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2"/>
      <c r="CH2535" s="1"/>
      <c r="CI2535" s="1"/>
      <c r="CJ2535" s="1"/>
      <c r="CK2535" s="1"/>
      <c r="CL2535" s="1"/>
      <c r="CM2535" s="1"/>
    </row>
    <row r="2536" spans="1:91" x14ac:dyDescent="0.2">
      <c r="A2536" s="113"/>
      <c r="B2536" s="5"/>
      <c r="C2536" s="5"/>
      <c r="D2536" s="64"/>
      <c r="E2536" s="11"/>
      <c r="F2536" s="8"/>
      <c r="G2536" s="9"/>
      <c r="H2536" s="8"/>
      <c r="I2536" s="8"/>
      <c r="J2536" s="1"/>
      <c r="K2536" s="1"/>
      <c r="L2536" s="5"/>
      <c r="M2536" s="12"/>
      <c r="N2536" s="12"/>
      <c r="O2536" s="5"/>
      <c r="P2536" s="5"/>
      <c r="Q2536" s="10"/>
      <c r="R2536" s="39"/>
      <c r="S2536" s="5"/>
      <c r="T2536" s="6"/>
      <c r="U2536" s="10"/>
      <c r="V2536" s="10"/>
      <c r="W2536" s="12"/>
      <c r="X2536" s="5"/>
      <c r="Y2536" s="11"/>
      <c r="Z2536" s="2"/>
      <c r="AA2536" s="8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2"/>
      <c r="CH2536" s="1"/>
      <c r="CI2536" s="1"/>
      <c r="CJ2536" s="1"/>
      <c r="CK2536" s="1"/>
      <c r="CL2536" s="1"/>
      <c r="CM2536" s="1"/>
    </row>
    <row r="2537" spans="1:91" x14ac:dyDescent="0.2">
      <c r="A2537" s="113"/>
      <c r="B2537" s="5"/>
      <c r="C2537" s="5"/>
      <c r="D2537" s="64"/>
      <c r="E2537" s="11"/>
      <c r="F2537" s="8"/>
      <c r="G2537" s="9"/>
      <c r="H2537" s="8"/>
      <c r="I2537" s="8"/>
      <c r="J2537" s="1"/>
      <c r="K2537" s="1"/>
      <c r="L2537" s="5"/>
      <c r="M2537" s="12"/>
      <c r="N2537" s="12"/>
      <c r="O2537" s="5"/>
      <c r="P2537" s="5"/>
      <c r="Q2537" s="10"/>
      <c r="R2537" s="39"/>
      <c r="S2537" s="5"/>
      <c r="T2537" s="6"/>
      <c r="U2537" s="10"/>
      <c r="V2537" s="10"/>
      <c r="W2537" s="12"/>
      <c r="X2537" s="5"/>
      <c r="Y2537" s="11"/>
      <c r="Z2537" s="2"/>
      <c r="AA2537" s="8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2"/>
      <c r="CH2537" s="1"/>
      <c r="CI2537" s="1"/>
      <c r="CJ2537" s="1"/>
      <c r="CK2537" s="1"/>
      <c r="CL2537" s="1"/>
      <c r="CM2537" s="1"/>
    </row>
    <row r="2538" spans="1:91" x14ac:dyDescent="0.2">
      <c r="A2538" s="113"/>
      <c r="B2538" s="5"/>
      <c r="C2538" s="5"/>
      <c r="D2538" s="64"/>
      <c r="E2538" s="11"/>
      <c r="F2538" s="8"/>
      <c r="G2538" s="9"/>
      <c r="H2538" s="8"/>
      <c r="I2538" s="8"/>
      <c r="J2538" s="1"/>
      <c r="K2538" s="1"/>
      <c r="L2538" s="5"/>
      <c r="M2538" s="12"/>
      <c r="N2538" s="12"/>
      <c r="O2538" s="5"/>
      <c r="P2538" s="5"/>
      <c r="Q2538" s="10"/>
      <c r="R2538" s="39"/>
      <c r="S2538" s="5"/>
      <c r="T2538" s="6"/>
      <c r="U2538" s="10"/>
      <c r="V2538" s="10"/>
      <c r="W2538" s="12"/>
      <c r="X2538" s="5"/>
      <c r="Y2538" s="11"/>
      <c r="Z2538" s="2"/>
      <c r="AA2538" s="8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2"/>
      <c r="CH2538" s="1"/>
      <c r="CI2538" s="1"/>
      <c r="CJ2538" s="1"/>
      <c r="CK2538" s="1"/>
      <c r="CL2538" s="1"/>
      <c r="CM2538" s="1"/>
    </row>
    <row r="2539" spans="1:91" x14ac:dyDescent="0.2">
      <c r="A2539" s="113"/>
      <c r="B2539" s="5"/>
      <c r="C2539" s="5"/>
      <c r="D2539" s="64"/>
      <c r="E2539" s="11"/>
      <c r="F2539" s="8"/>
      <c r="G2539" s="9"/>
      <c r="H2539" s="8"/>
      <c r="I2539" s="8"/>
      <c r="J2539" s="1"/>
      <c r="K2539" s="1"/>
      <c r="L2539" s="5"/>
      <c r="M2539" s="12"/>
      <c r="N2539" s="12"/>
      <c r="O2539" s="5"/>
      <c r="P2539" s="5"/>
      <c r="Q2539" s="10"/>
      <c r="R2539" s="39"/>
      <c r="S2539" s="5"/>
      <c r="T2539" s="6"/>
      <c r="U2539" s="10"/>
      <c r="V2539" s="10"/>
      <c r="W2539" s="12"/>
      <c r="X2539" s="5"/>
      <c r="Y2539" s="11"/>
      <c r="Z2539" s="2"/>
      <c r="AA2539" s="8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2"/>
      <c r="CH2539" s="1"/>
      <c r="CI2539" s="1"/>
      <c r="CJ2539" s="1"/>
      <c r="CK2539" s="1"/>
      <c r="CL2539" s="1"/>
      <c r="CM2539" s="1"/>
    </row>
    <row r="2540" spans="1:91" x14ac:dyDescent="0.2">
      <c r="A2540" s="113"/>
      <c r="B2540" s="5"/>
      <c r="C2540" s="5"/>
      <c r="D2540" s="64"/>
      <c r="E2540" s="11"/>
      <c r="F2540" s="8"/>
      <c r="G2540" s="9"/>
      <c r="H2540" s="8"/>
      <c r="I2540" s="8"/>
      <c r="J2540" s="1"/>
      <c r="K2540" s="1"/>
      <c r="L2540" s="5"/>
      <c r="M2540" s="12"/>
      <c r="N2540" s="12"/>
      <c r="O2540" s="5"/>
      <c r="P2540" s="5"/>
      <c r="Q2540" s="10"/>
      <c r="R2540" s="39"/>
      <c r="S2540" s="5"/>
      <c r="T2540" s="6"/>
      <c r="U2540" s="10"/>
      <c r="V2540" s="10"/>
      <c r="W2540" s="12"/>
      <c r="X2540" s="5"/>
      <c r="Y2540" s="11"/>
      <c r="Z2540" s="2"/>
      <c r="AA2540" s="8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2"/>
      <c r="CH2540" s="1"/>
      <c r="CI2540" s="1"/>
      <c r="CJ2540" s="1"/>
      <c r="CK2540" s="1"/>
      <c r="CL2540" s="1"/>
      <c r="CM2540" s="1"/>
    </row>
    <row r="2541" spans="1:91" x14ac:dyDescent="0.2">
      <c r="A2541" s="113"/>
      <c r="B2541" s="5"/>
      <c r="C2541" s="5"/>
      <c r="D2541" s="64"/>
      <c r="E2541" s="11"/>
      <c r="F2541" s="8"/>
      <c r="G2541" s="9"/>
      <c r="H2541" s="8"/>
      <c r="I2541" s="8"/>
      <c r="J2541" s="1"/>
      <c r="K2541" s="1"/>
      <c r="L2541" s="5"/>
      <c r="M2541" s="12"/>
      <c r="N2541" s="12"/>
      <c r="O2541" s="5"/>
      <c r="P2541" s="5"/>
      <c r="Q2541" s="10"/>
      <c r="R2541" s="39"/>
      <c r="S2541" s="5"/>
      <c r="T2541" s="6"/>
      <c r="U2541" s="10"/>
      <c r="V2541" s="10"/>
      <c r="W2541" s="12"/>
      <c r="X2541" s="5"/>
      <c r="Y2541" s="11"/>
      <c r="Z2541" s="2"/>
      <c r="AA2541" s="8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2"/>
      <c r="CH2541" s="1"/>
      <c r="CI2541" s="1"/>
      <c r="CJ2541" s="1"/>
      <c r="CK2541" s="1"/>
      <c r="CL2541" s="1"/>
      <c r="CM2541" s="1"/>
    </row>
    <row r="2542" spans="1:91" x14ac:dyDescent="0.2">
      <c r="A2542" s="113"/>
      <c r="B2542" s="5"/>
      <c r="C2542" s="5"/>
      <c r="D2542" s="64"/>
      <c r="E2542" s="11"/>
      <c r="F2542" s="8"/>
      <c r="G2542" s="9"/>
      <c r="H2542" s="8"/>
      <c r="I2542" s="8"/>
      <c r="J2542" s="1"/>
      <c r="K2542" s="1"/>
      <c r="L2542" s="5"/>
      <c r="M2542" s="12"/>
      <c r="N2542" s="12"/>
      <c r="O2542" s="5"/>
      <c r="P2542" s="5"/>
      <c r="Q2542" s="10"/>
      <c r="R2542" s="39"/>
      <c r="S2542" s="5"/>
      <c r="T2542" s="6"/>
      <c r="U2542" s="10"/>
      <c r="V2542" s="10"/>
      <c r="W2542" s="12"/>
      <c r="X2542" s="5"/>
      <c r="Y2542" s="11"/>
      <c r="Z2542" s="2"/>
      <c r="AA2542" s="8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2"/>
      <c r="CH2542" s="1"/>
      <c r="CI2542" s="1"/>
      <c r="CJ2542" s="1"/>
      <c r="CK2542" s="1"/>
      <c r="CL2542" s="1"/>
      <c r="CM2542" s="1"/>
    </row>
    <row r="2543" spans="1:91" x14ac:dyDescent="0.2">
      <c r="A2543" s="113"/>
      <c r="B2543" s="5"/>
      <c r="C2543" s="5"/>
      <c r="D2543" s="64"/>
      <c r="E2543" s="11"/>
      <c r="F2543" s="8"/>
      <c r="G2543" s="9"/>
      <c r="H2543" s="8"/>
      <c r="I2543" s="8"/>
      <c r="J2543" s="1"/>
      <c r="K2543" s="1"/>
      <c r="L2543" s="5"/>
      <c r="M2543" s="12"/>
      <c r="N2543" s="12"/>
      <c r="O2543" s="5"/>
      <c r="P2543" s="5"/>
      <c r="Q2543" s="10"/>
      <c r="R2543" s="39"/>
      <c r="S2543" s="5"/>
      <c r="T2543" s="6"/>
      <c r="U2543" s="10"/>
      <c r="V2543" s="10"/>
      <c r="W2543" s="12"/>
      <c r="X2543" s="5"/>
      <c r="Y2543" s="11"/>
      <c r="Z2543" s="2"/>
      <c r="AA2543" s="8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2"/>
      <c r="CH2543" s="1"/>
      <c r="CI2543" s="1"/>
      <c r="CJ2543" s="1"/>
      <c r="CK2543" s="1"/>
      <c r="CL2543" s="1"/>
      <c r="CM2543" s="1"/>
    </row>
    <row r="2544" spans="1:91" x14ac:dyDescent="0.2">
      <c r="A2544" s="113"/>
      <c r="B2544" s="5"/>
      <c r="C2544" s="5"/>
      <c r="D2544" s="64"/>
      <c r="E2544" s="11"/>
      <c r="F2544" s="8"/>
      <c r="G2544" s="9"/>
      <c r="H2544" s="8"/>
      <c r="I2544" s="8"/>
      <c r="J2544" s="1"/>
      <c r="K2544" s="1"/>
      <c r="L2544" s="5"/>
      <c r="M2544" s="12"/>
      <c r="N2544" s="12"/>
      <c r="O2544" s="5"/>
      <c r="P2544" s="5"/>
      <c r="Q2544" s="10"/>
      <c r="R2544" s="39"/>
      <c r="S2544" s="5"/>
      <c r="T2544" s="6"/>
      <c r="U2544" s="10"/>
      <c r="V2544" s="10"/>
      <c r="W2544" s="12"/>
      <c r="X2544" s="5"/>
      <c r="Y2544" s="11"/>
      <c r="Z2544" s="2"/>
      <c r="AA2544" s="8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2"/>
      <c r="CH2544" s="1"/>
      <c r="CI2544" s="1"/>
      <c r="CJ2544" s="1"/>
      <c r="CK2544" s="1"/>
      <c r="CL2544" s="1"/>
      <c r="CM2544" s="1"/>
    </row>
    <row r="2545" spans="1:91" x14ac:dyDescent="0.2">
      <c r="A2545" s="113"/>
      <c r="B2545" s="5"/>
      <c r="C2545" s="5"/>
      <c r="D2545" s="64"/>
      <c r="E2545" s="11"/>
      <c r="F2545" s="8"/>
      <c r="G2545" s="9"/>
      <c r="H2545" s="8"/>
      <c r="I2545" s="8"/>
      <c r="J2545" s="1"/>
      <c r="K2545" s="1"/>
      <c r="L2545" s="5"/>
      <c r="M2545" s="12"/>
      <c r="N2545" s="12"/>
      <c r="O2545" s="5"/>
      <c r="P2545" s="5"/>
      <c r="Q2545" s="10"/>
      <c r="R2545" s="39"/>
      <c r="S2545" s="5"/>
      <c r="T2545" s="6"/>
      <c r="U2545" s="10"/>
      <c r="V2545" s="10"/>
      <c r="W2545" s="12"/>
      <c r="X2545" s="5"/>
      <c r="Y2545" s="11"/>
      <c r="Z2545" s="2"/>
      <c r="AA2545" s="8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2"/>
      <c r="CH2545" s="1"/>
      <c r="CI2545" s="1"/>
      <c r="CJ2545" s="1"/>
      <c r="CK2545" s="1"/>
      <c r="CL2545" s="1"/>
      <c r="CM2545" s="1"/>
    </row>
    <row r="2546" spans="1:91" x14ac:dyDescent="0.2">
      <c r="A2546" s="113"/>
      <c r="B2546" s="5"/>
      <c r="C2546" s="5"/>
      <c r="D2546" s="64"/>
      <c r="E2546" s="11"/>
      <c r="F2546" s="8"/>
      <c r="G2546" s="9"/>
      <c r="H2546" s="8"/>
      <c r="I2546" s="8"/>
      <c r="J2546" s="1"/>
      <c r="K2546" s="1"/>
      <c r="L2546" s="5"/>
      <c r="M2546" s="12"/>
      <c r="N2546" s="12"/>
      <c r="O2546" s="5"/>
      <c r="P2546" s="5"/>
      <c r="Q2546" s="10"/>
      <c r="R2546" s="39"/>
      <c r="S2546" s="5"/>
      <c r="T2546" s="6"/>
      <c r="U2546" s="10"/>
      <c r="V2546" s="10"/>
      <c r="W2546" s="12"/>
      <c r="X2546" s="5"/>
      <c r="Y2546" s="11"/>
      <c r="Z2546" s="2"/>
      <c r="AA2546" s="8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2"/>
      <c r="CH2546" s="1"/>
      <c r="CI2546" s="1"/>
      <c r="CJ2546" s="1"/>
      <c r="CK2546" s="1"/>
      <c r="CL2546" s="1"/>
      <c r="CM2546" s="1"/>
    </row>
    <row r="2547" spans="1:91" x14ac:dyDescent="0.2">
      <c r="A2547" s="113"/>
      <c r="B2547" s="5"/>
      <c r="C2547" s="5"/>
      <c r="D2547" s="64"/>
      <c r="E2547" s="11"/>
      <c r="F2547" s="8"/>
      <c r="G2547" s="9"/>
      <c r="H2547" s="8"/>
      <c r="I2547" s="8"/>
      <c r="J2547" s="1"/>
      <c r="K2547" s="1"/>
      <c r="L2547" s="5"/>
      <c r="M2547" s="12"/>
      <c r="N2547" s="12"/>
      <c r="O2547" s="5"/>
      <c r="P2547" s="5"/>
      <c r="Q2547" s="10"/>
      <c r="R2547" s="39"/>
      <c r="S2547" s="5"/>
      <c r="T2547" s="6"/>
      <c r="U2547" s="10"/>
      <c r="V2547" s="10"/>
      <c r="W2547" s="12"/>
      <c r="X2547" s="5"/>
      <c r="Y2547" s="11"/>
      <c r="Z2547" s="2"/>
      <c r="AA2547" s="8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2"/>
      <c r="CH2547" s="1"/>
      <c r="CI2547" s="1"/>
      <c r="CJ2547" s="1"/>
      <c r="CK2547" s="1"/>
      <c r="CL2547" s="1"/>
      <c r="CM2547" s="1"/>
    </row>
    <row r="2548" spans="1:91" x14ac:dyDescent="0.2">
      <c r="A2548" s="113"/>
      <c r="B2548" s="5"/>
      <c r="C2548" s="5"/>
      <c r="D2548" s="64"/>
      <c r="E2548" s="11"/>
      <c r="F2548" s="8"/>
      <c r="G2548" s="9"/>
      <c r="H2548" s="8"/>
      <c r="I2548" s="8"/>
      <c r="J2548" s="1"/>
      <c r="K2548" s="1"/>
      <c r="L2548" s="5"/>
      <c r="M2548" s="12"/>
      <c r="N2548" s="12"/>
      <c r="O2548" s="5"/>
      <c r="P2548" s="5"/>
      <c r="Q2548" s="10"/>
      <c r="R2548" s="39"/>
      <c r="S2548" s="5"/>
      <c r="T2548" s="6"/>
      <c r="U2548" s="10"/>
      <c r="V2548" s="10"/>
      <c r="W2548" s="12"/>
      <c r="X2548" s="5"/>
      <c r="Y2548" s="11"/>
      <c r="Z2548" s="2"/>
      <c r="AA2548" s="8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2"/>
      <c r="CH2548" s="1"/>
      <c r="CI2548" s="1"/>
      <c r="CJ2548" s="1"/>
      <c r="CK2548" s="1"/>
      <c r="CL2548" s="1"/>
      <c r="CM2548" s="1"/>
    </row>
    <row r="2549" spans="1:91" x14ac:dyDescent="0.2">
      <c r="A2549" s="113"/>
      <c r="B2549" s="5"/>
      <c r="C2549" s="5"/>
      <c r="D2549" s="64"/>
      <c r="E2549" s="11"/>
      <c r="F2549" s="8"/>
      <c r="G2549" s="9"/>
      <c r="H2549" s="8"/>
      <c r="I2549" s="8"/>
      <c r="J2549" s="1"/>
      <c r="K2549" s="1"/>
      <c r="L2549" s="5"/>
      <c r="M2549" s="12"/>
      <c r="N2549" s="12"/>
      <c r="O2549" s="5"/>
      <c r="P2549" s="5"/>
      <c r="Q2549" s="10"/>
      <c r="R2549" s="39"/>
      <c r="S2549" s="5"/>
      <c r="T2549" s="6"/>
      <c r="U2549" s="10"/>
      <c r="V2549" s="10"/>
      <c r="W2549" s="12"/>
      <c r="X2549" s="5"/>
      <c r="Y2549" s="11"/>
      <c r="Z2549" s="2"/>
      <c r="AA2549" s="8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2"/>
      <c r="CH2549" s="1"/>
      <c r="CI2549" s="1"/>
      <c r="CJ2549" s="1"/>
      <c r="CK2549" s="1"/>
      <c r="CL2549" s="1"/>
      <c r="CM2549" s="1"/>
    </row>
    <row r="2550" spans="1:91" x14ac:dyDescent="0.2">
      <c r="A2550" s="113"/>
      <c r="B2550" s="5"/>
      <c r="C2550" s="5"/>
      <c r="D2550" s="64"/>
      <c r="E2550" s="11"/>
      <c r="F2550" s="8"/>
      <c r="G2550" s="9"/>
      <c r="H2550" s="8"/>
      <c r="I2550" s="8"/>
      <c r="J2550" s="1"/>
      <c r="K2550" s="1"/>
      <c r="L2550" s="5"/>
      <c r="M2550" s="12"/>
      <c r="N2550" s="12"/>
      <c r="O2550" s="5"/>
      <c r="P2550" s="5"/>
      <c r="Q2550" s="10"/>
      <c r="R2550" s="39"/>
      <c r="S2550" s="5"/>
      <c r="T2550" s="6"/>
      <c r="U2550" s="10"/>
      <c r="V2550" s="10"/>
      <c r="W2550" s="12"/>
      <c r="X2550" s="5"/>
      <c r="Y2550" s="11"/>
      <c r="Z2550" s="2"/>
      <c r="AA2550" s="8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2"/>
      <c r="CH2550" s="1"/>
      <c r="CI2550" s="1"/>
      <c r="CJ2550" s="1"/>
      <c r="CK2550" s="1"/>
      <c r="CL2550" s="1"/>
      <c r="CM2550" s="1"/>
    </row>
    <row r="2551" spans="1:91" x14ac:dyDescent="0.2">
      <c r="A2551" s="113"/>
      <c r="B2551" s="5"/>
      <c r="C2551" s="5"/>
      <c r="D2551" s="64"/>
      <c r="E2551" s="11"/>
      <c r="F2551" s="8"/>
      <c r="G2551" s="9"/>
      <c r="H2551" s="8"/>
      <c r="I2551" s="8"/>
      <c r="J2551" s="1"/>
      <c r="K2551" s="1"/>
      <c r="L2551" s="5"/>
      <c r="M2551" s="12"/>
      <c r="N2551" s="12"/>
      <c r="O2551" s="5"/>
      <c r="P2551" s="5"/>
      <c r="Q2551" s="10"/>
      <c r="R2551" s="39"/>
      <c r="S2551" s="5"/>
      <c r="T2551" s="6"/>
      <c r="U2551" s="10"/>
      <c r="V2551" s="10"/>
      <c r="W2551" s="12"/>
      <c r="X2551" s="5"/>
      <c r="Y2551" s="11"/>
      <c r="Z2551" s="2"/>
      <c r="AA2551" s="8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2"/>
      <c r="CH2551" s="1"/>
      <c r="CI2551" s="1"/>
      <c r="CJ2551" s="1"/>
      <c r="CK2551" s="1"/>
      <c r="CL2551" s="1"/>
      <c r="CM2551" s="1"/>
    </row>
    <row r="2552" spans="1:91" x14ac:dyDescent="0.2">
      <c r="A2552" s="113"/>
      <c r="B2552" s="5"/>
      <c r="C2552" s="5"/>
      <c r="D2552" s="64"/>
      <c r="E2552" s="11"/>
      <c r="F2552" s="8"/>
      <c r="G2552" s="9"/>
      <c r="H2552" s="8"/>
      <c r="I2552" s="8"/>
      <c r="J2552" s="1"/>
      <c r="K2552" s="1"/>
      <c r="L2552" s="5"/>
      <c r="M2552" s="12"/>
      <c r="N2552" s="12"/>
      <c r="O2552" s="5"/>
      <c r="P2552" s="5"/>
      <c r="Q2552" s="10"/>
      <c r="R2552" s="39"/>
      <c r="S2552" s="5"/>
      <c r="T2552" s="6"/>
      <c r="U2552" s="10"/>
      <c r="V2552" s="10"/>
      <c r="W2552" s="12"/>
      <c r="X2552" s="5"/>
      <c r="Y2552" s="11"/>
      <c r="Z2552" s="2"/>
      <c r="AA2552" s="8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2"/>
      <c r="CH2552" s="1"/>
      <c r="CI2552" s="1"/>
      <c r="CJ2552" s="1"/>
      <c r="CK2552" s="1"/>
      <c r="CL2552" s="1"/>
      <c r="CM2552" s="1"/>
    </row>
    <row r="2553" spans="1:91" x14ac:dyDescent="0.2">
      <c r="A2553" s="113"/>
      <c r="B2553" s="5"/>
      <c r="C2553" s="5"/>
      <c r="D2553" s="64"/>
      <c r="E2553" s="11"/>
      <c r="F2553" s="8"/>
      <c r="G2553" s="9"/>
      <c r="H2553" s="8"/>
      <c r="I2553" s="8"/>
      <c r="J2553" s="1"/>
      <c r="K2553" s="1"/>
      <c r="L2553" s="5"/>
      <c r="M2553" s="12"/>
      <c r="N2553" s="12"/>
      <c r="O2553" s="5"/>
      <c r="P2553" s="5"/>
      <c r="Q2553" s="10"/>
      <c r="R2553" s="39"/>
      <c r="S2553" s="5"/>
      <c r="T2553" s="6"/>
      <c r="U2553" s="10"/>
      <c r="V2553" s="10"/>
      <c r="W2553" s="12"/>
      <c r="X2553" s="5"/>
      <c r="Y2553" s="11"/>
      <c r="Z2553" s="2"/>
      <c r="AA2553" s="8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2"/>
      <c r="CH2553" s="1"/>
      <c r="CI2553" s="1"/>
      <c r="CJ2553" s="1"/>
      <c r="CK2553" s="1"/>
      <c r="CL2553" s="1"/>
      <c r="CM2553" s="1"/>
    </row>
    <row r="2554" spans="1:91" x14ac:dyDescent="0.2">
      <c r="A2554" s="113"/>
      <c r="B2554" s="5"/>
      <c r="C2554" s="5"/>
      <c r="D2554" s="64"/>
      <c r="E2554" s="11"/>
      <c r="F2554" s="8"/>
      <c r="G2554" s="9"/>
      <c r="H2554" s="8"/>
      <c r="I2554" s="8"/>
      <c r="J2554" s="1"/>
      <c r="K2554" s="1"/>
      <c r="L2554" s="5"/>
      <c r="M2554" s="12"/>
      <c r="N2554" s="12"/>
      <c r="O2554" s="5"/>
      <c r="P2554" s="5"/>
      <c r="Q2554" s="10"/>
      <c r="R2554" s="39"/>
      <c r="S2554" s="5"/>
      <c r="T2554" s="6"/>
      <c r="U2554" s="10"/>
      <c r="V2554" s="10"/>
      <c r="W2554" s="12"/>
      <c r="X2554" s="5"/>
      <c r="Y2554" s="11"/>
      <c r="Z2554" s="2"/>
      <c r="AA2554" s="8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2"/>
      <c r="CH2554" s="1"/>
      <c r="CI2554" s="1"/>
      <c r="CJ2554" s="1"/>
      <c r="CK2554" s="1"/>
      <c r="CL2554" s="1"/>
      <c r="CM2554" s="1"/>
    </row>
    <row r="2555" spans="1:91" x14ac:dyDescent="0.2">
      <c r="A2555" s="113"/>
      <c r="B2555" s="5"/>
      <c r="C2555" s="5"/>
      <c r="D2555" s="64"/>
      <c r="E2555" s="11"/>
      <c r="F2555" s="8"/>
      <c r="G2555" s="9"/>
      <c r="H2555" s="8"/>
      <c r="I2555" s="8"/>
      <c r="J2555" s="1"/>
      <c r="K2555" s="1"/>
      <c r="L2555" s="5"/>
      <c r="M2555" s="12"/>
      <c r="N2555" s="12"/>
      <c r="O2555" s="5"/>
      <c r="P2555" s="5"/>
      <c r="Q2555" s="10"/>
      <c r="R2555" s="39"/>
      <c r="S2555" s="5"/>
      <c r="T2555" s="6"/>
      <c r="U2555" s="10"/>
      <c r="V2555" s="10"/>
      <c r="W2555" s="12"/>
      <c r="X2555" s="5"/>
      <c r="Y2555" s="11"/>
      <c r="Z2555" s="2"/>
      <c r="AA2555" s="8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2"/>
      <c r="CH2555" s="1"/>
      <c r="CI2555" s="1"/>
      <c r="CJ2555" s="1"/>
      <c r="CK2555" s="1"/>
      <c r="CL2555" s="1"/>
      <c r="CM2555" s="1"/>
    </row>
    <row r="2556" spans="1:91" x14ac:dyDescent="0.2">
      <c r="A2556" s="113"/>
      <c r="B2556" s="5"/>
      <c r="C2556" s="5"/>
      <c r="D2556" s="64"/>
      <c r="E2556" s="11"/>
      <c r="F2556" s="8"/>
      <c r="G2556" s="9"/>
      <c r="H2556" s="8"/>
      <c r="I2556" s="8"/>
      <c r="J2556" s="1"/>
      <c r="K2556" s="1"/>
      <c r="L2556" s="5"/>
      <c r="M2556" s="12"/>
      <c r="N2556" s="12"/>
      <c r="O2556" s="5"/>
      <c r="P2556" s="5"/>
      <c r="Q2556" s="10"/>
      <c r="R2556" s="39"/>
      <c r="S2556" s="5"/>
      <c r="T2556" s="6"/>
      <c r="U2556" s="10"/>
      <c r="V2556" s="10"/>
      <c r="W2556" s="12"/>
      <c r="X2556" s="5"/>
      <c r="Y2556" s="11"/>
      <c r="Z2556" s="2"/>
      <c r="AA2556" s="8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2"/>
      <c r="CH2556" s="1"/>
      <c r="CI2556" s="1"/>
      <c r="CJ2556" s="1"/>
      <c r="CK2556" s="1"/>
      <c r="CL2556" s="1"/>
      <c r="CM2556" s="1"/>
    </row>
    <row r="2557" spans="1:91" x14ac:dyDescent="0.2">
      <c r="A2557" s="113"/>
      <c r="B2557" s="5"/>
      <c r="C2557" s="5"/>
      <c r="D2557" s="64"/>
      <c r="E2557" s="11"/>
      <c r="F2557" s="8"/>
      <c r="G2557" s="9"/>
      <c r="H2557" s="8"/>
      <c r="I2557" s="8"/>
      <c r="J2557" s="1"/>
      <c r="K2557" s="1"/>
      <c r="L2557" s="5"/>
      <c r="M2557" s="12"/>
      <c r="N2557" s="12"/>
      <c r="O2557" s="5"/>
      <c r="P2557" s="5"/>
      <c r="Q2557" s="10"/>
      <c r="R2557" s="39"/>
      <c r="S2557" s="5"/>
      <c r="T2557" s="6"/>
      <c r="U2557" s="10"/>
      <c r="V2557" s="10"/>
      <c r="W2557" s="12"/>
      <c r="X2557" s="5"/>
      <c r="Y2557" s="11"/>
      <c r="Z2557" s="2"/>
      <c r="AA2557" s="8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2"/>
      <c r="CH2557" s="1"/>
      <c r="CI2557" s="1"/>
      <c r="CJ2557" s="1"/>
      <c r="CK2557" s="1"/>
      <c r="CL2557" s="1"/>
      <c r="CM2557" s="1"/>
    </row>
    <row r="2558" spans="1:91" x14ac:dyDescent="0.2">
      <c r="A2558" s="113"/>
      <c r="B2558" s="5"/>
      <c r="C2558" s="5"/>
      <c r="D2558" s="64"/>
      <c r="E2558" s="11"/>
      <c r="F2558" s="8"/>
      <c r="G2558" s="9"/>
      <c r="H2558" s="8"/>
      <c r="I2558" s="8"/>
      <c r="J2558" s="1"/>
      <c r="K2558" s="1"/>
      <c r="L2558" s="5"/>
      <c r="M2558" s="12"/>
      <c r="N2558" s="12"/>
      <c r="O2558" s="5"/>
      <c r="P2558" s="5"/>
      <c r="Q2558" s="10"/>
      <c r="R2558" s="39"/>
      <c r="S2558" s="5"/>
      <c r="T2558" s="6"/>
      <c r="U2558" s="10"/>
      <c r="V2558" s="10"/>
      <c r="W2558" s="12"/>
      <c r="X2558" s="5"/>
      <c r="Y2558" s="11"/>
      <c r="Z2558" s="2"/>
      <c r="AA2558" s="8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2"/>
      <c r="CH2558" s="1"/>
      <c r="CI2558" s="1"/>
      <c r="CJ2558" s="1"/>
      <c r="CK2558" s="1"/>
      <c r="CL2558" s="1"/>
      <c r="CM2558" s="1"/>
    </row>
    <row r="2559" spans="1:91" x14ac:dyDescent="0.2">
      <c r="A2559" s="113"/>
      <c r="B2559" s="5"/>
      <c r="C2559" s="5"/>
      <c r="D2559" s="64"/>
      <c r="E2559" s="11"/>
      <c r="F2559" s="8"/>
      <c r="G2559" s="9"/>
      <c r="H2559" s="8"/>
      <c r="I2559" s="8"/>
      <c r="J2559" s="1"/>
      <c r="K2559" s="1"/>
      <c r="L2559" s="5"/>
      <c r="M2559" s="12"/>
      <c r="N2559" s="12"/>
      <c r="O2559" s="5"/>
      <c r="P2559" s="5"/>
      <c r="Q2559" s="10"/>
      <c r="R2559" s="39"/>
      <c r="S2559" s="5"/>
      <c r="T2559" s="6"/>
      <c r="U2559" s="10"/>
      <c r="V2559" s="10"/>
      <c r="W2559" s="12"/>
      <c r="X2559" s="5"/>
      <c r="Y2559" s="11"/>
      <c r="Z2559" s="2"/>
      <c r="AA2559" s="8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2"/>
      <c r="CH2559" s="1"/>
      <c r="CI2559" s="1"/>
      <c r="CJ2559" s="1"/>
      <c r="CK2559" s="1"/>
      <c r="CL2559" s="1"/>
      <c r="CM2559" s="1"/>
    </row>
    <row r="2560" spans="1:91" x14ac:dyDescent="0.2">
      <c r="A2560" s="113"/>
      <c r="B2560" s="5"/>
      <c r="C2560" s="5"/>
      <c r="D2560" s="64"/>
      <c r="E2560" s="11"/>
      <c r="F2560" s="8"/>
      <c r="G2560" s="9"/>
      <c r="H2560" s="8"/>
      <c r="I2560" s="8"/>
      <c r="J2560" s="1"/>
      <c r="K2560" s="1"/>
      <c r="L2560" s="5"/>
      <c r="M2560" s="12"/>
      <c r="N2560" s="12"/>
      <c r="O2560" s="5"/>
      <c r="P2560" s="5"/>
      <c r="Q2560" s="10"/>
      <c r="R2560" s="39"/>
      <c r="S2560" s="5"/>
      <c r="T2560" s="6"/>
      <c r="U2560" s="10"/>
      <c r="V2560" s="10"/>
      <c r="W2560" s="12"/>
      <c r="X2560" s="5"/>
      <c r="Y2560" s="11"/>
      <c r="Z2560" s="2"/>
      <c r="AA2560" s="8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2"/>
      <c r="CH2560" s="1"/>
      <c r="CI2560" s="1"/>
      <c r="CJ2560" s="1"/>
      <c r="CK2560" s="1"/>
      <c r="CL2560" s="1"/>
      <c r="CM2560" s="1"/>
    </row>
    <row r="2561" spans="1:91" x14ac:dyDescent="0.2">
      <c r="A2561" s="113"/>
      <c r="B2561" s="5"/>
      <c r="C2561" s="5"/>
      <c r="D2561" s="64"/>
      <c r="E2561" s="11"/>
      <c r="F2561" s="8"/>
      <c r="G2561" s="9"/>
      <c r="H2561" s="8"/>
      <c r="I2561" s="8"/>
      <c r="J2561" s="1"/>
      <c r="K2561" s="1"/>
      <c r="L2561" s="5"/>
      <c r="M2561" s="12"/>
      <c r="N2561" s="12"/>
      <c r="O2561" s="5"/>
      <c r="P2561" s="5"/>
      <c r="Q2561" s="10"/>
      <c r="R2561" s="39"/>
      <c r="S2561" s="5"/>
      <c r="T2561" s="6"/>
      <c r="U2561" s="10"/>
      <c r="V2561" s="10"/>
      <c r="W2561" s="12"/>
      <c r="X2561" s="5"/>
      <c r="Y2561" s="11"/>
      <c r="Z2561" s="2"/>
      <c r="AA2561" s="8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2"/>
      <c r="CH2561" s="1"/>
      <c r="CI2561" s="1"/>
      <c r="CJ2561" s="1"/>
      <c r="CK2561" s="1"/>
      <c r="CL2561" s="1"/>
      <c r="CM2561" s="1"/>
    </row>
    <row r="2562" spans="1:91" x14ac:dyDescent="0.2">
      <c r="A2562" s="113"/>
      <c r="B2562" s="5"/>
      <c r="C2562" s="5"/>
      <c r="D2562" s="64"/>
      <c r="E2562" s="11"/>
      <c r="F2562" s="8"/>
      <c r="G2562" s="9"/>
      <c r="H2562" s="8"/>
      <c r="I2562" s="8"/>
      <c r="J2562" s="1"/>
      <c r="K2562" s="1"/>
      <c r="L2562" s="5"/>
      <c r="M2562" s="12"/>
      <c r="N2562" s="12"/>
      <c r="O2562" s="5"/>
      <c r="P2562" s="5"/>
      <c r="Q2562" s="10"/>
      <c r="R2562" s="39"/>
      <c r="S2562" s="5"/>
      <c r="T2562" s="6"/>
      <c r="U2562" s="10"/>
      <c r="V2562" s="10"/>
      <c r="W2562" s="12"/>
      <c r="X2562" s="5"/>
      <c r="Y2562" s="11"/>
      <c r="Z2562" s="2"/>
      <c r="AA2562" s="8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2"/>
      <c r="CH2562" s="1"/>
      <c r="CI2562" s="1"/>
      <c r="CJ2562" s="1"/>
      <c r="CK2562" s="1"/>
      <c r="CL2562" s="1"/>
      <c r="CM2562" s="1"/>
    </row>
    <row r="2563" spans="1:91" x14ac:dyDescent="0.2">
      <c r="A2563" s="113"/>
      <c r="B2563" s="5"/>
      <c r="C2563" s="5"/>
      <c r="D2563" s="64"/>
      <c r="E2563" s="11"/>
      <c r="F2563" s="8"/>
      <c r="G2563" s="9"/>
      <c r="H2563" s="8"/>
      <c r="I2563" s="8"/>
      <c r="J2563" s="1"/>
      <c r="K2563" s="1"/>
      <c r="L2563" s="5"/>
      <c r="M2563" s="12"/>
      <c r="N2563" s="12"/>
      <c r="O2563" s="5"/>
      <c r="P2563" s="5"/>
      <c r="Q2563" s="10"/>
      <c r="R2563" s="39"/>
      <c r="S2563" s="5"/>
      <c r="T2563" s="6"/>
      <c r="U2563" s="10"/>
      <c r="V2563" s="10"/>
      <c r="W2563" s="12"/>
      <c r="X2563" s="5"/>
      <c r="Y2563" s="11"/>
      <c r="Z2563" s="2"/>
      <c r="AA2563" s="8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2"/>
      <c r="CH2563" s="1"/>
      <c r="CI2563" s="1"/>
      <c r="CJ2563" s="1"/>
      <c r="CK2563" s="1"/>
      <c r="CL2563" s="1"/>
      <c r="CM2563" s="1"/>
    </row>
    <row r="2564" spans="1:91" x14ac:dyDescent="0.2">
      <c r="A2564" s="113"/>
      <c r="B2564" s="5"/>
      <c r="C2564" s="5"/>
      <c r="D2564" s="64"/>
      <c r="E2564" s="11"/>
      <c r="F2564" s="8"/>
      <c r="G2564" s="9"/>
      <c r="H2564" s="8"/>
      <c r="I2564" s="8"/>
      <c r="J2564" s="1"/>
      <c r="K2564" s="1"/>
      <c r="L2564" s="5"/>
      <c r="M2564" s="12"/>
      <c r="N2564" s="12"/>
      <c r="O2564" s="5"/>
      <c r="P2564" s="5"/>
      <c r="Q2564" s="10"/>
      <c r="R2564" s="39"/>
      <c r="S2564" s="5"/>
      <c r="T2564" s="6"/>
      <c r="U2564" s="10"/>
      <c r="V2564" s="10"/>
      <c r="W2564" s="12"/>
      <c r="X2564" s="5"/>
      <c r="Y2564" s="11"/>
      <c r="Z2564" s="2"/>
      <c r="AA2564" s="8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2"/>
      <c r="CH2564" s="1"/>
      <c r="CI2564" s="1"/>
      <c r="CJ2564" s="1"/>
      <c r="CK2564" s="1"/>
      <c r="CL2564" s="1"/>
      <c r="CM2564" s="1"/>
    </row>
    <row r="2565" spans="1:91" x14ac:dyDescent="0.2">
      <c r="A2565" s="113"/>
      <c r="B2565" s="5"/>
      <c r="C2565" s="5"/>
      <c r="D2565" s="64"/>
      <c r="E2565" s="11"/>
      <c r="F2565" s="8"/>
      <c r="G2565" s="9"/>
      <c r="H2565" s="8"/>
      <c r="I2565" s="8"/>
      <c r="J2565" s="1"/>
      <c r="K2565" s="1"/>
      <c r="L2565" s="5"/>
      <c r="M2565" s="12"/>
      <c r="N2565" s="12"/>
      <c r="O2565" s="5"/>
      <c r="P2565" s="5"/>
      <c r="Q2565" s="10"/>
      <c r="R2565" s="39"/>
      <c r="S2565" s="5"/>
      <c r="T2565" s="6"/>
      <c r="U2565" s="10"/>
      <c r="V2565" s="10"/>
      <c r="W2565" s="12"/>
      <c r="X2565" s="5"/>
      <c r="Y2565" s="11"/>
      <c r="Z2565" s="2"/>
      <c r="AA2565" s="8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2"/>
      <c r="CH2565" s="1"/>
      <c r="CI2565" s="1"/>
      <c r="CJ2565" s="1"/>
      <c r="CK2565" s="1"/>
      <c r="CL2565" s="1"/>
      <c r="CM2565" s="1"/>
    </row>
    <row r="2566" spans="1:91" x14ac:dyDescent="0.2">
      <c r="A2566" s="113"/>
      <c r="B2566" s="5"/>
      <c r="C2566" s="5"/>
      <c r="D2566" s="64"/>
      <c r="E2566" s="11"/>
      <c r="F2566" s="8"/>
      <c r="G2566" s="9"/>
      <c r="H2566" s="8"/>
      <c r="I2566" s="8"/>
      <c r="J2566" s="1"/>
      <c r="K2566" s="1"/>
      <c r="L2566" s="5"/>
      <c r="M2566" s="12"/>
      <c r="N2566" s="12"/>
      <c r="O2566" s="5"/>
      <c r="P2566" s="5"/>
      <c r="Q2566" s="10"/>
      <c r="R2566" s="39"/>
      <c r="S2566" s="5"/>
      <c r="T2566" s="6"/>
      <c r="U2566" s="10"/>
      <c r="V2566" s="10"/>
      <c r="W2566" s="12"/>
      <c r="X2566" s="5"/>
      <c r="Y2566" s="11"/>
      <c r="Z2566" s="2"/>
      <c r="AA2566" s="8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2"/>
      <c r="CH2566" s="1"/>
      <c r="CI2566" s="1"/>
      <c r="CJ2566" s="1"/>
      <c r="CK2566" s="1"/>
      <c r="CL2566" s="1"/>
      <c r="CM2566" s="1"/>
    </row>
    <row r="2567" spans="1:91" x14ac:dyDescent="0.2">
      <c r="A2567" s="113"/>
      <c r="B2567" s="5"/>
      <c r="C2567" s="5"/>
      <c r="D2567" s="64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5"/>
      <c r="Q2567" s="10"/>
      <c r="R2567" s="39"/>
      <c r="S2567" s="5"/>
      <c r="T2567" s="6"/>
      <c r="U2567" s="10"/>
      <c r="V2567" s="10"/>
      <c r="W2567" s="12"/>
      <c r="X2567" s="5"/>
      <c r="Y2567" s="11"/>
      <c r="Z2567" s="2"/>
      <c r="AA2567" s="8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2"/>
      <c r="CH2567" s="1"/>
      <c r="CI2567" s="1"/>
      <c r="CJ2567" s="1"/>
      <c r="CK2567" s="1"/>
      <c r="CL2567" s="1"/>
      <c r="CM2567" s="1"/>
    </row>
    <row r="2568" spans="1:91" x14ac:dyDescent="0.2">
      <c r="A2568" s="113"/>
      <c r="B2568" s="5"/>
      <c r="C2568" s="5"/>
      <c r="D2568" s="64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39"/>
      <c r="S2568" s="5"/>
      <c r="T2568" s="6"/>
      <c r="U2568" s="10"/>
      <c r="V2568" s="10"/>
      <c r="W2568" s="12"/>
      <c r="X2568" s="5"/>
      <c r="Y2568" s="11"/>
      <c r="Z2568" s="2"/>
      <c r="AA2568" s="8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2"/>
      <c r="CH2568" s="1"/>
      <c r="CI2568" s="1"/>
      <c r="CJ2568" s="1"/>
      <c r="CK2568" s="1"/>
      <c r="CL2568" s="1"/>
      <c r="CM2568" s="1"/>
    </row>
    <row r="2569" spans="1:91" x14ac:dyDescent="0.2">
      <c r="A2569" s="113"/>
      <c r="B2569" s="5"/>
      <c r="C2569" s="5"/>
      <c r="D2569" s="64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39"/>
      <c r="S2569" s="5"/>
      <c r="T2569" s="6"/>
      <c r="U2569" s="10"/>
      <c r="V2569" s="10"/>
      <c r="W2569" s="12"/>
      <c r="X2569" s="5"/>
      <c r="Y2569" s="11"/>
      <c r="Z2569" s="2"/>
      <c r="AA2569" s="8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2"/>
      <c r="CH2569" s="1"/>
      <c r="CI2569" s="1"/>
      <c r="CJ2569" s="1"/>
      <c r="CK2569" s="1"/>
      <c r="CL2569" s="1"/>
      <c r="CM2569" s="1"/>
    </row>
    <row r="2570" spans="1:91" x14ac:dyDescent="0.2">
      <c r="A2570" s="113"/>
      <c r="B2570" s="5"/>
      <c r="C2570" s="5"/>
      <c r="D2570" s="64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39"/>
      <c r="S2570" s="5"/>
      <c r="T2570" s="6"/>
      <c r="U2570" s="10"/>
      <c r="V2570" s="10"/>
      <c r="W2570" s="12"/>
      <c r="X2570" s="5"/>
      <c r="Y2570" s="11"/>
      <c r="Z2570" s="2"/>
      <c r="AA2570" s="8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2"/>
      <c r="CH2570" s="1"/>
      <c r="CI2570" s="1"/>
      <c r="CJ2570" s="1"/>
      <c r="CK2570" s="1"/>
      <c r="CL2570" s="1"/>
      <c r="CM2570" s="1"/>
    </row>
    <row r="2571" spans="1:91" x14ac:dyDescent="0.2">
      <c r="A2571" s="113"/>
      <c r="B2571" s="5"/>
      <c r="C2571" s="5"/>
      <c r="D2571" s="64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39"/>
      <c r="S2571" s="5"/>
      <c r="T2571" s="6"/>
      <c r="U2571" s="10"/>
      <c r="V2571" s="10"/>
      <c r="W2571" s="12"/>
      <c r="X2571" s="5"/>
      <c r="Y2571" s="11"/>
      <c r="Z2571" s="2"/>
      <c r="AA2571" s="8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2"/>
      <c r="CH2571" s="1"/>
      <c r="CI2571" s="1"/>
      <c r="CJ2571" s="1"/>
      <c r="CK2571" s="1"/>
      <c r="CL2571" s="1"/>
      <c r="CM2571" s="1"/>
    </row>
    <row r="2572" spans="1:91" x14ac:dyDescent="0.2">
      <c r="A2572" s="113"/>
      <c r="B2572" s="5"/>
      <c r="C2572" s="5"/>
      <c r="D2572" s="64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39"/>
      <c r="S2572" s="5"/>
      <c r="T2572" s="6"/>
      <c r="U2572" s="10"/>
      <c r="V2572" s="10"/>
      <c r="W2572" s="12"/>
      <c r="X2572" s="5"/>
      <c r="Y2572" s="11"/>
      <c r="Z2572" s="2"/>
      <c r="AA2572" s="8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2"/>
      <c r="CH2572" s="1"/>
      <c r="CI2572" s="1"/>
      <c r="CJ2572" s="1"/>
      <c r="CK2572" s="1"/>
      <c r="CL2572" s="1"/>
      <c r="CM2572" s="1"/>
    </row>
    <row r="2573" spans="1:91" x14ac:dyDescent="0.2">
      <c r="A2573" s="113"/>
      <c r="B2573" s="5"/>
      <c r="C2573" s="5"/>
      <c r="D2573" s="64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39"/>
      <c r="S2573" s="5"/>
      <c r="T2573" s="6"/>
      <c r="U2573" s="10"/>
      <c r="V2573" s="10"/>
      <c r="W2573" s="12"/>
      <c r="X2573" s="5"/>
      <c r="Y2573" s="11"/>
      <c r="Z2573" s="2"/>
      <c r="AA2573" s="8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2"/>
      <c r="CH2573" s="1"/>
      <c r="CI2573" s="1"/>
      <c r="CJ2573" s="1"/>
      <c r="CK2573" s="1"/>
      <c r="CL2573" s="1"/>
      <c r="CM2573" s="1"/>
    </row>
    <row r="2574" spans="1:91" x14ac:dyDescent="0.2">
      <c r="A2574" s="113"/>
      <c r="B2574" s="5"/>
      <c r="C2574" s="5"/>
      <c r="D2574" s="64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39"/>
      <c r="S2574" s="5"/>
      <c r="T2574" s="6"/>
      <c r="U2574" s="10"/>
      <c r="V2574" s="10"/>
      <c r="W2574" s="12"/>
      <c r="X2574" s="5"/>
      <c r="Y2574" s="11"/>
      <c r="Z2574" s="2"/>
      <c r="AA2574" s="8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2"/>
      <c r="CH2574" s="1"/>
      <c r="CI2574" s="1"/>
      <c r="CJ2574" s="1"/>
      <c r="CK2574" s="1"/>
      <c r="CL2574" s="1"/>
      <c r="CM2574" s="1"/>
    </row>
    <row r="2575" spans="1:91" x14ac:dyDescent="0.2">
      <c r="A2575" s="113"/>
      <c r="B2575" s="5"/>
      <c r="C2575" s="5"/>
      <c r="D2575" s="64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39"/>
      <c r="S2575" s="5"/>
      <c r="T2575" s="6"/>
      <c r="U2575" s="10"/>
      <c r="V2575" s="10"/>
      <c r="W2575" s="12"/>
      <c r="X2575" s="5"/>
      <c r="Y2575" s="11"/>
      <c r="Z2575" s="2"/>
      <c r="AA2575" s="8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2"/>
      <c r="CH2575" s="1"/>
      <c r="CI2575" s="1"/>
      <c r="CJ2575" s="1"/>
      <c r="CK2575" s="1"/>
      <c r="CL2575" s="1"/>
      <c r="CM2575" s="1"/>
    </row>
    <row r="2576" spans="1:91" x14ac:dyDescent="0.2">
      <c r="A2576" s="113"/>
      <c r="B2576" s="5"/>
      <c r="C2576" s="5"/>
      <c r="D2576" s="64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39"/>
      <c r="S2576" s="5"/>
      <c r="T2576" s="6"/>
      <c r="U2576" s="10"/>
      <c r="V2576" s="10"/>
      <c r="W2576" s="12"/>
      <c r="X2576" s="5"/>
      <c r="Y2576" s="11"/>
      <c r="Z2576" s="2"/>
      <c r="AA2576" s="8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2"/>
      <c r="CH2576" s="1"/>
      <c r="CI2576" s="1"/>
      <c r="CJ2576" s="1"/>
      <c r="CK2576" s="1"/>
      <c r="CL2576" s="1"/>
      <c r="CM2576" s="1"/>
    </row>
    <row r="2577" spans="1:91" x14ac:dyDescent="0.2">
      <c r="A2577" s="113"/>
      <c r="B2577" s="5"/>
      <c r="C2577" s="5"/>
      <c r="D2577" s="64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39"/>
      <c r="S2577" s="5"/>
      <c r="T2577" s="6"/>
      <c r="U2577" s="10"/>
      <c r="V2577" s="10"/>
      <c r="W2577" s="12"/>
      <c r="X2577" s="5"/>
      <c r="Y2577" s="11"/>
      <c r="Z2577" s="2"/>
      <c r="AA2577" s="8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2"/>
      <c r="CH2577" s="1"/>
      <c r="CI2577" s="1"/>
      <c r="CJ2577" s="1"/>
      <c r="CK2577" s="1"/>
      <c r="CL2577" s="1"/>
      <c r="CM2577" s="1"/>
    </row>
    <row r="2578" spans="1:91" x14ac:dyDescent="0.2">
      <c r="A2578" s="113"/>
      <c r="B2578" s="5"/>
      <c r="C2578" s="5"/>
      <c r="D2578" s="64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39"/>
      <c r="S2578" s="5"/>
      <c r="T2578" s="6"/>
      <c r="U2578" s="10"/>
      <c r="V2578" s="10"/>
      <c r="W2578" s="12"/>
      <c r="X2578" s="5"/>
      <c r="Y2578" s="11"/>
      <c r="Z2578" s="2"/>
      <c r="AA2578" s="8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2"/>
      <c r="CH2578" s="1"/>
      <c r="CI2578" s="1"/>
      <c r="CJ2578" s="1"/>
      <c r="CK2578" s="1"/>
      <c r="CL2578" s="1"/>
      <c r="CM2578" s="1"/>
    </row>
    <row r="2579" spans="1:91" x14ac:dyDescent="0.2">
      <c r="A2579" s="113"/>
      <c r="B2579" s="5"/>
      <c r="C2579" s="5"/>
      <c r="D2579" s="64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39"/>
      <c r="S2579" s="5"/>
      <c r="T2579" s="6"/>
      <c r="U2579" s="10"/>
      <c r="V2579" s="10"/>
      <c r="W2579" s="12"/>
      <c r="X2579" s="5"/>
      <c r="Y2579" s="11"/>
      <c r="Z2579" s="2"/>
      <c r="AA2579" s="8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2"/>
      <c r="CH2579" s="1"/>
      <c r="CI2579" s="1"/>
      <c r="CJ2579" s="1"/>
      <c r="CK2579" s="1"/>
      <c r="CL2579" s="1"/>
      <c r="CM2579" s="1"/>
    </row>
    <row r="2580" spans="1:91" x14ac:dyDescent="0.2">
      <c r="A2580" s="113"/>
      <c r="B2580" s="5"/>
      <c r="C2580" s="5"/>
      <c r="D2580" s="64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39"/>
      <c r="S2580" s="5"/>
      <c r="T2580" s="6"/>
      <c r="U2580" s="10"/>
      <c r="V2580" s="10"/>
      <c r="W2580" s="12"/>
      <c r="X2580" s="5"/>
      <c r="Y2580" s="11"/>
      <c r="Z2580" s="2"/>
      <c r="AA2580" s="8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2"/>
      <c r="CH2580" s="1"/>
      <c r="CI2580" s="1"/>
      <c r="CJ2580" s="1"/>
      <c r="CK2580" s="1"/>
      <c r="CL2580" s="1"/>
      <c r="CM2580" s="1"/>
    </row>
    <row r="2581" spans="1:91" x14ac:dyDescent="0.2">
      <c r="A2581" s="113"/>
      <c r="B2581" s="5"/>
      <c r="C2581" s="5"/>
      <c r="D2581" s="64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39"/>
      <c r="S2581" s="5"/>
      <c r="T2581" s="6"/>
      <c r="U2581" s="10"/>
      <c r="V2581" s="10"/>
      <c r="W2581" s="12"/>
      <c r="X2581" s="5"/>
      <c r="Y2581" s="11"/>
      <c r="Z2581" s="2"/>
      <c r="AA2581" s="8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2"/>
      <c r="CH2581" s="1"/>
      <c r="CI2581" s="1"/>
      <c r="CJ2581" s="1"/>
      <c r="CK2581" s="1"/>
      <c r="CL2581" s="1"/>
      <c r="CM2581" s="1"/>
    </row>
    <row r="2582" spans="1:91" x14ac:dyDescent="0.2">
      <c r="A2582" s="113"/>
      <c r="B2582" s="5"/>
      <c r="C2582" s="5"/>
      <c r="D2582" s="64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39"/>
      <c r="S2582" s="5"/>
      <c r="T2582" s="6"/>
      <c r="U2582" s="10"/>
      <c r="V2582" s="10"/>
      <c r="W2582" s="12"/>
      <c r="X2582" s="5"/>
      <c r="Y2582" s="11"/>
      <c r="Z2582" s="2"/>
      <c r="AA2582" s="8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2"/>
      <c r="CH2582" s="1"/>
      <c r="CI2582" s="1"/>
      <c r="CJ2582" s="1"/>
      <c r="CK2582" s="1"/>
      <c r="CL2582" s="1"/>
      <c r="CM2582" s="1"/>
    </row>
    <row r="2583" spans="1:91" x14ac:dyDescent="0.2">
      <c r="A2583" s="113"/>
      <c r="B2583" s="5"/>
      <c r="C2583" s="5"/>
      <c r="D2583" s="64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39"/>
      <c r="S2583" s="5"/>
      <c r="T2583" s="6"/>
      <c r="U2583" s="10"/>
      <c r="V2583" s="10"/>
      <c r="W2583" s="12"/>
      <c r="X2583" s="5"/>
      <c r="Y2583" s="11"/>
      <c r="Z2583" s="2"/>
      <c r="AA2583" s="8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2"/>
      <c r="CH2583" s="1"/>
      <c r="CI2583" s="1"/>
      <c r="CJ2583" s="1"/>
      <c r="CK2583" s="1"/>
      <c r="CL2583" s="1"/>
      <c r="CM2583" s="1"/>
    </row>
    <row r="2584" spans="1:91" x14ac:dyDescent="0.2">
      <c r="A2584" s="113"/>
      <c r="B2584" s="5"/>
      <c r="C2584" s="5"/>
      <c r="D2584" s="64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39"/>
      <c r="S2584" s="5"/>
      <c r="T2584" s="6"/>
      <c r="U2584" s="10"/>
      <c r="V2584" s="10"/>
      <c r="W2584" s="12"/>
      <c r="X2584" s="5"/>
      <c r="Y2584" s="11"/>
      <c r="Z2584" s="2"/>
      <c r="AA2584" s="8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2"/>
      <c r="CH2584" s="1"/>
      <c r="CI2584" s="1"/>
      <c r="CJ2584" s="1"/>
      <c r="CK2584" s="1"/>
      <c r="CL2584" s="1"/>
      <c r="CM2584" s="1"/>
    </row>
    <row r="2585" spans="1:91" x14ac:dyDescent="0.2">
      <c r="A2585" s="113"/>
      <c r="B2585" s="5"/>
      <c r="C2585" s="5"/>
      <c r="D2585" s="64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39"/>
      <c r="S2585" s="5"/>
      <c r="T2585" s="6"/>
      <c r="U2585" s="10"/>
      <c r="V2585" s="10"/>
      <c r="W2585" s="12"/>
      <c r="X2585" s="5"/>
      <c r="Y2585" s="11"/>
      <c r="Z2585" s="2"/>
      <c r="AA2585" s="8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2"/>
      <c r="CH2585" s="1"/>
      <c r="CI2585" s="1"/>
      <c r="CJ2585" s="1"/>
      <c r="CK2585" s="1"/>
      <c r="CL2585" s="1"/>
      <c r="CM2585" s="1"/>
    </row>
    <row r="2586" spans="1:91" x14ac:dyDescent="0.2">
      <c r="A2586" s="113"/>
      <c r="B2586" s="5"/>
      <c r="C2586" s="5"/>
      <c r="D2586" s="64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39"/>
      <c r="S2586" s="5"/>
      <c r="T2586" s="6"/>
      <c r="U2586" s="10"/>
      <c r="V2586" s="10"/>
      <c r="W2586" s="12"/>
      <c r="X2586" s="5"/>
      <c r="Y2586" s="11"/>
      <c r="Z2586" s="2"/>
      <c r="AA2586" s="8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2"/>
      <c r="CH2586" s="1"/>
      <c r="CI2586" s="1"/>
      <c r="CJ2586" s="1"/>
      <c r="CK2586" s="1"/>
      <c r="CL2586" s="1"/>
      <c r="CM2586" s="1"/>
    </row>
    <row r="2587" spans="1:91" x14ac:dyDescent="0.2">
      <c r="A2587" s="113"/>
      <c r="B2587" s="5"/>
      <c r="C2587" s="5"/>
      <c r="D2587" s="64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39"/>
      <c r="S2587" s="5"/>
      <c r="T2587" s="6"/>
      <c r="U2587" s="10"/>
      <c r="V2587" s="10"/>
      <c r="W2587" s="12"/>
      <c r="X2587" s="5"/>
      <c r="Y2587" s="11"/>
      <c r="Z2587" s="2"/>
      <c r="AA2587" s="8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2"/>
      <c r="CH2587" s="1"/>
      <c r="CI2587" s="1"/>
      <c r="CJ2587" s="1"/>
      <c r="CK2587" s="1"/>
      <c r="CL2587" s="1"/>
      <c r="CM2587" s="1"/>
    </row>
    <row r="2588" spans="1:91" x14ac:dyDescent="0.2">
      <c r="A2588" s="113"/>
      <c r="B2588" s="5"/>
      <c r="C2588" s="5"/>
      <c r="D2588" s="64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39"/>
      <c r="S2588" s="5"/>
      <c r="T2588" s="6"/>
      <c r="U2588" s="10"/>
      <c r="V2588" s="10"/>
      <c r="W2588" s="12"/>
      <c r="X2588" s="5"/>
      <c r="Y2588" s="11"/>
      <c r="Z2588" s="2"/>
      <c r="AA2588" s="8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2"/>
      <c r="CH2588" s="1"/>
      <c r="CI2588" s="1"/>
      <c r="CJ2588" s="1"/>
      <c r="CK2588" s="1"/>
      <c r="CL2588" s="1"/>
      <c r="CM2588" s="1"/>
    </row>
    <row r="2589" spans="1:91" x14ac:dyDescent="0.2">
      <c r="A2589" s="113"/>
      <c r="B2589" s="5"/>
      <c r="C2589" s="5"/>
      <c r="D2589" s="64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39"/>
      <c r="S2589" s="5"/>
      <c r="T2589" s="6"/>
      <c r="U2589" s="10"/>
      <c r="V2589" s="10"/>
      <c r="W2589" s="12"/>
      <c r="X2589" s="5"/>
      <c r="Y2589" s="11"/>
      <c r="Z2589" s="2"/>
      <c r="AA2589" s="8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2"/>
      <c r="CH2589" s="1"/>
      <c r="CI2589" s="1"/>
      <c r="CJ2589" s="1"/>
      <c r="CK2589" s="1"/>
      <c r="CL2589" s="1"/>
      <c r="CM2589" s="1"/>
    </row>
    <row r="2590" spans="1:91" x14ac:dyDescent="0.2">
      <c r="A2590" s="113"/>
      <c r="B2590" s="5"/>
      <c r="C2590" s="5"/>
      <c r="D2590" s="64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39"/>
      <c r="S2590" s="5"/>
      <c r="T2590" s="6"/>
      <c r="U2590" s="10"/>
      <c r="V2590" s="10"/>
      <c r="W2590" s="12"/>
      <c r="X2590" s="5"/>
      <c r="Y2590" s="11"/>
      <c r="Z2590" s="2"/>
      <c r="AA2590" s="8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2"/>
      <c r="CH2590" s="1"/>
      <c r="CI2590" s="1"/>
      <c r="CJ2590" s="1"/>
      <c r="CK2590" s="1"/>
      <c r="CL2590" s="1"/>
      <c r="CM2590" s="1"/>
    </row>
    <row r="2591" spans="1:91" x14ac:dyDescent="0.2">
      <c r="A2591" s="113"/>
      <c r="B2591" s="5"/>
      <c r="C2591" s="5"/>
      <c r="D2591" s="64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39"/>
      <c r="S2591" s="5"/>
      <c r="T2591" s="6"/>
      <c r="U2591" s="10"/>
      <c r="V2591" s="10"/>
      <c r="W2591" s="12"/>
      <c r="X2591" s="5"/>
      <c r="Y2591" s="11"/>
      <c r="Z2591" s="2"/>
      <c r="AA2591" s="8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2"/>
      <c r="CH2591" s="1"/>
      <c r="CI2591" s="1"/>
      <c r="CJ2591" s="1"/>
      <c r="CK2591" s="1"/>
      <c r="CL2591" s="1"/>
      <c r="CM2591" s="1"/>
    </row>
    <row r="2592" spans="1:91" x14ac:dyDescent="0.2">
      <c r="A2592" s="113"/>
      <c r="B2592" s="5"/>
      <c r="C2592" s="5"/>
      <c r="D2592" s="64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39"/>
      <c r="S2592" s="5"/>
      <c r="T2592" s="6"/>
      <c r="U2592" s="10"/>
      <c r="V2592" s="10"/>
      <c r="W2592" s="12"/>
      <c r="X2592" s="5"/>
      <c r="Y2592" s="11"/>
      <c r="Z2592" s="2"/>
      <c r="AA2592" s="8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2"/>
      <c r="CH2592" s="1"/>
      <c r="CI2592" s="1"/>
      <c r="CJ2592" s="1"/>
      <c r="CK2592" s="1"/>
      <c r="CL2592" s="1"/>
      <c r="CM2592" s="1"/>
    </row>
    <row r="2593" spans="1:91" x14ac:dyDescent="0.2">
      <c r="A2593" s="113"/>
      <c r="B2593" s="5"/>
      <c r="C2593" s="5"/>
      <c r="D2593" s="64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39"/>
      <c r="S2593" s="5"/>
      <c r="T2593" s="6"/>
      <c r="U2593" s="10"/>
      <c r="V2593" s="10"/>
      <c r="W2593" s="12"/>
      <c r="X2593" s="5"/>
      <c r="Y2593" s="11"/>
      <c r="Z2593" s="2"/>
      <c r="AA2593" s="8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2"/>
      <c r="CH2593" s="1"/>
      <c r="CI2593" s="1"/>
      <c r="CJ2593" s="1"/>
      <c r="CK2593" s="1"/>
      <c r="CL2593" s="1"/>
      <c r="CM2593" s="1"/>
    </row>
    <row r="2594" spans="1:91" x14ac:dyDescent="0.2">
      <c r="A2594" s="113"/>
      <c r="B2594" s="5"/>
      <c r="C2594" s="5"/>
      <c r="D2594" s="64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39"/>
      <c r="S2594" s="5"/>
      <c r="T2594" s="6"/>
      <c r="U2594" s="10"/>
      <c r="V2594" s="10"/>
      <c r="W2594" s="12"/>
      <c r="X2594" s="5"/>
      <c r="Y2594" s="11"/>
      <c r="Z2594" s="2"/>
      <c r="AA2594" s="8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2"/>
      <c r="CH2594" s="1"/>
      <c r="CI2594" s="1"/>
      <c r="CJ2594" s="1"/>
      <c r="CK2594" s="1"/>
      <c r="CL2594" s="1"/>
      <c r="CM2594" s="1"/>
    </row>
    <row r="2595" spans="1:91" x14ac:dyDescent="0.2">
      <c r="A2595" s="113"/>
      <c r="B2595" s="5"/>
      <c r="C2595" s="5"/>
      <c r="D2595" s="64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39"/>
      <c r="S2595" s="5"/>
      <c r="T2595" s="6"/>
      <c r="U2595" s="10"/>
      <c r="V2595" s="10"/>
      <c r="W2595" s="12"/>
      <c r="X2595" s="5"/>
      <c r="Y2595" s="11"/>
      <c r="Z2595" s="2"/>
      <c r="AA2595" s="8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2"/>
      <c r="CH2595" s="1"/>
      <c r="CI2595" s="1"/>
      <c r="CJ2595" s="1"/>
      <c r="CK2595" s="1"/>
      <c r="CL2595" s="1"/>
      <c r="CM2595" s="1"/>
    </row>
    <row r="2596" spans="1:91" x14ac:dyDescent="0.2">
      <c r="A2596" s="113"/>
      <c r="B2596" s="5"/>
      <c r="C2596" s="5"/>
      <c r="D2596" s="64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39"/>
      <c r="S2596" s="5"/>
      <c r="T2596" s="6"/>
      <c r="U2596" s="10"/>
      <c r="V2596" s="10"/>
      <c r="W2596" s="12"/>
      <c r="X2596" s="5"/>
      <c r="Y2596" s="11"/>
      <c r="Z2596" s="2"/>
      <c r="AA2596" s="8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2"/>
      <c r="CH2596" s="1"/>
      <c r="CI2596" s="1"/>
      <c r="CJ2596" s="1"/>
      <c r="CK2596" s="1"/>
      <c r="CL2596" s="1"/>
      <c r="CM2596" s="1"/>
    </row>
    <row r="2597" spans="1:91" x14ac:dyDescent="0.2">
      <c r="A2597" s="113"/>
      <c r="B2597" s="5"/>
      <c r="C2597" s="5"/>
      <c r="D2597" s="64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39"/>
      <c r="S2597" s="5"/>
      <c r="T2597" s="6"/>
      <c r="U2597" s="10"/>
      <c r="V2597" s="10"/>
      <c r="W2597" s="12"/>
      <c r="X2597" s="5"/>
      <c r="Y2597" s="11"/>
      <c r="Z2597" s="2"/>
      <c r="AA2597" s="8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2"/>
      <c r="CH2597" s="1"/>
      <c r="CI2597" s="1"/>
      <c r="CJ2597" s="1"/>
      <c r="CK2597" s="1"/>
      <c r="CL2597" s="1"/>
      <c r="CM2597" s="1"/>
    </row>
    <row r="2598" spans="1:91" x14ac:dyDescent="0.2">
      <c r="A2598" s="113"/>
      <c r="B2598" s="5"/>
      <c r="C2598" s="5"/>
      <c r="D2598" s="64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39"/>
      <c r="S2598" s="5"/>
      <c r="T2598" s="6"/>
      <c r="U2598" s="10"/>
      <c r="V2598" s="10"/>
      <c r="W2598" s="12"/>
      <c r="X2598" s="5"/>
      <c r="Y2598" s="11"/>
      <c r="Z2598" s="2"/>
      <c r="AA2598" s="8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2"/>
      <c r="CH2598" s="1"/>
      <c r="CI2598" s="1"/>
      <c r="CJ2598" s="1"/>
      <c r="CK2598" s="1"/>
      <c r="CL2598" s="1"/>
      <c r="CM2598" s="1"/>
    </row>
    <row r="2599" spans="1:91" x14ac:dyDescent="0.2">
      <c r="A2599" s="113"/>
      <c r="B2599" s="5"/>
      <c r="C2599" s="5"/>
      <c r="D2599" s="64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39"/>
      <c r="S2599" s="5"/>
      <c r="T2599" s="6"/>
      <c r="U2599" s="10"/>
      <c r="V2599" s="10"/>
      <c r="W2599" s="12"/>
      <c r="X2599" s="5"/>
      <c r="Y2599" s="11"/>
      <c r="Z2599" s="2"/>
      <c r="AA2599" s="8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2"/>
      <c r="CH2599" s="1"/>
      <c r="CI2599" s="1"/>
      <c r="CJ2599" s="1"/>
      <c r="CK2599" s="1"/>
      <c r="CL2599" s="1"/>
      <c r="CM2599" s="1"/>
    </row>
    <row r="2600" spans="1:91" x14ac:dyDescent="0.2">
      <c r="A2600" s="113"/>
      <c r="B2600" s="5"/>
      <c r="C2600" s="5"/>
      <c r="D2600" s="64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39"/>
      <c r="S2600" s="5"/>
      <c r="T2600" s="6"/>
      <c r="U2600" s="10"/>
      <c r="V2600" s="10"/>
      <c r="W2600" s="12"/>
      <c r="X2600" s="5"/>
      <c r="Y2600" s="11"/>
      <c r="Z2600" s="2"/>
      <c r="AA2600" s="8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2"/>
      <c r="CH2600" s="1"/>
      <c r="CI2600" s="1"/>
      <c r="CJ2600" s="1"/>
      <c r="CK2600" s="1"/>
      <c r="CL2600" s="1"/>
      <c r="CM2600" s="1"/>
    </row>
    <row r="2601" spans="1:91" x14ac:dyDescent="0.2">
      <c r="A2601" s="113"/>
      <c r="B2601" s="5"/>
      <c r="C2601" s="5"/>
      <c r="D2601" s="64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39"/>
      <c r="S2601" s="5"/>
      <c r="T2601" s="6"/>
      <c r="U2601" s="10"/>
      <c r="V2601" s="10"/>
      <c r="W2601" s="12"/>
      <c r="X2601" s="5"/>
      <c r="Y2601" s="11"/>
      <c r="Z2601" s="2"/>
      <c r="AA2601" s="8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2"/>
      <c r="CH2601" s="1"/>
      <c r="CI2601" s="1"/>
      <c r="CJ2601" s="1"/>
      <c r="CK2601" s="1"/>
      <c r="CL2601" s="1"/>
      <c r="CM2601" s="1"/>
    </row>
    <row r="2602" spans="1:91" x14ac:dyDescent="0.2">
      <c r="A2602" s="113"/>
      <c r="B2602" s="5"/>
      <c r="C2602" s="5"/>
      <c r="D2602" s="64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39"/>
      <c r="S2602" s="5"/>
      <c r="T2602" s="6"/>
      <c r="U2602" s="10"/>
      <c r="V2602" s="10"/>
      <c r="W2602" s="12"/>
      <c r="X2602" s="5"/>
      <c r="Y2602" s="11"/>
      <c r="Z2602" s="2"/>
      <c r="AA2602" s="8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2"/>
      <c r="CH2602" s="1"/>
      <c r="CI2602" s="1"/>
      <c r="CJ2602" s="1"/>
      <c r="CK2602" s="1"/>
      <c r="CL2602" s="1"/>
      <c r="CM2602" s="1"/>
    </row>
    <row r="2603" spans="1:91" x14ac:dyDescent="0.2">
      <c r="A2603" s="113"/>
      <c r="B2603" s="5"/>
      <c r="C2603" s="5"/>
      <c r="D2603" s="64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39"/>
      <c r="S2603" s="5"/>
      <c r="T2603" s="6"/>
      <c r="U2603" s="10"/>
      <c r="V2603" s="10"/>
      <c r="W2603" s="12"/>
      <c r="X2603" s="5"/>
      <c r="Y2603" s="11"/>
      <c r="Z2603" s="2"/>
      <c r="AA2603" s="8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2"/>
      <c r="CH2603" s="1"/>
      <c r="CI2603" s="1"/>
      <c r="CJ2603" s="1"/>
      <c r="CK2603" s="1"/>
      <c r="CL2603" s="1"/>
      <c r="CM2603" s="1"/>
    </row>
    <row r="2604" spans="1:91" x14ac:dyDescent="0.2">
      <c r="A2604" s="113"/>
      <c r="B2604" s="5"/>
      <c r="C2604" s="5"/>
      <c r="D2604" s="64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39"/>
      <c r="S2604" s="5"/>
      <c r="T2604" s="6"/>
      <c r="U2604" s="10"/>
      <c r="V2604" s="10"/>
      <c r="W2604" s="12"/>
      <c r="X2604" s="5"/>
      <c r="Y2604" s="11"/>
      <c r="Z2604" s="2"/>
      <c r="AA2604" s="8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2"/>
      <c r="CH2604" s="1"/>
      <c r="CI2604" s="1"/>
      <c r="CJ2604" s="1"/>
      <c r="CK2604" s="1"/>
      <c r="CL2604" s="1"/>
      <c r="CM2604" s="1"/>
    </row>
    <row r="2605" spans="1:91" x14ac:dyDescent="0.2">
      <c r="A2605" s="113"/>
      <c r="B2605" s="5"/>
      <c r="C2605" s="5"/>
      <c r="D2605" s="64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39"/>
      <c r="S2605" s="5"/>
      <c r="T2605" s="6"/>
      <c r="U2605" s="10"/>
      <c r="V2605" s="10"/>
      <c r="W2605" s="12"/>
      <c r="X2605" s="5"/>
      <c r="Y2605" s="11"/>
      <c r="Z2605" s="2"/>
      <c r="AA2605" s="8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2"/>
      <c r="CH2605" s="1"/>
      <c r="CI2605" s="1"/>
      <c r="CJ2605" s="1"/>
      <c r="CK2605" s="1"/>
      <c r="CL2605" s="1"/>
      <c r="CM2605" s="1"/>
    </row>
    <row r="2606" spans="1:91" x14ac:dyDescent="0.2">
      <c r="A2606" s="113"/>
      <c r="B2606" s="5"/>
      <c r="C2606" s="5"/>
      <c r="D2606" s="64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39"/>
      <c r="S2606" s="5"/>
      <c r="T2606" s="6"/>
      <c r="U2606" s="10"/>
      <c r="V2606" s="10"/>
      <c r="W2606" s="12"/>
      <c r="X2606" s="5"/>
      <c r="Y2606" s="11"/>
      <c r="Z2606" s="2"/>
      <c r="AA2606" s="8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2"/>
      <c r="CH2606" s="1"/>
      <c r="CI2606" s="1"/>
      <c r="CJ2606" s="1"/>
      <c r="CK2606" s="1"/>
      <c r="CL2606" s="1"/>
      <c r="CM2606" s="1"/>
    </row>
    <row r="2607" spans="1:91" x14ac:dyDescent="0.2">
      <c r="A2607" s="113"/>
      <c r="B2607" s="5"/>
      <c r="C2607" s="5"/>
      <c r="D2607" s="64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39"/>
      <c r="S2607" s="5"/>
      <c r="T2607" s="6"/>
      <c r="U2607" s="10"/>
      <c r="V2607" s="10"/>
      <c r="W2607" s="12"/>
      <c r="X2607" s="5"/>
      <c r="Y2607" s="11"/>
      <c r="Z2607" s="2"/>
      <c r="AA2607" s="8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2"/>
      <c r="CH2607" s="1"/>
      <c r="CI2607" s="1"/>
      <c r="CJ2607" s="1"/>
      <c r="CK2607" s="1"/>
      <c r="CL2607" s="1"/>
      <c r="CM2607" s="1"/>
    </row>
    <row r="2608" spans="1:91" x14ac:dyDescent="0.2">
      <c r="A2608" s="113"/>
      <c r="B2608" s="5"/>
      <c r="C2608" s="5"/>
      <c r="D2608" s="64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39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2"/>
      <c r="CH2608" s="1"/>
      <c r="CI2608" s="1"/>
      <c r="CJ2608" s="1"/>
      <c r="CK2608" s="1"/>
      <c r="CL2608" s="1"/>
      <c r="CM2608" s="1"/>
    </row>
    <row r="2609" spans="1:91" x14ac:dyDescent="0.2">
      <c r="A2609" s="113"/>
      <c r="B2609" s="5"/>
      <c r="C2609" s="5"/>
      <c r="D2609" s="64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39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2"/>
      <c r="CH2609" s="1"/>
      <c r="CI2609" s="1"/>
      <c r="CJ2609" s="1"/>
      <c r="CK2609" s="1"/>
      <c r="CL2609" s="1"/>
      <c r="CM2609" s="1"/>
    </row>
    <row r="2610" spans="1:91" x14ac:dyDescent="0.2">
      <c r="A2610" s="113"/>
      <c r="B2610" s="5"/>
      <c r="C2610" s="5"/>
      <c r="D2610" s="64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39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2"/>
      <c r="CH2610" s="1"/>
      <c r="CI2610" s="1"/>
      <c r="CJ2610" s="1"/>
      <c r="CK2610" s="1"/>
      <c r="CL2610" s="1"/>
      <c r="CM2610" s="1"/>
    </row>
    <row r="2611" spans="1:91" x14ac:dyDescent="0.2">
      <c r="A2611" s="113"/>
      <c r="B2611" s="5"/>
      <c r="C2611" s="5"/>
      <c r="D2611" s="64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39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2"/>
      <c r="CH2611" s="1"/>
      <c r="CI2611" s="1"/>
      <c r="CJ2611" s="1"/>
      <c r="CK2611" s="1"/>
      <c r="CL2611" s="1"/>
      <c r="CM2611" s="1"/>
    </row>
    <row r="2612" spans="1:91" x14ac:dyDescent="0.2">
      <c r="A2612" s="113"/>
      <c r="B2612" s="5"/>
      <c r="C2612" s="5"/>
      <c r="D2612" s="64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39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2"/>
      <c r="CH2612" s="1"/>
      <c r="CI2612" s="1"/>
      <c r="CJ2612" s="1"/>
      <c r="CK2612" s="1"/>
      <c r="CL2612" s="1"/>
      <c r="CM2612" s="1"/>
    </row>
    <row r="2613" spans="1:91" x14ac:dyDescent="0.2">
      <c r="A2613" s="113"/>
      <c r="B2613" s="5"/>
      <c r="C2613" s="5"/>
      <c r="D2613" s="64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39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2"/>
      <c r="CH2613" s="1"/>
      <c r="CI2613" s="1"/>
      <c r="CJ2613" s="1"/>
      <c r="CK2613" s="1"/>
      <c r="CL2613" s="1"/>
      <c r="CM2613" s="1"/>
    </row>
    <row r="2614" spans="1:91" x14ac:dyDescent="0.2">
      <c r="A2614" s="113"/>
      <c r="B2614" s="5"/>
      <c r="C2614" s="5"/>
      <c r="D2614" s="64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39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2"/>
      <c r="CH2614" s="1"/>
      <c r="CI2614" s="1"/>
      <c r="CJ2614" s="1"/>
      <c r="CK2614" s="1"/>
      <c r="CL2614" s="1"/>
      <c r="CM2614" s="1"/>
    </row>
    <row r="2615" spans="1:91" x14ac:dyDescent="0.2">
      <c r="A2615" s="113"/>
      <c r="B2615" s="5"/>
      <c r="C2615" s="5"/>
      <c r="D2615" s="64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39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2"/>
      <c r="CH2615" s="1"/>
      <c r="CI2615" s="1"/>
      <c r="CJ2615" s="1"/>
      <c r="CK2615" s="1"/>
      <c r="CL2615" s="1"/>
      <c r="CM2615" s="1"/>
    </row>
    <row r="2616" spans="1:91" x14ac:dyDescent="0.2">
      <c r="A2616" s="113"/>
      <c r="B2616" s="5"/>
      <c r="C2616" s="5"/>
      <c r="D2616" s="64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39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2"/>
      <c r="CH2616" s="1"/>
      <c r="CI2616" s="1"/>
      <c r="CJ2616" s="1"/>
      <c r="CK2616" s="1"/>
      <c r="CL2616" s="1"/>
      <c r="CM2616" s="1"/>
    </row>
    <row r="2617" spans="1:91" x14ac:dyDescent="0.2">
      <c r="A2617" s="113"/>
      <c r="B2617" s="5"/>
      <c r="C2617" s="5"/>
      <c r="D2617" s="64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39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2"/>
      <c r="CH2617" s="1"/>
      <c r="CI2617" s="1"/>
      <c r="CJ2617" s="1"/>
      <c r="CK2617" s="1"/>
      <c r="CL2617" s="1"/>
      <c r="CM2617" s="1"/>
    </row>
    <row r="2618" spans="1:91" x14ac:dyDescent="0.2">
      <c r="A2618" s="113"/>
      <c r="B2618" s="5"/>
      <c r="C2618" s="5"/>
      <c r="D2618" s="64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39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2"/>
      <c r="CH2618" s="1"/>
      <c r="CI2618" s="1"/>
      <c r="CJ2618" s="1"/>
      <c r="CK2618" s="1"/>
      <c r="CL2618" s="1"/>
      <c r="CM2618" s="1"/>
    </row>
    <row r="2619" spans="1:91" x14ac:dyDescent="0.2">
      <c r="A2619" s="113"/>
      <c r="B2619" s="5"/>
      <c r="C2619" s="5"/>
      <c r="D2619" s="64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39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2"/>
      <c r="CH2619" s="1"/>
      <c r="CI2619" s="1"/>
      <c r="CJ2619" s="1"/>
      <c r="CK2619" s="1"/>
      <c r="CL2619" s="1"/>
      <c r="CM2619" s="1"/>
    </row>
    <row r="2620" spans="1:91" x14ac:dyDescent="0.2">
      <c r="A2620" s="113"/>
      <c r="B2620" s="5"/>
      <c r="C2620" s="5"/>
      <c r="D2620" s="64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39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2"/>
      <c r="CH2620" s="1"/>
      <c r="CI2620" s="1"/>
      <c r="CJ2620" s="1"/>
      <c r="CK2620" s="1"/>
      <c r="CL2620" s="1"/>
      <c r="CM2620" s="1"/>
    </row>
    <row r="2621" spans="1:91" x14ac:dyDescent="0.2">
      <c r="A2621" s="113"/>
      <c r="B2621" s="5"/>
      <c r="C2621" s="5"/>
      <c r="D2621" s="64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39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2"/>
      <c r="CH2621" s="1"/>
      <c r="CI2621" s="1"/>
      <c r="CJ2621" s="1"/>
      <c r="CK2621" s="1"/>
      <c r="CL2621" s="1"/>
      <c r="CM2621" s="1"/>
    </row>
    <row r="2622" spans="1:91" x14ac:dyDescent="0.2">
      <c r="A2622" s="113"/>
      <c r="B2622" s="5"/>
      <c r="C2622" s="5"/>
      <c r="D2622" s="64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39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2"/>
      <c r="CH2622" s="1"/>
      <c r="CI2622" s="1"/>
      <c r="CJ2622" s="1"/>
      <c r="CK2622" s="1"/>
      <c r="CL2622" s="1"/>
      <c r="CM2622" s="1"/>
    </row>
    <row r="2623" spans="1:91" x14ac:dyDescent="0.2">
      <c r="A2623" s="113"/>
      <c r="B2623" s="5"/>
      <c r="C2623" s="5"/>
      <c r="D2623" s="64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39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2"/>
      <c r="CH2623" s="1"/>
      <c r="CI2623" s="1"/>
      <c r="CJ2623" s="1"/>
      <c r="CK2623" s="1"/>
      <c r="CL2623" s="1"/>
      <c r="CM2623" s="1"/>
    </row>
    <row r="2624" spans="1:91" x14ac:dyDescent="0.2">
      <c r="A2624" s="113"/>
      <c r="B2624" s="5"/>
      <c r="C2624" s="5"/>
      <c r="D2624" s="64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39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2"/>
      <c r="CH2624" s="1"/>
      <c r="CI2624" s="1"/>
      <c r="CJ2624" s="1"/>
      <c r="CK2624" s="1"/>
      <c r="CL2624" s="1"/>
      <c r="CM2624" s="1"/>
    </row>
    <row r="2625" spans="1:91" x14ac:dyDescent="0.2">
      <c r="A2625" s="113"/>
      <c r="B2625" s="5"/>
      <c r="C2625" s="5"/>
      <c r="D2625" s="64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39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2"/>
      <c r="CH2625" s="1"/>
      <c r="CI2625" s="1"/>
      <c r="CJ2625" s="1"/>
      <c r="CK2625" s="1"/>
      <c r="CL2625" s="1"/>
      <c r="CM2625" s="1"/>
    </row>
    <row r="2626" spans="1:91" x14ac:dyDescent="0.2">
      <c r="A2626" s="113"/>
      <c r="B2626" s="5"/>
      <c r="C2626" s="5"/>
      <c r="D2626" s="64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39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2"/>
      <c r="CH2626" s="1"/>
      <c r="CI2626" s="1"/>
      <c r="CJ2626" s="1"/>
      <c r="CK2626" s="1"/>
      <c r="CL2626" s="1"/>
      <c r="CM2626" s="1"/>
    </row>
    <row r="2627" spans="1:91" x14ac:dyDescent="0.2">
      <c r="A2627" s="113"/>
      <c r="B2627" s="5"/>
      <c r="C2627" s="5"/>
      <c r="D2627" s="64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39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2"/>
      <c r="CH2627" s="1"/>
      <c r="CI2627" s="1"/>
      <c r="CJ2627" s="1"/>
      <c r="CK2627" s="1"/>
      <c r="CL2627" s="1"/>
      <c r="CM2627" s="1"/>
    </row>
    <row r="2628" spans="1:91" x14ac:dyDescent="0.2">
      <c r="A2628" s="113"/>
      <c r="B2628" s="5"/>
      <c r="C2628" s="5"/>
      <c r="D2628" s="64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39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2"/>
      <c r="CH2628" s="1"/>
      <c r="CI2628" s="1"/>
      <c r="CJ2628" s="1"/>
      <c r="CK2628" s="1"/>
      <c r="CL2628" s="1"/>
      <c r="CM2628" s="1"/>
    </row>
    <row r="2629" spans="1:91" x14ac:dyDescent="0.2">
      <c r="A2629" s="113"/>
      <c r="B2629" s="5"/>
      <c r="C2629" s="5"/>
      <c r="D2629" s="64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39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2"/>
      <c r="CH2629" s="1"/>
      <c r="CI2629" s="1"/>
      <c r="CJ2629" s="1"/>
      <c r="CK2629" s="1"/>
      <c r="CL2629" s="1"/>
      <c r="CM2629" s="1"/>
    </row>
    <row r="2630" spans="1:91" x14ac:dyDescent="0.2">
      <c r="A2630" s="113"/>
      <c r="B2630" s="5"/>
      <c r="C2630" s="5"/>
      <c r="D2630" s="64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39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2"/>
      <c r="CH2630" s="1"/>
      <c r="CI2630" s="1"/>
      <c r="CJ2630" s="1"/>
      <c r="CK2630" s="1"/>
      <c r="CL2630" s="1"/>
      <c r="CM2630" s="1"/>
    </row>
    <row r="2631" spans="1:91" x14ac:dyDescent="0.2">
      <c r="A2631" s="113"/>
      <c r="B2631" s="5"/>
      <c r="C2631" s="5"/>
      <c r="D2631" s="64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39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2"/>
      <c r="CH2631" s="1"/>
      <c r="CI2631" s="1"/>
      <c r="CJ2631" s="1"/>
      <c r="CK2631" s="1"/>
      <c r="CL2631" s="1"/>
      <c r="CM2631" s="1"/>
    </row>
    <row r="2632" spans="1:91" x14ac:dyDescent="0.2">
      <c r="A2632" s="113"/>
      <c r="B2632" s="5"/>
      <c r="C2632" s="5"/>
      <c r="D2632" s="64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39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2"/>
      <c r="CH2632" s="1"/>
      <c r="CI2632" s="1"/>
      <c r="CJ2632" s="1"/>
      <c r="CK2632" s="1"/>
      <c r="CL2632" s="1"/>
      <c r="CM2632" s="1"/>
    </row>
    <row r="2633" spans="1:91" x14ac:dyDescent="0.2">
      <c r="A2633" s="113"/>
      <c r="B2633" s="5"/>
      <c r="C2633" s="5"/>
      <c r="D2633" s="64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39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2"/>
      <c r="CH2633" s="1"/>
      <c r="CI2633" s="1"/>
      <c r="CJ2633" s="1"/>
      <c r="CK2633" s="1"/>
      <c r="CL2633" s="1"/>
      <c r="CM2633" s="1"/>
    </row>
    <row r="2634" spans="1:91" x14ac:dyDescent="0.2">
      <c r="A2634" s="113"/>
      <c r="B2634" s="5"/>
      <c r="C2634" s="5"/>
      <c r="D2634" s="64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39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2"/>
      <c r="CH2634" s="1"/>
      <c r="CI2634" s="1"/>
      <c r="CJ2634" s="1"/>
      <c r="CK2634" s="1"/>
      <c r="CL2634" s="1"/>
      <c r="CM2634" s="1"/>
    </row>
    <row r="2635" spans="1:91" x14ac:dyDescent="0.2">
      <c r="A2635" s="113"/>
      <c r="B2635" s="5"/>
      <c r="C2635" s="5"/>
      <c r="D2635" s="64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39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2"/>
      <c r="CH2635" s="1"/>
      <c r="CI2635" s="1"/>
      <c r="CJ2635" s="1"/>
      <c r="CK2635" s="1"/>
      <c r="CL2635" s="1"/>
      <c r="CM2635" s="1"/>
    </row>
    <row r="2636" spans="1:91" x14ac:dyDescent="0.2">
      <c r="A2636" s="113"/>
      <c r="B2636" s="5"/>
      <c r="C2636" s="5"/>
      <c r="D2636" s="64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39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2"/>
      <c r="CH2636" s="1"/>
      <c r="CI2636" s="1"/>
      <c r="CJ2636" s="1"/>
      <c r="CK2636" s="1"/>
      <c r="CL2636" s="1"/>
      <c r="CM2636" s="1"/>
    </row>
    <row r="2637" spans="1:91" x14ac:dyDescent="0.2">
      <c r="A2637" s="113"/>
      <c r="B2637" s="5"/>
      <c r="C2637" s="5"/>
      <c r="D2637" s="64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39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2"/>
      <c r="CH2637" s="1"/>
      <c r="CI2637" s="1"/>
      <c r="CJ2637" s="1"/>
      <c r="CK2637" s="1"/>
      <c r="CL2637" s="1"/>
      <c r="CM2637" s="1"/>
    </row>
    <row r="2638" spans="1:91" x14ac:dyDescent="0.2">
      <c r="A2638" s="113"/>
      <c r="B2638" s="5"/>
      <c r="C2638" s="5"/>
      <c r="D2638" s="64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39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2"/>
      <c r="CH2638" s="1"/>
      <c r="CI2638" s="1"/>
      <c r="CJ2638" s="1"/>
      <c r="CK2638" s="1"/>
      <c r="CL2638" s="1"/>
      <c r="CM2638" s="1"/>
    </row>
    <row r="2639" spans="1:91" x14ac:dyDescent="0.2">
      <c r="A2639" s="113"/>
      <c r="B2639" s="5"/>
      <c r="C2639" s="5"/>
      <c r="D2639" s="64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39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2"/>
      <c r="CH2639" s="1"/>
      <c r="CI2639" s="1"/>
      <c r="CJ2639" s="1"/>
      <c r="CK2639" s="1"/>
      <c r="CL2639" s="1"/>
      <c r="CM2639" s="1"/>
    </row>
    <row r="2640" spans="1:91" x14ac:dyDescent="0.2">
      <c r="A2640" s="113"/>
      <c r="B2640" s="5"/>
      <c r="C2640" s="5"/>
      <c r="D2640" s="64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39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2"/>
      <c r="CH2640" s="1"/>
      <c r="CI2640" s="1"/>
      <c r="CJ2640" s="1"/>
      <c r="CK2640" s="1"/>
      <c r="CL2640" s="1"/>
      <c r="CM2640" s="1"/>
    </row>
    <row r="2641" spans="1:91" x14ac:dyDescent="0.2">
      <c r="A2641" s="113"/>
      <c r="B2641" s="5"/>
      <c r="C2641" s="5"/>
      <c r="D2641" s="64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39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2"/>
      <c r="CH2641" s="1"/>
      <c r="CI2641" s="1"/>
      <c r="CJ2641" s="1"/>
      <c r="CK2641" s="1"/>
      <c r="CL2641" s="1"/>
      <c r="CM2641" s="1"/>
    </row>
    <row r="2642" spans="1:91" x14ac:dyDescent="0.2">
      <c r="A2642" s="113"/>
      <c r="B2642" s="5"/>
      <c r="C2642" s="5"/>
      <c r="D2642" s="64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39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2"/>
      <c r="CH2642" s="1"/>
      <c r="CI2642" s="1"/>
      <c r="CJ2642" s="1"/>
      <c r="CK2642" s="1"/>
      <c r="CL2642" s="1"/>
      <c r="CM2642" s="1"/>
    </row>
    <row r="2643" spans="1:91" x14ac:dyDescent="0.2">
      <c r="A2643" s="113"/>
      <c r="B2643" s="5"/>
      <c r="C2643" s="5"/>
      <c r="D2643" s="64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39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2"/>
      <c r="CH2643" s="1"/>
      <c r="CI2643" s="1"/>
      <c r="CJ2643" s="1"/>
      <c r="CK2643" s="1"/>
      <c r="CL2643" s="1"/>
      <c r="CM2643" s="1"/>
    </row>
    <row r="2644" spans="1:91" x14ac:dyDescent="0.2">
      <c r="A2644" s="113"/>
      <c r="B2644" s="5"/>
      <c r="C2644" s="5"/>
      <c r="D2644" s="64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39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2"/>
      <c r="CH2644" s="1"/>
      <c r="CI2644" s="1"/>
      <c r="CJ2644" s="1"/>
      <c r="CK2644" s="1"/>
      <c r="CL2644" s="1"/>
      <c r="CM2644" s="1"/>
    </row>
    <row r="2645" spans="1:91" x14ac:dyDescent="0.2">
      <c r="A2645" s="113"/>
      <c r="B2645" s="5"/>
      <c r="C2645" s="5"/>
      <c r="D2645" s="64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39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2"/>
      <c r="CH2645" s="1"/>
      <c r="CI2645" s="1"/>
      <c r="CJ2645" s="1"/>
      <c r="CK2645" s="1"/>
      <c r="CL2645" s="1"/>
      <c r="CM2645" s="1"/>
    </row>
    <row r="2646" spans="1:91" x14ac:dyDescent="0.2">
      <c r="A2646" s="113"/>
      <c r="B2646" s="5"/>
      <c r="C2646" s="5"/>
      <c r="D2646" s="64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39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2"/>
      <c r="CH2646" s="1"/>
      <c r="CI2646" s="1"/>
      <c r="CJ2646" s="1"/>
      <c r="CK2646" s="1"/>
      <c r="CL2646" s="1"/>
      <c r="CM2646" s="1"/>
    </row>
    <row r="2647" spans="1:91" x14ac:dyDescent="0.2">
      <c r="A2647" s="113"/>
      <c r="B2647" s="5"/>
      <c r="C2647" s="5"/>
      <c r="D2647" s="64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39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2"/>
      <c r="CH2647" s="1"/>
      <c r="CI2647" s="1"/>
      <c r="CJ2647" s="1"/>
      <c r="CK2647" s="1"/>
      <c r="CL2647" s="1"/>
      <c r="CM2647" s="1"/>
    </row>
    <row r="2648" spans="1:91" x14ac:dyDescent="0.2">
      <c r="A2648" s="113"/>
      <c r="B2648" s="5"/>
      <c r="C2648" s="5"/>
      <c r="D2648" s="64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39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2"/>
      <c r="CH2648" s="1"/>
      <c r="CI2648" s="1"/>
      <c r="CJ2648" s="1"/>
      <c r="CK2648" s="1"/>
      <c r="CL2648" s="1"/>
      <c r="CM2648" s="1"/>
    </row>
    <row r="2649" spans="1:91" x14ac:dyDescent="0.2">
      <c r="A2649" s="113"/>
      <c r="B2649" s="5"/>
      <c r="C2649" s="5"/>
      <c r="D2649" s="64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39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2"/>
      <c r="CH2649" s="1"/>
      <c r="CI2649" s="1"/>
      <c r="CJ2649" s="1"/>
      <c r="CK2649" s="1"/>
      <c r="CL2649" s="1"/>
      <c r="CM2649" s="1"/>
    </row>
    <row r="2650" spans="1:91" x14ac:dyDescent="0.2">
      <c r="A2650" s="113"/>
      <c r="B2650" s="5"/>
      <c r="C2650" s="5"/>
      <c r="D2650" s="64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39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2"/>
      <c r="CH2650" s="1"/>
      <c r="CI2650" s="1"/>
      <c r="CJ2650" s="1"/>
      <c r="CK2650" s="1"/>
      <c r="CL2650" s="1"/>
      <c r="CM2650" s="1"/>
    </row>
    <row r="2651" spans="1:91" x14ac:dyDescent="0.2">
      <c r="A2651" s="113"/>
      <c r="B2651" s="5"/>
      <c r="C2651" s="5"/>
      <c r="D2651" s="64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39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2"/>
      <c r="CH2651" s="1"/>
      <c r="CI2651" s="1"/>
      <c r="CJ2651" s="1"/>
      <c r="CK2651" s="1"/>
      <c r="CL2651" s="1"/>
      <c r="CM2651" s="1"/>
    </row>
    <row r="2652" spans="1:91" x14ac:dyDescent="0.2">
      <c r="A2652" s="113"/>
      <c r="B2652" s="5"/>
      <c r="C2652" s="5"/>
      <c r="D2652" s="64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39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2"/>
      <c r="CH2652" s="1"/>
      <c r="CI2652" s="1"/>
      <c r="CJ2652" s="1"/>
      <c r="CK2652" s="1"/>
      <c r="CL2652" s="1"/>
      <c r="CM2652" s="1"/>
    </row>
    <row r="2653" spans="1:91" x14ac:dyDescent="0.2">
      <c r="A2653" s="113"/>
      <c r="B2653" s="5"/>
      <c r="C2653" s="5"/>
      <c r="D2653" s="64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39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2"/>
      <c r="CH2653" s="1"/>
      <c r="CI2653" s="1"/>
      <c r="CJ2653" s="1"/>
      <c r="CK2653" s="1"/>
      <c r="CL2653" s="1"/>
      <c r="CM2653" s="1"/>
    </row>
    <row r="2654" spans="1:91" x14ac:dyDescent="0.2">
      <c r="A2654" s="113"/>
      <c r="B2654" s="5"/>
      <c r="C2654" s="5"/>
      <c r="D2654" s="64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39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2"/>
      <c r="CH2654" s="1"/>
      <c r="CI2654" s="1"/>
      <c r="CJ2654" s="1"/>
      <c r="CK2654" s="1"/>
      <c r="CL2654" s="1"/>
      <c r="CM2654" s="1"/>
    </row>
    <row r="2655" spans="1:91" x14ac:dyDescent="0.2">
      <c r="A2655" s="113"/>
      <c r="B2655" s="5"/>
      <c r="C2655" s="5"/>
      <c r="D2655" s="64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39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2"/>
      <c r="CH2655" s="1"/>
      <c r="CI2655" s="1"/>
      <c r="CJ2655" s="1"/>
      <c r="CK2655" s="1"/>
      <c r="CL2655" s="1"/>
      <c r="CM2655" s="1"/>
    </row>
    <row r="2656" spans="1:91" x14ac:dyDescent="0.2">
      <c r="A2656" s="113"/>
      <c r="B2656" s="5"/>
      <c r="C2656" s="5"/>
      <c r="D2656" s="64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39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2"/>
      <c r="CH2656" s="1"/>
      <c r="CI2656" s="1"/>
      <c r="CJ2656" s="1"/>
      <c r="CK2656" s="1"/>
      <c r="CL2656" s="1"/>
      <c r="CM2656" s="1"/>
    </row>
    <row r="2657" spans="1:91" x14ac:dyDescent="0.2">
      <c r="A2657" s="113"/>
      <c r="B2657" s="5"/>
      <c r="C2657" s="5"/>
      <c r="D2657" s="64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39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2"/>
      <c r="CH2657" s="1"/>
      <c r="CI2657" s="1"/>
      <c r="CJ2657" s="1"/>
      <c r="CK2657" s="1"/>
      <c r="CL2657" s="1"/>
      <c r="CM2657" s="1"/>
    </row>
    <row r="2658" spans="1:91" x14ac:dyDescent="0.2">
      <c r="A2658" s="113"/>
      <c r="B2658" s="5"/>
      <c r="C2658" s="5"/>
      <c r="D2658" s="64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39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2"/>
      <c r="CH2658" s="1"/>
      <c r="CI2658" s="1"/>
      <c r="CJ2658" s="1"/>
      <c r="CK2658" s="1"/>
      <c r="CL2658" s="1"/>
      <c r="CM2658" s="1"/>
    </row>
    <row r="2659" spans="1:91" x14ac:dyDescent="0.2">
      <c r="A2659" s="113"/>
      <c r="B2659" s="5"/>
      <c r="C2659" s="5"/>
      <c r="D2659" s="64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39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2"/>
      <c r="CH2659" s="1"/>
      <c r="CI2659" s="1"/>
      <c r="CJ2659" s="1"/>
      <c r="CK2659" s="1"/>
      <c r="CL2659" s="1"/>
      <c r="CM2659" s="1"/>
    </row>
    <row r="2660" spans="1:91" x14ac:dyDescent="0.2">
      <c r="A2660" s="113"/>
      <c r="B2660" s="5"/>
      <c r="C2660" s="5"/>
      <c r="D2660" s="64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39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2"/>
      <c r="CH2660" s="1"/>
      <c r="CI2660" s="1"/>
      <c r="CJ2660" s="1"/>
      <c r="CK2660" s="1"/>
      <c r="CL2660" s="1"/>
      <c r="CM2660" s="1"/>
    </row>
    <row r="2661" spans="1:91" x14ac:dyDescent="0.2">
      <c r="A2661" s="113"/>
      <c r="B2661" s="5"/>
      <c r="C2661" s="5"/>
      <c r="D2661" s="64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39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2"/>
      <c r="CH2661" s="1"/>
      <c r="CI2661" s="1"/>
      <c r="CJ2661" s="1"/>
      <c r="CK2661" s="1"/>
      <c r="CL2661" s="1"/>
      <c r="CM2661" s="1"/>
    </row>
    <row r="2662" spans="1:91" x14ac:dyDescent="0.2">
      <c r="A2662" s="113"/>
      <c r="B2662" s="5"/>
      <c r="C2662" s="5"/>
      <c r="D2662" s="64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39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2"/>
      <c r="CH2662" s="1"/>
      <c r="CI2662" s="1"/>
      <c r="CJ2662" s="1"/>
      <c r="CK2662" s="1"/>
      <c r="CL2662" s="1"/>
      <c r="CM2662" s="1"/>
    </row>
    <row r="2663" spans="1:91" x14ac:dyDescent="0.2">
      <c r="A2663" s="113"/>
      <c r="B2663" s="5"/>
      <c r="C2663" s="5"/>
      <c r="D2663" s="64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39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2"/>
      <c r="CH2663" s="1"/>
      <c r="CI2663" s="1"/>
      <c r="CJ2663" s="1"/>
      <c r="CK2663" s="1"/>
      <c r="CL2663" s="1"/>
      <c r="CM2663" s="1"/>
    </row>
    <row r="2664" spans="1:91" x14ac:dyDescent="0.2">
      <c r="A2664" s="113"/>
      <c r="B2664" s="5"/>
      <c r="C2664" s="5"/>
      <c r="D2664" s="64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39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2"/>
      <c r="CH2664" s="1"/>
      <c r="CI2664" s="1"/>
      <c r="CJ2664" s="1"/>
      <c r="CK2664" s="1"/>
      <c r="CL2664" s="1"/>
      <c r="CM2664" s="1"/>
    </row>
    <row r="2665" spans="1:91" x14ac:dyDescent="0.2">
      <c r="A2665" s="113"/>
      <c r="B2665" s="5"/>
      <c r="C2665" s="5"/>
      <c r="D2665" s="64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39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2"/>
      <c r="CH2665" s="1"/>
      <c r="CI2665" s="1"/>
      <c r="CJ2665" s="1"/>
      <c r="CK2665" s="1"/>
      <c r="CL2665" s="1"/>
      <c r="CM2665" s="1"/>
    </row>
    <row r="2666" spans="1:91" x14ac:dyDescent="0.2">
      <c r="A2666" s="113"/>
      <c r="B2666" s="5"/>
      <c r="C2666" s="5"/>
      <c r="D2666" s="64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39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2"/>
      <c r="CH2666" s="1"/>
      <c r="CI2666" s="1"/>
      <c r="CJ2666" s="1"/>
      <c r="CK2666" s="1"/>
      <c r="CL2666" s="1"/>
      <c r="CM2666" s="1"/>
    </row>
    <row r="2667" spans="1:91" x14ac:dyDescent="0.2">
      <c r="A2667" s="113"/>
      <c r="B2667" s="5"/>
      <c r="C2667" s="5"/>
      <c r="D2667" s="64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39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2"/>
      <c r="CH2667" s="1"/>
      <c r="CI2667" s="1"/>
      <c r="CJ2667" s="1"/>
      <c r="CK2667" s="1"/>
      <c r="CL2667" s="1"/>
      <c r="CM2667" s="1"/>
    </row>
    <row r="2668" spans="1:91" x14ac:dyDescent="0.2">
      <c r="A2668" s="113"/>
      <c r="B2668" s="5"/>
      <c r="C2668" s="5"/>
      <c r="D2668" s="64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39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2"/>
      <c r="CH2668" s="1"/>
      <c r="CI2668" s="1"/>
      <c r="CJ2668" s="1"/>
      <c r="CK2668" s="1"/>
      <c r="CL2668" s="1"/>
      <c r="CM2668" s="1"/>
    </row>
    <row r="2669" spans="1:91" x14ac:dyDescent="0.2">
      <c r="A2669" s="113"/>
      <c r="B2669" s="5"/>
      <c r="C2669" s="5"/>
      <c r="D2669" s="64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39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2"/>
      <c r="CH2669" s="1"/>
      <c r="CI2669" s="1"/>
      <c r="CJ2669" s="1"/>
      <c r="CK2669" s="1"/>
      <c r="CL2669" s="1"/>
      <c r="CM2669" s="1"/>
    </row>
    <row r="2670" spans="1:91" x14ac:dyDescent="0.2">
      <c r="A2670" s="113"/>
      <c r="B2670" s="5"/>
      <c r="C2670" s="5"/>
      <c r="D2670" s="64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39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2"/>
      <c r="CH2670" s="1"/>
      <c r="CI2670" s="1"/>
      <c r="CJ2670" s="1"/>
      <c r="CK2670" s="1"/>
      <c r="CL2670" s="1"/>
      <c r="CM2670" s="1"/>
    </row>
    <row r="2671" spans="1:91" x14ac:dyDescent="0.2">
      <c r="A2671" s="113"/>
      <c r="B2671" s="5"/>
      <c r="C2671" s="5"/>
      <c r="D2671" s="64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39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2"/>
      <c r="CH2671" s="1"/>
      <c r="CI2671" s="1"/>
      <c r="CJ2671" s="1"/>
      <c r="CK2671" s="1"/>
      <c r="CL2671" s="1"/>
      <c r="CM2671" s="1"/>
    </row>
    <row r="2672" spans="1:91" x14ac:dyDescent="0.2">
      <c r="A2672" s="113"/>
      <c r="B2672" s="5"/>
      <c r="C2672" s="5"/>
      <c r="D2672" s="64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39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2"/>
      <c r="CH2672" s="1"/>
      <c r="CI2672" s="1"/>
      <c r="CJ2672" s="1"/>
      <c r="CK2672" s="1"/>
      <c r="CL2672" s="1"/>
      <c r="CM2672" s="1"/>
    </row>
    <row r="2673" spans="1:91" x14ac:dyDescent="0.2">
      <c r="A2673" s="113"/>
      <c r="B2673" s="5"/>
      <c r="C2673" s="5"/>
      <c r="D2673" s="64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39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2"/>
      <c r="CH2673" s="1"/>
      <c r="CI2673" s="1"/>
      <c r="CJ2673" s="1"/>
      <c r="CK2673" s="1"/>
      <c r="CL2673" s="1"/>
      <c r="CM2673" s="1"/>
    </row>
    <row r="2674" spans="1:91" x14ac:dyDescent="0.2">
      <c r="A2674" s="113"/>
      <c r="B2674" s="5"/>
      <c r="C2674" s="5"/>
      <c r="D2674" s="64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39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2"/>
      <c r="CH2674" s="1"/>
      <c r="CI2674" s="1"/>
      <c r="CJ2674" s="1"/>
      <c r="CK2674" s="1"/>
      <c r="CL2674" s="1"/>
      <c r="CM2674" s="1"/>
    </row>
    <row r="2675" spans="1:91" x14ac:dyDescent="0.2">
      <c r="A2675" s="113"/>
      <c r="B2675" s="5"/>
      <c r="C2675" s="5"/>
      <c r="D2675" s="64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39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2"/>
      <c r="CH2675" s="1"/>
      <c r="CI2675" s="1"/>
      <c r="CJ2675" s="1"/>
      <c r="CK2675" s="1"/>
      <c r="CL2675" s="1"/>
      <c r="CM2675" s="1"/>
    </row>
    <row r="2676" spans="1:91" x14ac:dyDescent="0.2">
      <c r="A2676" s="113"/>
      <c r="B2676" s="5"/>
      <c r="C2676" s="5"/>
      <c r="D2676" s="64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39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2"/>
      <c r="CH2676" s="1"/>
      <c r="CI2676" s="1"/>
      <c r="CJ2676" s="1"/>
      <c r="CK2676" s="1"/>
      <c r="CL2676" s="1"/>
      <c r="CM2676" s="1"/>
    </row>
    <row r="2677" spans="1:91" x14ac:dyDescent="0.2">
      <c r="A2677" s="113"/>
      <c r="B2677" s="5"/>
      <c r="C2677" s="5"/>
      <c r="D2677" s="64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39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2"/>
      <c r="CH2677" s="1"/>
      <c r="CI2677" s="1"/>
      <c r="CJ2677" s="1"/>
      <c r="CK2677" s="1"/>
      <c r="CL2677" s="1"/>
      <c r="CM2677" s="1"/>
    </row>
    <row r="2678" spans="1:91" x14ac:dyDescent="0.2">
      <c r="A2678" s="113"/>
      <c r="B2678" s="5"/>
      <c r="C2678" s="5"/>
      <c r="D2678" s="64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39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2"/>
      <c r="CH2678" s="1"/>
      <c r="CI2678" s="1"/>
      <c r="CJ2678" s="1"/>
      <c r="CK2678" s="1"/>
      <c r="CL2678" s="1"/>
      <c r="CM2678" s="1"/>
    </row>
    <row r="2679" spans="1:91" x14ac:dyDescent="0.2">
      <c r="A2679" s="113"/>
      <c r="B2679" s="5"/>
      <c r="C2679" s="5"/>
      <c r="D2679" s="64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39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2"/>
      <c r="CH2679" s="1"/>
      <c r="CI2679" s="1"/>
      <c r="CJ2679" s="1"/>
      <c r="CK2679" s="1"/>
      <c r="CL2679" s="1"/>
      <c r="CM2679" s="1"/>
    </row>
    <row r="2680" spans="1:91" x14ac:dyDescent="0.2">
      <c r="A2680" s="113"/>
      <c r="B2680" s="5"/>
      <c r="C2680" s="5"/>
      <c r="D2680" s="64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39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2"/>
      <c r="CH2680" s="1"/>
      <c r="CI2680" s="1"/>
      <c r="CJ2680" s="1"/>
      <c r="CK2680" s="1"/>
      <c r="CL2680" s="1"/>
      <c r="CM2680" s="1"/>
    </row>
    <row r="2681" spans="1:91" x14ac:dyDescent="0.2">
      <c r="A2681" s="113"/>
      <c r="B2681" s="5"/>
      <c r="C2681" s="5"/>
      <c r="D2681" s="64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39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2"/>
      <c r="CH2681" s="1"/>
      <c r="CI2681" s="1"/>
      <c r="CJ2681" s="1"/>
      <c r="CK2681" s="1"/>
      <c r="CL2681" s="1"/>
      <c r="CM2681" s="1"/>
    </row>
    <row r="2682" spans="1:91" x14ac:dyDescent="0.2">
      <c r="A2682" s="113"/>
      <c r="B2682" s="5"/>
      <c r="C2682" s="5"/>
      <c r="D2682" s="64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39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2"/>
      <c r="CH2682" s="1"/>
      <c r="CI2682" s="1"/>
      <c r="CJ2682" s="1"/>
      <c r="CK2682" s="1"/>
      <c r="CL2682" s="1"/>
      <c r="CM2682" s="1"/>
    </row>
    <row r="2683" spans="1:91" x14ac:dyDescent="0.2">
      <c r="A2683" s="113"/>
      <c r="B2683" s="5"/>
      <c r="C2683" s="5"/>
      <c r="D2683" s="64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39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2"/>
      <c r="CH2683" s="1"/>
      <c r="CI2683" s="1"/>
      <c r="CJ2683" s="1"/>
      <c r="CK2683" s="1"/>
      <c r="CL2683" s="1"/>
      <c r="CM2683" s="1"/>
    </row>
    <row r="2684" spans="1:91" x14ac:dyDescent="0.2">
      <c r="A2684" s="113"/>
      <c r="B2684" s="5"/>
      <c r="C2684" s="5"/>
      <c r="D2684" s="64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39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2"/>
      <c r="CH2684" s="1"/>
      <c r="CI2684" s="1"/>
      <c r="CJ2684" s="1"/>
      <c r="CK2684" s="1"/>
      <c r="CL2684" s="1"/>
      <c r="CM2684" s="1"/>
    </row>
    <row r="2685" spans="1:91" x14ac:dyDescent="0.2">
      <c r="A2685" s="113"/>
      <c r="B2685" s="5"/>
      <c r="C2685" s="5"/>
      <c r="D2685" s="64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39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2"/>
      <c r="CH2685" s="1"/>
      <c r="CI2685" s="1"/>
      <c r="CJ2685" s="1"/>
      <c r="CK2685" s="1"/>
      <c r="CL2685" s="1"/>
      <c r="CM2685" s="1"/>
    </row>
    <row r="2686" spans="1:91" x14ac:dyDescent="0.2">
      <c r="A2686" s="113"/>
      <c r="B2686" s="5"/>
      <c r="C2686" s="5"/>
      <c r="D2686" s="64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39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2"/>
      <c r="CH2686" s="1"/>
      <c r="CI2686" s="1"/>
      <c r="CJ2686" s="1"/>
      <c r="CK2686" s="1"/>
      <c r="CL2686" s="1"/>
      <c r="CM2686" s="1"/>
    </row>
    <row r="2687" spans="1:91" x14ac:dyDescent="0.2">
      <c r="A2687" s="113"/>
      <c r="B2687" s="5"/>
      <c r="C2687" s="5"/>
      <c r="D2687" s="64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39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2"/>
      <c r="CH2687" s="1"/>
      <c r="CI2687" s="1"/>
      <c r="CJ2687" s="1"/>
      <c r="CK2687" s="1"/>
      <c r="CL2687" s="1"/>
      <c r="CM2687" s="1"/>
    </row>
    <row r="2688" spans="1:91" x14ac:dyDescent="0.2">
      <c r="A2688" s="113"/>
      <c r="B2688" s="5"/>
      <c r="C2688" s="5"/>
      <c r="D2688" s="64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39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2"/>
      <c r="CH2688" s="1"/>
      <c r="CI2688" s="1"/>
      <c r="CJ2688" s="1"/>
      <c r="CK2688" s="1"/>
      <c r="CL2688" s="1"/>
      <c r="CM2688" s="1"/>
    </row>
    <row r="2689" spans="1:91" x14ac:dyDescent="0.2">
      <c r="A2689" s="113"/>
      <c r="B2689" s="5"/>
      <c r="C2689" s="5"/>
      <c r="D2689" s="64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39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2"/>
      <c r="CH2689" s="1"/>
      <c r="CI2689" s="1"/>
      <c r="CJ2689" s="1"/>
      <c r="CK2689" s="1"/>
      <c r="CL2689" s="1"/>
      <c r="CM2689" s="1"/>
    </row>
    <row r="2690" spans="1:91" x14ac:dyDescent="0.2">
      <c r="A2690" s="113"/>
      <c r="B2690" s="5"/>
      <c r="C2690" s="5"/>
      <c r="D2690" s="64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39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2"/>
      <c r="CH2690" s="1"/>
      <c r="CI2690" s="1"/>
      <c r="CJ2690" s="1"/>
      <c r="CK2690" s="1"/>
      <c r="CL2690" s="1"/>
      <c r="CM2690" s="1"/>
    </row>
    <row r="2691" spans="1:91" x14ac:dyDescent="0.2">
      <c r="A2691" s="113"/>
      <c r="B2691" s="5"/>
      <c r="C2691" s="5"/>
      <c r="D2691" s="64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39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2"/>
      <c r="CH2691" s="1"/>
      <c r="CI2691" s="1"/>
      <c r="CJ2691" s="1"/>
      <c r="CK2691" s="1"/>
      <c r="CL2691" s="1"/>
      <c r="CM2691" s="1"/>
    </row>
    <row r="2692" spans="1:91" x14ac:dyDescent="0.2">
      <c r="A2692" s="113"/>
      <c r="B2692" s="5"/>
      <c r="C2692" s="5"/>
      <c r="D2692" s="64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39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2"/>
      <c r="CH2692" s="1"/>
      <c r="CI2692" s="1"/>
      <c r="CJ2692" s="1"/>
      <c r="CK2692" s="1"/>
      <c r="CL2692" s="1"/>
      <c r="CM2692" s="1"/>
    </row>
    <row r="2693" spans="1:91" x14ac:dyDescent="0.2">
      <c r="A2693" s="113"/>
      <c r="B2693" s="5"/>
      <c r="C2693" s="5"/>
      <c r="D2693" s="64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39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2"/>
      <c r="CH2693" s="1"/>
      <c r="CI2693" s="1"/>
      <c r="CJ2693" s="1"/>
      <c r="CK2693" s="1"/>
      <c r="CL2693" s="1"/>
      <c r="CM2693" s="1"/>
    </row>
    <row r="2694" spans="1:91" x14ac:dyDescent="0.2">
      <c r="A2694" s="113"/>
      <c r="B2694" s="5"/>
      <c r="C2694" s="5"/>
      <c r="D2694" s="64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39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2"/>
      <c r="CH2694" s="1"/>
      <c r="CI2694" s="1"/>
      <c r="CJ2694" s="1"/>
      <c r="CK2694" s="1"/>
      <c r="CL2694" s="1"/>
      <c r="CM2694" s="1"/>
    </row>
    <row r="2695" spans="1:91" x14ac:dyDescent="0.2">
      <c r="A2695" s="113"/>
      <c r="B2695" s="5"/>
      <c r="C2695" s="5"/>
      <c r="D2695" s="64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39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2"/>
      <c r="CH2695" s="1"/>
      <c r="CI2695" s="1"/>
      <c r="CJ2695" s="1"/>
      <c r="CK2695" s="1"/>
      <c r="CL2695" s="1"/>
      <c r="CM2695" s="1"/>
    </row>
    <row r="2696" spans="1:91" x14ac:dyDescent="0.2">
      <c r="A2696" s="113"/>
      <c r="B2696" s="5"/>
      <c r="C2696" s="5"/>
      <c r="D2696" s="64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39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2"/>
      <c r="CH2696" s="1"/>
      <c r="CI2696" s="1"/>
      <c r="CJ2696" s="1"/>
      <c r="CK2696" s="1"/>
      <c r="CL2696" s="1"/>
      <c r="CM2696" s="1"/>
    </row>
    <row r="2697" spans="1:91" x14ac:dyDescent="0.2">
      <c r="A2697" s="113"/>
      <c r="B2697" s="5"/>
      <c r="C2697" s="5"/>
      <c r="D2697" s="64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39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2"/>
      <c r="CH2697" s="1"/>
      <c r="CI2697" s="1"/>
      <c r="CJ2697" s="1"/>
      <c r="CK2697" s="1"/>
      <c r="CL2697" s="1"/>
      <c r="CM2697" s="1"/>
    </row>
    <row r="2698" spans="1:91" x14ac:dyDescent="0.2">
      <c r="A2698" s="113"/>
      <c r="B2698" s="5"/>
      <c r="C2698" s="5"/>
      <c r="D2698" s="64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39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2"/>
      <c r="CH2698" s="1"/>
      <c r="CI2698" s="1"/>
      <c r="CJ2698" s="1"/>
      <c r="CK2698" s="1"/>
      <c r="CL2698" s="1"/>
      <c r="CM2698" s="1"/>
    </row>
    <row r="2699" spans="1:91" x14ac:dyDescent="0.2">
      <c r="A2699" s="113"/>
      <c r="B2699" s="5"/>
      <c r="C2699" s="5"/>
      <c r="D2699" s="64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39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2"/>
      <c r="CH2699" s="1"/>
      <c r="CI2699" s="1"/>
      <c r="CJ2699" s="1"/>
      <c r="CK2699" s="1"/>
      <c r="CL2699" s="1"/>
      <c r="CM2699" s="1"/>
    </row>
    <row r="2700" spans="1:91" x14ac:dyDescent="0.2">
      <c r="A2700" s="113"/>
      <c r="B2700" s="5"/>
      <c r="C2700" s="5"/>
      <c r="D2700" s="64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39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2"/>
      <c r="CH2700" s="1"/>
      <c r="CI2700" s="1"/>
      <c r="CJ2700" s="1"/>
      <c r="CK2700" s="1"/>
      <c r="CL2700" s="1"/>
      <c r="CM2700" s="1"/>
    </row>
    <row r="2701" spans="1:91" x14ac:dyDescent="0.2">
      <c r="A2701" s="113"/>
      <c r="B2701" s="5"/>
      <c r="C2701" s="5"/>
      <c r="D2701" s="64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39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2"/>
      <c r="CH2701" s="1"/>
      <c r="CI2701" s="1"/>
      <c r="CJ2701" s="1"/>
      <c r="CK2701" s="1"/>
      <c r="CL2701" s="1"/>
      <c r="CM2701" s="1"/>
    </row>
    <row r="2702" spans="1:91" x14ac:dyDescent="0.2">
      <c r="A2702" s="113"/>
      <c r="B2702" s="5"/>
      <c r="C2702" s="5"/>
      <c r="D2702" s="64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39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2"/>
      <c r="CH2702" s="1"/>
      <c r="CI2702" s="1"/>
      <c r="CJ2702" s="1"/>
      <c r="CK2702" s="1"/>
      <c r="CL2702" s="1"/>
      <c r="CM2702" s="1"/>
    </row>
    <row r="2703" spans="1:91" x14ac:dyDescent="0.2">
      <c r="A2703" s="113"/>
      <c r="B2703" s="5"/>
      <c r="C2703" s="5"/>
      <c r="D2703" s="64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39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2"/>
      <c r="CH2703" s="1"/>
      <c r="CI2703" s="1"/>
      <c r="CJ2703" s="1"/>
      <c r="CK2703" s="1"/>
      <c r="CL2703" s="1"/>
      <c r="CM2703" s="1"/>
    </row>
    <row r="2704" spans="1:91" x14ac:dyDescent="0.2">
      <c r="A2704" s="113"/>
      <c r="B2704" s="5"/>
      <c r="C2704" s="5"/>
      <c r="D2704" s="64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39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2"/>
      <c r="CH2704" s="1"/>
      <c r="CI2704" s="1"/>
      <c r="CJ2704" s="1"/>
      <c r="CK2704" s="1"/>
      <c r="CL2704" s="1"/>
      <c r="CM2704" s="1"/>
    </row>
    <row r="2705" spans="1:91" x14ac:dyDescent="0.2">
      <c r="A2705" s="113"/>
      <c r="B2705" s="5"/>
      <c r="C2705" s="5"/>
      <c r="D2705" s="64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39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2"/>
      <c r="CH2705" s="1"/>
      <c r="CI2705" s="1"/>
      <c r="CJ2705" s="1"/>
      <c r="CK2705" s="1"/>
      <c r="CL2705" s="1"/>
      <c r="CM2705" s="1"/>
    </row>
    <row r="2706" spans="1:91" x14ac:dyDescent="0.2">
      <c r="A2706" s="113"/>
      <c r="B2706" s="5"/>
      <c r="C2706" s="5"/>
      <c r="D2706" s="64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39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2"/>
      <c r="CH2706" s="1"/>
      <c r="CI2706" s="1"/>
      <c r="CJ2706" s="1"/>
      <c r="CK2706" s="1"/>
      <c r="CL2706" s="1"/>
      <c r="CM2706" s="1"/>
    </row>
    <row r="2707" spans="1:91" x14ac:dyDescent="0.2">
      <c r="A2707" s="113"/>
      <c r="B2707" s="5"/>
      <c r="C2707" s="5"/>
      <c r="D2707" s="64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39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2"/>
      <c r="CH2707" s="1"/>
      <c r="CI2707" s="1"/>
      <c r="CJ2707" s="1"/>
      <c r="CK2707" s="1"/>
      <c r="CL2707" s="1"/>
      <c r="CM2707" s="1"/>
    </row>
    <row r="2708" spans="1:91" x14ac:dyDescent="0.2">
      <c r="A2708" s="113"/>
      <c r="B2708" s="5"/>
      <c r="C2708" s="5"/>
      <c r="D2708" s="64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39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2"/>
      <c r="CH2708" s="1"/>
      <c r="CI2708" s="1"/>
      <c r="CJ2708" s="1"/>
      <c r="CK2708" s="1"/>
      <c r="CL2708" s="1"/>
      <c r="CM2708" s="1"/>
    </row>
    <row r="2709" spans="1:91" x14ac:dyDescent="0.2">
      <c r="A2709" s="113"/>
      <c r="B2709" s="5"/>
      <c r="C2709" s="5"/>
      <c r="D2709" s="64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39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2"/>
      <c r="CH2709" s="1"/>
      <c r="CI2709" s="1"/>
      <c r="CJ2709" s="1"/>
      <c r="CK2709" s="1"/>
      <c r="CL2709" s="1"/>
      <c r="CM2709" s="1"/>
    </row>
    <row r="2710" spans="1:91" x14ac:dyDescent="0.2">
      <c r="A2710" s="113"/>
      <c r="B2710" s="5"/>
      <c r="C2710" s="5"/>
      <c r="D2710" s="64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39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2"/>
      <c r="CH2710" s="1"/>
      <c r="CI2710" s="1"/>
      <c r="CJ2710" s="1"/>
      <c r="CK2710" s="1"/>
      <c r="CL2710" s="1"/>
      <c r="CM2710" s="1"/>
    </row>
    <row r="2711" spans="1:91" x14ac:dyDescent="0.2">
      <c r="A2711" s="113"/>
      <c r="B2711" s="5"/>
      <c r="C2711" s="5"/>
      <c r="D2711" s="64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39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2"/>
      <c r="CH2711" s="1"/>
      <c r="CI2711" s="1"/>
      <c r="CJ2711" s="1"/>
      <c r="CK2711" s="1"/>
      <c r="CL2711" s="1"/>
      <c r="CM2711" s="1"/>
    </row>
    <row r="2712" spans="1:91" x14ac:dyDescent="0.2">
      <c r="A2712" s="113"/>
      <c r="B2712" s="5"/>
      <c r="C2712" s="5"/>
      <c r="D2712" s="64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39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2"/>
      <c r="CH2712" s="1"/>
      <c r="CI2712" s="1"/>
      <c r="CJ2712" s="1"/>
      <c r="CK2712" s="1"/>
      <c r="CL2712" s="1"/>
      <c r="CM2712" s="1"/>
    </row>
    <row r="2713" spans="1:91" x14ac:dyDescent="0.2">
      <c r="A2713" s="113"/>
      <c r="B2713" s="5"/>
      <c r="C2713" s="5"/>
      <c r="D2713" s="64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39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2"/>
      <c r="CH2713" s="1"/>
      <c r="CI2713" s="1"/>
      <c r="CJ2713" s="1"/>
      <c r="CK2713" s="1"/>
      <c r="CL2713" s="1"/>
      <c r="CM2713" s="1"/>
    </row>
    <row r="2714" spans="1:91" x14ac:dyDescent="0.2">
      <c r="A2714" s="113"/>
      <c r="B2714" s="5"/>
      <c r="C2714" s="5"/>
      <c r="D2714" s="64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39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2"/>
      <c r="CH2714" s="1"/>
      <c r="CI2714" s="1"/>
      <c r="CJ2714" s="1"/>
      <c r="CK2714" s="1"/>
      <c r="CL2714" s="1"/>
      <c r="CM2714" s="1"/>
    </row>
    <row r="2715" spans="1:91" x14ac:dyDescent="0.2">
      <c r="A2715" s="113"/>
      <c r="B2715" s="5"/>
      <c r="C2715" s="5"/>
      <c r="D2715" s="64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39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2"/>
      <c r="CH2715" s="1"/>
      <c r="CI2715" s="1"/>
      <c r="CJ2715" s="1"/>
      <c r="CK2715" s="1"/>
      <c r="CL2715" s="1"/>
      <c r="CM2715" s="1"/>
    </row>
    <row r="2716" spans="1:91" x14ac:dyDescent="0.2">
      <c r="A2716" s="113"/>
      <c r="B2716" s="5"/>
      <c r="C2716" s="5"/>
      <c r="D2716" s="64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39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2"/>
      <c r="CH2716" s="1"/>
      <c r="CI2716" s="1"/>
      <c r="CJ2716" s="1"/>
      <c r="CK2716" s="1"/>
      <c r="CL2716" s="1"/>
      <c r="CM2716" s="1"/>
    </row>
    <row r="2717" spans="1:91" x14ac:dyDescent="0.2">
      <c r="A2717" s="113"/>
      <c r="B2717" s="5"/>
      <c r="C2717" s="5"/>
      <c r="D2717" s="64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39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2"/>
      <c r="CH2717" s="1"/>
      <c r="CI2717" s="1"/>
      <c r="CJ2717" s="1"/>
      <c r="CK2717" s="1"/>
      <c r="CL2717" s="1"/>
      <c r="CM2717" s="1"/>
    </row>
    <row r="2718" spans="1:91" x14ac:dyDescent="0.2">
      <c r="A2718" s="113"/>
      <c r="B2718" s="5"/>
      <c r="C2718" s="5"/>
      <c r="D2718" s="64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39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2"/>
      <c r="CH2718" s="1"/>
      <c r="CI2718" s="1"/>
      <c r="CJ2718" s="1"/>
      <c r="CK2718" s="1"/>
      <c r="CL2718" s="1"/>
      <c r="CM2718" s="1"/>
    </row>
    <row r="2719" spans="1:91" x14ac:dyDescent="0.2">
      <c r="A2719" s="113"/>
      <c r="B2719" s="5"/>
      <c r="C2719" s="5"/>
      <c r="D2719" s="64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39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2"/>
      <c r="CH2719" s="1"/>
      <c r="CI2719" s="1"/>
      <c r="CJ2719" s="1"/>
      <c r="CK2719" s="1"/>
      <c r="CL2719" s="1"/>
      <c r="CM2719" s="1"/>
    </row>
    <row r="2720" spans="1:91" x14ac:dyDescent="0.2">
      <c r="A2720" s="113"/>
      <c r="B2720" s="5"/>
      <c r="C2720" s="5"/>
      <c r="D2720" s="64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39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2"/>
      <c r="CH2720" s="1"/>
      <c r="CI2720" s="1"/>
      <c r="CJ2720" s="1"/>
      <c r="CK2720" s="1"/>
      <c r="CL2720" s="1"/>
      <c r="CM2720" s="1"/>
    </row>
    <row r="2721" spans="1:91" x14ac:dyDescent="0.2">
      <c r="A2721" s="113"/>
      <c r="B2721" s="5"/>
      <c r="C2721" s="5"/>
      <c r="D2721" s="64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39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2"/>
      <c r="CH2721" s="1"/>
      <c r="CI2721" s="1"/>
      <c r="CJ2721" s="1"/>
      <c r="CK2721" s="1"/>
      <c r="CL2721" s="1"/>
      <c r="CM2721" s="1"/>
    </row>
    <row r="2722" spans="1:91" x14ac:dyDescent="0.2">
      <c r="A2722" s="113"/>
      <c r="B2722" s="5"/>
      <c r="C2722" s="5"/>
      <c r="D2722" s="64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39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2"/>
      <c r="CH2722" s="1"/>
      <c r="CI2722" s="1"/>
      <c r="CJ2722" s="1"/>
      <c r="CK2722" s="1"/>
      <c r="CL2722" s="1"/>
      <c r="CM2722" s="1"/>
    </row>
    <row r="2723" spans="1:91" x14ac:dyDescent="0.2">
      <c r="A2723" s="113"/>
      <c r="B2723" s="5"/>
      <c r="C2723" s="5"/>
      <c r="D2723" s="64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39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2"/>
      <c r="CH2723" s="1"/>
      <c r="CI2723" s="1"/>
      <c r="CJ2723" s="1"/>
      <c r="CK2723" s="1"/>
      <c r="CL2723" s="1"/>
      <c r="CM2723" s="1"/>
    </row>
    <row r="2724" spans="1:91" x14ac:dyDescent="0.2">
      <c r="A2724" s="113"/>
      <c r="B2724" s="5"/>
      <c r="C2724" s="5"/>
      <c r="D2724" s="64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39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2"/>
      <c r="CH2724" s="1"/>
      <c r="CI2724" s="1"/>
      <c r="CJ2724" s="1"/>
      <c r="CK2724" s="1"/>
      <c r="CL2724" s="1"/>
      <c r="CM2724" s="1"/>
    </row>
    <row r="2725" spans="1:91" x14ac:dyDescent="0.2">
      <c r="A2725" s="113"/>
      <c r="B2725" s="5"/>
      <c r="C2725" s="5"/>
      <c r="D2725" s="64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39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2"/>
      <c r="CH2725" s="1"/>
      <c r="CI2725" s="1"/>
      <c r="CJ2725" s="1"/>
      <c r="CK2725" s="1"/>
      <c r="CL2725" s="1"/>
      <c r="CM2725" s="1"/>
    </row>
    <row r="2726" spans="1:91" x14ac:dyDescent="0.2">
      <c r="A2726" s="113"/>
      <c r="B2726" s="5"/>
      <c r="C2726" s="5"/>
      <c r="D2726" s="64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39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2"/>
      <c r="CH2726" s="1"/>
      <c r="CI2726" s="1"/>
      <c r="CJ2726" s="1"/>
      <c r="CK2726" s="1"/>
      <c r="CL2726" s="1"/>
      <c r="CM2726" s="1"/>
    </row>
    <row r="2727" spans="1:91" x14ac:dyDescent="0.2">
      <c r="A2727" s="113"/>
      <c r="B2727" s="5"/>
      <c r="C2727" s="5"/>
      <c r="D2727" s="64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39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2"/>
      <c r="CH2727" s="1"/>
      <c r="CI2727" s="1"/>
      <c r="CJ2727" s="1"/>
      <c r="CK2727" s="1"/>
      <c r="CL2727" s="1"/>
      <c r="CM2727" s="1"/>
    </row>
    <row r="2728" spans="1:91" x14ac:dyDescent="0.2">
      <c r="A2728" s="113"/>
      <c r="B2728" s="5"/>
      <c r="C2728" s="5"/>
      <c r="D2728" s="64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39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2"/>
      <c r="CH2728" s="1"/>
      <c r="CI2728" s="1"/>
      <c r="CJ2728" s="1"/>
      <c r="CK2728" s="1"/>
      <c r="CL2728" s="1"/>
      <c r="CM2728" s="1"/>
    </row>
    <row r="2729" spans="1:91" x14ac:dyDescent="0.2">
      <c r="A2729" s="113"/>
      <c r="B2729" s="5"/>
      <c r="C2729" s="5"/>
      <c r="D2729" s="64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39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2"/>
      <c r="CH2729" s="1"/>
      <c r="CI2729" s="1"/>
      <c r="CJ2729" s="1"/>
      <c r="CK2729" s="1"/>
      <c r="CL2729" s="1"/>
      <c r="CM2729" s="1"/>
    </row>
    <row r="2730" spans="1:91" x14ac:dyDescent="0.2">
      <c r="A2730" s="113"/>
      <c r="B2730" s="5"/>
      <c r="C2730" s="5"/>
      <c r="D2730" s="64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39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2"/>
      <c r="CH2730" s="1"/>
      <c r="CI2730" s="1"/>
      <c r="CJ2730" s="1"/>
      <c r="CK2730" s="1"/>
      <c r="CL2730" s="1"/>
      <c r="CM2730" s="1"/>
    </row>
    <row r="2731" spans="1:91" x14ac:dyDescent="0.2">
      <c r="A2731" s="113"/>
      <c r="B2731" s="5"/>
      <c r="C2731" s="5"/>
      <c r="D2731" s="64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39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2"/>
      <c r="CH2731" s="1"/>
      <c r="CI2731" s="1"/>
      <c r="CJ2731" s="1"/>
      <c r="CK2731" s="1"/>
      <c r="CL2731" s="1"/>
      <c r="CM2731" s="1"/>
    </row>
    <row r="2732" spans="1:91" x14ac:dyDescent="0.2">
      <c r="A2732" s="113"/>
      <c r="B2732" s="5"/>
      <c r="C2732" s="5"/>
      <c r="D2732" s="64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39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2"/>
      <c r="CH2732" s="1"/>
      <c r="CI2732" s="1"/>
      <c r="CJ2732" s="1"/>
      <c r="CK2732" s="1"/>
      <c r="CL2732" s="1"/>
      <c r="CM2732" s="1"/>
    </row>
    <row r="2733" spans="1:91" x14ac:dyDescent="0.2">
      <c r="A2733" s="113"/>
      <c r="B2733" s="5"/>
      <c r="C2733" s="5"/>
      <c r="D2733" s="64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39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2"/>
      <c r="CH2733" s="1"/>
      <c r="CI2733" s="1"/>
      <c r="CJ2733" s="1"/>
      <c r="CK2733" s="1"/>
      <c r="CL2733" s="1"/>
      <c r="CM2733" s="1"/>
    </row>
    <row r="2734" spans="1:91" x14ac:dyDescent="0.2">
      <c r="A2734" s="113"/>
      <c r="B2734" s="5"/>
      <c r="C2734" s="5"/>
      <c r="D2734" s="64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39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2"/>
      <c r="CH2734" s="1"/>
      <c r="CI2734" s="1"/>
      <c r="CJ2734" s="1"/>
      <c r="CK2734" s="1"/>
      <c r="CL2734" s="1"/>
      <c r="CM2734" s="1"/>
    </row>
    <row r="2735" spans="1:91" x14ac:dyDescent="0.2">
      <c r="A2735" s="113"/>
      <c r="B2735" s="5"/>
      <c r="C2735" s="5"/>
      <c r="D2735" s="64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39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2"/>
      <c r="CH2735" s="1"/>
      <c r="CI2735" s="1"/>
      <c r="CJ2735" s="1"/>
      <c r="CK2735" s="1"/>
      <c r="CL2735" s="1"/>
      <c r="CM2735" s="1"/>
    </row>
    <row r="2736" spans="1:91" x14ac:dyDescent="0.2">
      <c r="A2736" s="113"/>
      <c r="B2736" s="5"/>
      <c r="C2736" s="5"/>
      <c r="D2736" s="64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39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2"/>
      <c r="CH2736" s="1"/>
      <c r="CI2736" s="1"/>
      <c r="CJ2736" s="1"/>
      <c r="CK2736" s="1"/>
      <c r="CL2736" s="1"/>
      <c r="CM2736" s="1"/>
    </row>
    <row r="2737" spans="1:91" x14ac:dyDescent="0.2">
      <c r="A2737" s="113"/>
      <c r="B2737" s="5"/>
      <c r="C2737" s="5"/>
      <c r="D2737" s="64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39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2"/>
      <c r="CH2737" s="1"/>
      <c r="CI2737" s="1"/>
      <c r="CJ2737" s="1"/>
      <c r="CK2737" s="1"/>
      <c r="CL2737" s="1"/>
      <c r="CM2737" s="1"/>
    </row>
    <row r="2738" spans="1:91" x14ac:dyDescent="0.2">
      <c r="A2738" s="113"/>
      <c r="B2738" s="5"/>
      <c r="C2738" s="5"/>
      <c r="D2738" s="64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39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2"/>
      <c r="CH2738" s="1"/>
      <c r="CI2738" s="1"/>
      <c r="CJ2738" s="1"/>
      <c r="CK2738" s="1"/>
      <c r="CL2738" s="1"/>
      <c r="CM2738" s="1"/>
    </row>
    <row r="2739" spans="1:91" x14ac:dyDescent="0.2">
      <c r="A2739" s="113"/>
      <c r="B2739" s="5"/>
      <c r="C2739" s="5"/>
      <c r="D2739" s="64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39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2"/>
      <c r="CH2739" s="1"/>
      <c r="CI2739" s="1"/>
      <c r="CJ2739" s="1"/>
      <c r="CK2739" s="1"/>
      <c r="CL2739" s="1"/>
      <c r="CM2739" s="1"/>
    </row>
    <row r="2740" spans="1:91" x14ac:dyDescent="0.2">
      <c r="A2740" s="113"/>
      <c r="B2740" s="5"/>
      <c r="C2740" s="5"/>
      <c r="D2740" s="64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39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2"/>
      <c r="CH2740" s="1"/>
      <c r="CI2740" s="1"/>
      <c r="CJ2740" s="1"/>
      <c r="CK2740" s="1"/>
      <c r="CL2740" s="1"/>
      <c r="CM2740" s="1"/>
    </row>
    <row r="2741" spans="1:91" x14ac:dyDescent="0.2">
      <c r="A2741" s="113"/>
      <c r="B2741" s="5"/>
      <c r="C2741" s="5"/>
      <c r="D2741" s="64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39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2"/>
      <c r="CH2741" s="1"/>
      <c r="CI2741" s="1"/>
      <c r="CJ2741" s="1"/>
      <c r="CK2741" s="1"/>
      <c r="CL2741" s="1"/>
      <c r="CM2741" s="1"/>
    </row>
    <row r="2742" spans="1:91" x14ac:dyDescent="0.2">
      <c r="A2742" s="113"/>
      <c r="B2742" s="5"/>
      <c r="C2742" s="5"/>
      <c r="D2742" s="64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39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2"/>
      <c r="CH2742" s="1"/>
      <c r="CI2742" s="1"/>
      <c r="CJ2742" s="1"/>
      <c r="CK2742" s="1"/>
      <c r="CL2742" s="1"/>
      <c r="CM2742" s="1"/>
    </row>
    <row r="2743" spans="1:91" x14ac:dyDescent="0.2">
      <c r="A2743" s="113"/>
      <c r="B2743" s="5"/>
      <c r="C2743" s="5"/>
      <c r="D2743" s="64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39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2"/>
      <c r="CH2743" s="1"/>
      <c r="CI2743" s="1"/>
      <c r="CJ2743" s="1"/>
      <c r="CK2743" s="1"/>
      <c r="CL2743" s="1"/>
      <c r="CM2743" s="1"/>
    </row>
    <row r="2744" spans="1:91" x14ac:dyDescent="0.2">
      <c r="A2744" s="113"/>
      <c r="B2744" s="5"/>
      <c r="C2744" s="5"/>
      <c r="D2744" s="64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39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2"/>
      <c r="CH2744" s="1"/>
      <c r="CI2744" s="1"/>
      <c r="CJ2744" s="1"/>
      <c r="CK2744" s="1"/>
      <c r="CL2744" s="1"/>
      <c r="CM2744" s="1"/>
    </row>
    <row r="2745" spans="1:91" x14ac:dyDescent="0.2">
      <c r="A2745" s="113"/>
      <c r="B2745" s="5"/>
      <c r="C2745" s="5"/>
      <c r="D2745" s="64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39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2"/>
      <c r="CH2745" s="1"/>
      <c r="CI2745" s="1"/>
      <c r="CJ2745" s="1"/>
      <c r="CK2745" s="1"/>
      <c r="CL2745" s="1"/>
      <c r="CM2745" s="1"/>
    </row>
    <row r="2746" spans="1:91" x14ac:dyDescent="0.2">
      <c r="A2746" s="113"/>
      <c r="B2746" s="5"/>
      <c r="C2746" s="5"/>
      <c r="D2746" s="64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39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2"/>
      <c r="CH2746" s="1"/>
      <c r="CI2746" s="1"/>
      <c r="CJ2746" s="1"/>
      <c r="CK2746" s="1"/>
      <c r="CL2746" s="1"/>
      <c r="CM2746" s="1"/>
    </row>
    <row r="2747" spans="1:91" x14ac:dyDescent="0.2">
      <c r="A2747" s="113"/>
      <c r="B2747" s="5"/>
      <c r="C2747" s="5"/>
      <c r="D2747" s="64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39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2"/>
      <c r="CH2747" s="1"/>
      <c r="CI2747" s="1"/>
      <c r="CJ2747" s="1"/>
      <c r="CK2747" s="1"/>
      <c r="CL2747" s="1"/>
      <c r="CM2747" s="1"/>
    </row>
    <row r="2748" spans="1:91" x14ac:dyDescent="0.2">
      <c r="A2748" s="113"/>
      <c r="B2748" s="5"/>
      <c r="C2748" s="5"/>
      <c r="D2748" s="64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39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2"/>
      <c r="CH2748" s="1"/>
      <c r="CI2748" s="1"/>
      <c r="CJ2748" s="1"/>
      <c r="CK2748" s="1"/>
      <c r="CL2748" s="1"/>
      <c r="CM2748" s="1"/>
    </row>
    <row r="2749" spans="1:91" x14ac:dyDescent="0.2">
      <c r="A2749" s="113"/>
      <c r="B2749" s="5"/>
      <c r="C2749" s="5"/>
      <c r="D2749" s="64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39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2"/>
      <c r="CH2749" s="1"/>
      <c r="CI2749" s="1"/>
      <c r="CJ2749" s="1"/>
      <c r="CK2749" s="1"/>
      <c r="CL2749" s="1"/>
      <c r="CM2749" s="1"/>
    </row>
    <row r="2750" spans="1:91" x14ac:dyDescent="0.2">
      <c r="A2750" s="113"/>
      <c r="B2750" s="5"/>
      <c r="C2750" s="5"/>
      <c r="D2750" s="64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39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2"/>
      <c r="CH2750" s="1"/>
      <c r="CI2750" s="1"/>
      <c r="CJ2750" s="1"/>
      <c r="CK2750" s="1"/>
      <c r="CL2750" s="1"/>
      <c r="CM2750" s="1"/>
    </row>
    <row r="2751" spans="1:91" x14ac:dyDescent="0.2">
      <c r="A2751" s="113"/>
      <c r="B2751" s="5"/>
      <c r="C2751" s="5"/>
      <c r="D2751" s="64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39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2"/>
      <c r="CH2751" s="1"/>
      <c r="CI2751" s="1"/>
      <c r="CJ2751" s="1"/>
      <c r="CK2751" s="1"/>
      <c r="CL2751" s="1"/>
      <c r="CM2751" s="1"/>
    </row>
    <row r="2752" spans="1:91" x14ac:dyDescent="0.2">
      <c r="A2752" s="113"/>
      <c r="B2752" s="5"/>
      <c r="C2752" s="5"/>
      <c r="D2752" s="64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39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2"/>
      <c r="CH2752" s="1"/>
      <c r="CI2752" s="1"/>
      <c r="CJ2752" s="1"/>
      <c r="CK2752" s="1"/>
      <c r="CL2752" s="1"/>
      <c r="CM2752" s="1"/>
    </row>
    <row r="2753" spans="1:91" x14ac:dyDescent="0.2">
      <c r="A2753" s="113"/>
      <c r="B2753" s="5"/>
      <c r="C2753" s="5"/>
      <c r="D2753" s="64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39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2"/>
      <c r="CH2753" s="1"/>
      <c r="CI2753" s="1"/>
      <c r="CJ2753" s="1"/>
      <c r="CK2753" s="1"/>
      <c r="CL2753" s="1"/>
      <c r="CM2753" s="1"/>
    </row>
    <row r="2754" spans="1:91" x14ac:dyDescent="0.2">
      <c r="A2754" s="113"/>
      <c r="B2754" s="5"/>
      <c r="C2754" s="5"/>
      <c r="D2754" s="64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39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2"/>
      <c r="CH2754" s="1"/>
      <c r="CI2754" s="1"/>
      <c r="CJ2754" s="1"/>
      <c r="CK2754" s="1"/>
      <c r="CL2754" s="1"/>
      <c r="CM2754" s="1"/>
    </row>
    <row r="2755" spans="1:91" x14ac:dyDescent="0.2">
      <c r="A2755" s="113"/>
      <c r="B2755" s="5"/>
      <c r="C2755" s="5"/>
      <c r="D2755" s="64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39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2"/>
      <c r="CH2755" s="1"/>
      <c r="CI2755" s="1"/>
      <c r="CJ2755" s="1"/>
      <c r="CK2755" s="1"/>
      <c r="CL2755" s="1"/>
      <c r="CM2755" s="1"/>
    </row>
    <row r="2756" spans="1:91" x14ac:dyDescent="0.2">
      <c r="A2756" s="113"/>
      <c r="B2756" s="5"/>
      <c r="C2756" s="5"/>
      <c r="D2756" s="64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39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2"/>
      <c r="CH2756" s="1"/>
      <c r="CI2756" s="1"/>
      <c r="CJ2756" s="1"/>
      <c r="CK2756" s="1"/>
      <c r="CL2756" s="1"/>
      <c r="CM2756" s="1"/>
    </row>
    <row r="2757" spans="1:91" x14ac:dyDescent="0.2">
      <c r="A2757" s="113"/>
      <c r="B2757" s="5"/>
      <c r="C2757" s="5"/>
      <c r="D2757" s="64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39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2"/>
      <c r="CH2757" s="1"/>
      <c r="CI2757" s="1"/>
      <c r="CJ2757" s="1"/>
      <c r="CK2757" s="1"/>
      <c r="CL2757" s="1"/>
      <c r="CM2757" s="1"/>
    </row>
    <row r="2758" spans="1:91" x14ac:dyDescent="0.2">
      <c r="A2758" s="113"/>
      <c r="B2758" s="5"/>
      <c r="C2758" s="5"/>
      <c r="D2758" s="64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39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2"/>
      <c r="CH2758" s="1"/>
      <c r="CI2758" s="1"/>
      <c r="CJ2758" s="1"/>
      <c r="CK2758" s="1"/>
      <c r="CL2758" s="1"/>
      <c r="CM2758" s="1"/>
    </row>
    <row r="2759" spans="1:91" x14ac:dyDescent="0.2">
      <c r="A2759" s="113"/>
      <c r="B2759" s="5"/>
      <c r="C2759" s="5"/>
      <c r="D2759" s="64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39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2"/>
      <c r="CH2759" s="1"/>
      <c r="CI2759" s="1"/>
      <c r="CJ2759" s="1"/>
      <c r="CK2759" s="1"/>
      <c r="CL2759" s="1"/>
      <c r="CM2759" s="1"/>
    </row>
    <row r="2760" spans="1:91" x14ac:dyDescent="0.2">
      <c r="A2760" s="113"/>
      <c r="B2760" s="5"/>
      <c r="C2760" s="5"/>
      <c r="D2760" s="64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39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2"/>
      <c r="CH2760" s="1"/>
      <c r="CI2760" s="1"/>
      <c r="CJ2760" s="1"/>
      <c r="CK2760" s="1"/>
      <c r="CL2760" s="1"/>
      <c r="CM2760" s="1"/>
    </row>
    <row r="2761" spans="1:91" x14ac:dyDescent="0.2">
      <c r="A2761" s="113"/>
      <c r="B2761" s="5"/>
      <c r="C2761" s="5"/>
      <c r="D2761" s="64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39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2"/>
      <c r="CH2761" s="1"/>
      <c r="CI2761" s="1"/>
      <c r="CJ2761" s="1"/>
      <c r="CK2761" s="1"/>
      <c r="CL2761" s="1"/>
      <c r="CM2761" s="1"/>
    </row>
    <row r="2762" spans="1:91" x14ac:dyDescent="0.2">
      <c r="A2762" s="113"/>
      <c r="B2762" s="5"/>
      <c r="C2762" s="5"/>
      <c r="D2762" s="64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39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2"/>
      <c r="CH2762" s="1"/>
      <c r="CI2762" s="1"/>
      <c r="CJ2762" s="1"/>
      <c r="CK2762" s="1"/>
      <c r="CL2762" s="1"/>
      <c r="CM2762" s="1"/>
    </row>
    <row r="2763" spans="1:91" x14ac:dyDescent="0.2">
      <c r="A2763" s="113"/>
      <c r="B2763" s="5"/>
      <c r="C2763" s="5"/>
      <c r="D2763" s="64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39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2"/>
      <c r="CH2763" s="1"/>
      <c r="CI2763" s="1"/>
      <c r="CJ2763" s="1"/>
      <c r="CK2763" s="1"/>
      <c r="CL2763" s="1"/>
      <c r="CM2763" s="1"/>
    </row>
    <row r="2764" spans="1:91" x14ac:dyDescent="0.2">
      <c r="A2764" s="113"/>
      <c r="B2764" s="5"/>
      <c r="C2764" s="5"/>
      <c r="D2764" s="64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39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2"/>
      <c r="CH2764" s="1"/>
      <c r="CI2764" s="1"/>
      <c r="CJ2764" s="1"/>
      <c r="CK2764" s="1"/>
      <c r="CL2764" s="1"/>
      <c r="CM2764" s="1"/>
    </row>
    <row r="2765" spans="1:91" x14ac:dyDescent="0.2">
      <c r="A2765" s="113"/>
      <c r="B2765" s="5"/>
      <c r="C2765" s="5"/>
      <c r="D2765" s="64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39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2"/>
      <c r="CH2765" s="1"/>
      <c r="CI2765" s="1"/>
      <c r="CJ2765" s="1"/>
      <c r="CK2765" s="1"/>
      <c r="CL2765" s="1"/>
      <c r="CM2765" s="1"/>
    </row>
    <row r="2766" spans="1:91" x14ac:dyDescent="0.2">
      <c r="A2766" s="113"/>
      <c r="B2766" s="5"/>
      <c r="C2766" s="5"/>
      <c r="D2766" s="64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39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2"/>
      <c r="CH2766" s="1"/>
      <c r="CI2766" s="1"/>
      <c r="CJ2766" s="1"/>
      <c r="CK2766" s="1"/>
      <c r="CL2766" s="1"/>
      <c r="CM2766" s="1"/>
    </row>
    <row r="2767" spans="1:91" x14ac:dyDescent="0.2">
      <c r="A2767" s="113"/>
      <c r="B2767" s="5"/>
      <c r="C2767" s="5"/>
      <c r="D2767" s="64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39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2"/>
      <c r="CH2767" s="1"/>
      <c r="CI2767" s="1"/>
      <c r="CJ2767" s="1"/>
      <c r="CK2767" s="1"/>
      <c r="CL2767" s="1"/>
      <c r="CM2767" s="1"/>
    </row>
    <row r="2768" spans="1:91" x14ac:dyDescent="0.2">
      <c r="A2768" s="113"/>
      <c r="B2768" s="5"/>
      <c r="C2768" s="5"/>
      <c r="D2768" s="64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39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2"/>
      <c r="CH2768" s="1"/>
      <c r="CI2768" s="1"/>
      <c r="CJ2768" s="1"/>
      <c r="CK2768" s="1"/>
      <c r="CL2768" s="1"/>
      <c r="CM2768" s="1"/>
    </row>
    <row r="2769" spans="1:91" x14ac:dyDescent="0.2">
      <c r="A2769" s="113"/>
      <c r="B2769" s="5"/>
      <c r="C2769" s="5"/>
      <c r="D2769" s="64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39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2"/>
      <c r="CH2769" s="1"/>
      <c r="CI2769" s="1"/>
      <c r="CJ2769" s="1"/>
      <c r="CK2769" s="1"/>
      <c r="CL2769" s="1"/>
      <c r="CM2769" s="1"/>
    </row>
    <row r="2770" spans="1:91" x14ac:dyDescent="0.2">
      <c r="A2770" s="113"/>
      <c r="B2770" s="5"/>
      <c r="C2770" s="5"/>
      <c r="D2770" s="64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39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2"/>
      <c r="CH2770" s="1"/>
      <c r="CI2770" s="1"/>
      <c r="CJ2770" s="1"/>
      <c r="CK2770" s="1"/>
      <c r="CL2770" s="1"/>
      <c r="CM2770" s="1"/>
    </row>
    <row r="2771" spans="1:91" x14ac:dyDescent="0.2">
      <c r="A2771" s="113"/>
      <c r="B2771" s="5"/>
      <c r="C2771" s="5"/>
      <c r="D2771" s="64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39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2"/>
      <c r="CH2771" s="1"/>
      <c r="CI2771" s="1"/>
      <c r="CJ2771" s="1"/>
      <c r="CK2771" s="1"/>
      <c r="CL2771" s="1"/>
      <c r="CM2771" s="1"/>
    </row>
    <row r="2772" spans="1:91" x14ac:dyDescent="0.2">
      <c r="A2772" s="113"/>
      <c r="B2772" s="5"/>
      <c r="C2772" s="5"/>
      <c r="D2772" s="64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39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2"/>
      <c r="CH2772" s="1"/>
      <c r="CI2772" s="1"/>
      <c r="CJ2772" s="1"/>
      <c r="CK2772" s="1"/>
      <c r="CL2772" s="1"/>
      <c r="CM2772" s="1"/>
    </row>
    <row r="2773" spans="1:91" x14ac:dyDescent="0.2">
      <c r="A2773" s="113"/>
      <c r="B2773" s="5"/>
      <c r="C2773" s="5"/>
      <c r="D2773" s="64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39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2"/>
      <c r="CH2773" s="1"/>
      <c r="CI2773" s="1"/>
      <c r="CJ2773" s="1"/>
      <c r="CK2773" s="1"/>
      <c r="CL2773" s="1"/>
      <c r="CM2773" s="1"/>
    </row>
    <row r="2774" spans="1:91" x14ac:dyDescent="0.2">
      <c r="A2774" s="113"/>
      <c r="B2774" s="5"/>
      <c r="C2774" s="5"/>
      <c r="D2774" s="64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39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2"/>
      <c r="CH2774" s="1"/>
      <c r="CI2774" s="1"/>
      <c r="CJ2774" s="1"/>
      <c r="CK2774" s="1"/>
      <c r="CL2774" s="1"/>
      <c r="CM2774" s="1"/>
    </row>
    <row r="2775" spans="1:91" x14ac:dyDescent="0.2">
      <c r="A2775" s="113"/>
      <c r="B2775" s="5"/>
      <c r="C2775" s="5"/>
      <c r="D2775" s="64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39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2"/>
      <c r="CH2775" s="1"/>
      <c r="CI2775" s="1"/>
      <c r="CJ2775" s="1"/>
      <c r="CK2775" s="1"/>
      <c r="CL2775" s="1"/>
      <c r="CM2775" s="1"/>
    </row>
    <row r="2776" spans="1:91" x14ac:dyDescent="0.2">
      <c r="A2776" s="113"/>
      <c r="B2776" s="5"/>
      <c r="C2776" s="5"/>
      <c r="D2776" s="64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39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2"/>
      <c r="CH2776" s="1"/>
      <c r="CI2776" s="1"/>
      <c r="CJ2776" s="1"/>
      <c r="CK2776" s="1"/>
      <c r="CL2776" s="1"/>
      <c r="CM2776" s="1"/>
    </row>
    <row r="2777" spans="1:91" x14ac:dyDescent="0.2">
      <c r="A2777" s="113"/>
      <c r="B2777" s="5"/>
      <c r="C2777" s="5"/>
      <c r="D2777" s="64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39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2"/>
      <c r="CH2777" s="1"/>
      <c r="CI2777" s="1"/>
      <c r="CJ2777" s="1"/>
      <c r="CK2777" s="1"/>
      <c r="CL2777" s="1"/>
      <c r="CM2777" s="1"/>
    </row>
    <row r="2778" spans="1:91" x14ac:dyDescent="0.2">
      <c r="A2778" s="113"/>
      <c r="B2778" s="5"/>
      <c r="C2778" s="5"/>
      <c r="D2778" s="64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39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2"/>
      <c r="CH2778" s="1"/>
      <c r="CI2778" s="1"/>
      <c r="CJ2778" s="1"/>
      <c r="CK2778" s="1"/>
      <c r="CL2778" s="1"/>
      <c r="CM2778" s="1"/>
    </row>
    <row r="2779" spans="1:91" x14ac:dyDescent="0.2">
      <c r="A2779" s="113"/>
      <c r="B2779" s="5"/>
      <c r="C2779" s="5"/>
      <c r="D2779" s="64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39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2"/>
      <c r="CH2779" s="1"/>
      <c r="CI2779" s="1"/>
      <c r="CJ2779" s="1"/>
      <c r="CK2779" s="1"/>
      <c r="CL2779" s="1"/>
      <c r="CM2779" s="1"/>
    </row>
    <row r="2780" spans="1:91" x14ac:dyDescent="0.2">
      <c r="A2780" s="113"/>
      <c r="B2780" s="5"/>
      <c r="C2780" s="5"/>
      <c r="D2780" s="64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39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2"/>
      <c r="CH2780" s="1"/>
      <c r="CI2780" s="1"/>
      <c r="CJ2780" s="1"/>
      <c r="CK2780" s="1"/>
      <c r="CL2780" s="1"/>
      <c r="CM2780" s="1"/>
    </row>
    <row r="2781" spans="1:91" x14ac:dyDescent="0.2">
      <c r="A2781" s="113"/>
      <c r="B2781" s="5"/>
      <c r="C2781" s="5"/>
      <c r="D2781" s="64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39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2"/>
      <c r="CH2781" s="1"/>
      <c r="CI2781" s="1"/>
      <c r="CJ2781" s="1"/>
      <c r="CK2781" s="1"/>
      <c r="CL2781" s="1"/>
      <c r="CM2781" s="1"/>
    </row>
    <row r="2782" spans="1:91" x14ac:dyDescent="0.2">
      <c r="A2782" s="113"/>
      <c r="B2782" s="5"/>
      <c r="C2782" s="5"/>
      <c r="D2782" s="64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39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2"/>
      <c r="CH2782" s="1"/>
      <c r="CI2782" s="1"/>
      <c r="CJ2782" s="1"/>
      <c r="CK2782" s="1"/>
      <c r="CL2782" s="1"/>
      <c r="CM2782" s="1"/>
    </row>
    <row r="2783" spans="1:91" x14ac:dyDescent="0.2">
      <c r="A2783" s="113"/>
      <c r="B2783" s="5"/>
      <c r="C2783" s="5"/>
      <c r="D2783" s="64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39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2"/>
      <c r="CH2783" s="1"/>
      <c r="CI2783" s="1"/>
      <c r="CJ2783" s="1"/>
      <c r="CK2783" s="1"/>
      <c r="CL2783" s="1"/>
      <c r="CM2783" s="1"/>
    </row>
    <row r="2784" spans="1:91" x14ac:dyDescent="0.2">
      <c r="A2784" s="113"/>
      <c r="B2784" s="5"/>
      <c r="C2784" s="5"/>
      <c r="D2784" s="64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39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2"/>
      <c r="CH2784" s="1"/>
      <c r="CI2784" s="1"/>
      <c r="CJ2784" s="1"/>
      <c r="CK2784" s="1"/>
      <c r="CL2784" s="1"/>
      <c r="CM2784" s="1"/>
    </row>
    <row r="2785" spans="1:91" x14ac:dyDescent="0.2">
      <c r="A2785" s="113"/>
      <c r="B2785" s="5"/>
      <c r="C2785" s="5"/>
      <c r="D2785" s="64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39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2"/>
      <c r="CH2785" s="1"/>
      <c r="CI2785" s="1"/>
      <c r="CJ2785" s="1"/>
      <c r="CK2785" s="1"/>
      <c r="CL2785" s="1"/>
      <c r="CM2785" s="1"/>
    </row>
    <row r="2786" spans="1:91" x14ac:dyDescent="0.2">
      <c r="A2786" s="113"/>
      <c r="B2786" s="5"/>
      <c r="C2786" s="5"/>
      <c r="D2786" s="64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39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2"/>
      <c r="CH2786" s="1"/>
      <c r="CI2786" s="1"/>
      <c r="CJ2786" s="1"/>
      <c r="CK2786" s="1"/>
      <c r="CL2786" s="1"/>
      <c r="CM2786" s="1"/>
    </row>
    <row r="2787" spans="1:91" x14ac:dyDescent="0.2">
      <c r="A2787" s="113"/>
      <c r="B2787" s="5"/>
      <c r="C2787" s="5"/>
      <c r="D2787" s="64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39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2"/>
      <c r="CH2787" s="1"/>
      <c r="CI2787" s="1"/>
      <c r="CJ2787" s="1"/>
      <c r="CK2787" s="1"/>
      <c r="CL2787" s="1"/>
      <c r="CM2787" s="1"/>
    </row>
    <row r="2788" spans="1:91" x14ac:dyDescent="0.2">
      <c r="A2788" s="113"/>
      <c r="B2788" s="5"/>
      <c r="C2788" s="5"/>
      <c r="D2788" s="64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39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2"/>
      <c r="CH2788" s="1"/>
      <c r="CI2788" s="1"/>
      <c r="CJ2788" s="1"/>
      <c r="CK2788" s="1"/>
      <c r="CL2788" s="1"/>
      <c r="CM2788" s="1"/>
    </row>
    <row r="2789" spans="1:91" x14ac:dyDescent="0.2">
      <c r="A2789" s="113"/>
      <c r="B2789" s="5"/>
      <c r="C2789" s="5"/>
      <c r="D2789" s="64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39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2"/>
      <c r="CH2789" s="1"/>
      <c r="CI2789" s="1"/>
      <c r="CJ2789" s="1"/>
      <c r="CK2789" s="1"/>
      <c r="CL2789" s="1"/>
      <c r="CM2789" s="1"/>
    </row>
    <row r="2790" spans="1:91" x14ac:dyDescent="0.2">
      <c r="A2790" s="113"/>
      <c r="B2790" s="5"/>
      <c r="C2790" s="5"/>
      <c r="D2790" s="64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39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2"/>
      <c r="CH2790" s="1"/>
      <c r="CI2790" s="1"/>
      <c r="CJ2790" s="1"/>
      <c r="CK2790" s="1"/>
      <c r="CL2790" s="1"/>
      <c r="CM2790" s="1"/>
    </row>
    <row r="2791" spans="1:91" x14ac:dyDescent="0.2">
      <c r="A2791" s="113"/>
      <c r="B2791" s="5"/>
      <c r="C2791" s="5"/>
      <c r="D2791" s="64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39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2"/>
      <c r="CH2791" s="1"/>
      <c r="CI2791" s="1"/>
      <c r="CJ2791" s="1"/>
      <c r="CK2791" s="1"/>
      <c r="CL2791" s="1"/>
      <c r="CM2791" s="1"/>
    </row>
    <row r="2792" spans="1:91" x14ac:dyDescent="0.2">
      <c r="A2792" s="113"/>
      <c r="B2792" s="5"/>
      <c r="C2792" s="5"/>
      <c r="D2792" s="64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39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2"/>
      <c r="CH2792" s="1"/>
      <c r="CI2792" s="1"/>
      <c r="CJ2792" s="1"/>
      <c r="CK2792" s="1"/>
      <c r="CL2792" s="1"/>
      <c r="CM2792" s="1"/>
    </row>
    <row r="2793" spans="1:91" x14ac:dyDescent="0.2">
      <c r="A2793" s="113"/>
      <c r="B2793" s="5"/>
      <c r="C2793" s="5"/>
      <c r="D2793" s="64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39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2"/>
      <c r="CH2793" s="1"/>
      <c r="CI2793" s="1"/>
      <c r="CJ2793" s="1"/>
      <c r="CK2793" s="1"/>
      <c r="CL2793" s="1"/>
      <c r="CM2793" s="1"/>
    </row>
    <row r="2794" spans="1:91" x14ac:dyDescent="0.2">
      <c r="A2794" s="113"/>
      <c r="B2794" s="5"/>
      <c r="C2794" s="5"/>
      <c r="D2794" s="64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39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2"/>
      <c r="CH2794" s="1"/>
      <c r="CI2794" s="1"/>
      <c r="CJ2794" s="1"/>
      <c r="CK2794" s="1"/>
      <c r="CL2794" s="1"/>
      <c r="CM2794" s="1"/>
    </row>
    <row r="2795" spans="1:91" x14ac:dyDescent="0.2">
      <c r="A2795" s="113"/>
      <c r="B2795" s="5"/>
      <c r="C2795" s="5"/>
      <c r="D2795" s="64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39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2"/>
      <c r="CH2795" s="1"/>
      <c r="CI2795" s="1"/>
      <c r="CJ2795" s="1"/>
      <c r="CK2795" s="1"/>
      <c r="CL2795" s="1"/>
      <c r="CM2795" s="1"/>
    </row>
    <row r="2796" spans="1:91" x14ac:dyDescent="0.2">
      <c r="A2796" s="113"/>
      <c r="B2796" s="5"/>
      <c r="C2796" s="5"/>
      <c r="D2796" s="64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39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2"/>
      <c r="CH2796" s="1"/>
      <c r="CI2796" s="1"/>
      <c r="CJ2796" s="1"/>
      <c r="CK2796" s="1"/>
      <c r="CL2796" s="1"/>
      <c r="CM2796" s="1"/>
    </row>
    <row r="2797" spans="1:91" x14ac:dyDescent="0.2">
      <c r="A2797" s="113"/>
      <c r="B2797" s="5"/>
      <c r="C2797" s="5"/>
      <c r="D2797" s="64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39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2"/>
      <c r="CH2797" s="1"/>
      <c r="CI2797" s="1"/>
      <c r="CJ2797" s="1"/>
      <c r="CK2797" s="1"/>
      <c r="CL2797" s="1"/>
      <c r="CM2797" s="1"/>
    </row>
    <row r="2798" spans="1:91" x14ac:dyDescent="0.2">
      <c r="A2798" s="113"/>
      <c r="B2798" s="5"/>
      <c r="C2798" s="5"/>
      <c r="D2798" s="64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39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2"/>
      <c r="CH2798" s="1"/>
      <c r="CI2798" s="1"/>
      <c r="CJ2798" s="1"/>
      <c r="CK2798" s="1"/>
      <c r="CL2798" s="1"/>
      <c r="CM2798" s="1"/>
    </row>
    <row r="2799" spans="1:91" x14ac:dyDescent="0.2">
      <c r="A2799" s="113"/>
      <c r="B2799" s="5"/>
      <c r="C2799" s="5"/>
      <c r="D2799" s="64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39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2"/>
      <c r="CH2799" s="1"/>
      <c r="CI2799" s="1"/>
      <c r="CJ2799" s="1"/>
      <c r="CK2799" s="1"/>
      <c r="CL2799" s="1"/>
      <c r="CM2799" s="1"/>
    </row>
    <row r="2800" spans="1:91" x14ac:dyDescent="0.2">
      <c r="A2800" s="113"/>
      <c r="B2800" s="5"/>
      <c r="C2800" s="5"/>
      <c r="D2800" s="64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39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2"/>
      <c r="CH2800" s="1"/>
      <c r="CI2800" s="1"/>
      <c r="CJ2800" s="1"/>
      <c r="CK2800" s="1"/>
      <c r="CL2800" s="1"/>
      <c r="CM2800" s="1"/>
    </row>
    <row r="2801" spans="1:91" x14ac:dyDescent="0.2">
      <c r="A2801" s="113"/>
      <c r="B2801" s="5"/>
      <c r="C2801" s="5"/>
      <c r="D2801" s="64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39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2"/>
      <c r="CH2801" s="1"/>
      <c r="CI2801" s="1"/>
      <c r="CJ2801" s="1"/>
      <c r="CK2801" s="1"/>
      <c r="CL2801" s="1"/>
      <c r="CM2801" s="1"/>
    </row>
    <row r="2802" spans="1:91" x14ac:dyDescent="0.2">
      <c r="A2802" s="113"/>
      <c r="B2802" s="5"/>
      <c r="C2802" s="5"/>
      <c r="D2802" s="64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39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2"/>
      <c r="CH2802" s="1"/>
      <c r="CI2802" s="1"/>
      <c r="CJ2802" s="1"/>
      <c r="CK2802" s="1"/>
      <c r="CL2802" s="1"/>
      <c r="CM2802" s="1"/>
    </row>
    <row r="2803" spans="1:91" x14ac:dyDescent="0.2">
      <c r="A2803" s="113"/>
      <c r="B2803" s="5"/>
      <c r="C2803" s="5"/>
      <c r="D2803" s="64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39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2"/>
      <c r="CH2803" s="1"/>
      <c r="CI2803" s="1"/>
      <c r="CJ2803" s="1"/>
      <c r="CK2803" s="1"/>
      <c r="CL2803" s="1"/>
      <c r="CM2803" s="1"/>
    </row>
    <row r="2804" spans="1:91" x14ac:dyDescent="0.2">
      <c r="A2804" s="113"/>
      <c r="B2804" s="5"/>
      <c r="C2804" s="5"/>
      <c r="D2804" s="64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39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2"/>
      <c r="CH2804" s="1"/>
      <c r="CI2804" s="1"/>
      <c r="CJ2804" s="1"/>
      <c r="CK2804" s="1"/>
      <c r="CL2804" s="1"/>
      <c r="CM2804" s="1"/>
    </row>
    <row r="2805" spans="1:91" x14ac:dyDescent="0.2">
      <c r="A2805" s="113"/>
      <c r="B2805" s="5"/>
      <c r="C2805" s="5"/>
      <c r="D2805" s="64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39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2"/>
      <c r="CH2805" s="1"/>
      <c r="CI2805" s="1"/>
      <c r="CJ2805" s="1"/>
      <c r="CK2805" s="1"/>
      <c r="CL2805" s="1"/>
      <c r="CM2805" s="1"/>
    </row>
    <row r="2806" spans="1:91" x14ac:dyDescent="0.2">
      <c r="A2806" s="113"/>
      <c r="B2806" s="5"/>
      <c r="C2806" s="5"/>
      <c r="D2806" s="64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39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2"/>
      <c r="CH2806" s="1"/>
      <c r="CI2806" s="1"/>
      <c r="CJ2806" s="1"/>
      <c r="CK2806" s="1"/>
      <c r="CL2806" s="1"/>
      <c r="CM2806" s="1"/>
    </row>
    <row r="2807" spans="1:91" x14ac:dyDescent="0.2">
      <c r="A2807" s="113"/>
      <c r="B2807" s="5"/>
      <c r="C2807" s="5"/>
      <c r="D2807" s="64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39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2"/>
      <c r="CH2807" s="1"/>
      <c r="CI2807" s="1"/>
      <c r="CJ2807" s="1"/>
      <c r="CK2807" s="1"/>
      <c r="CL2807" s="1"/>
      <c r="CM2807" s="1"/>
    </row>
    <row r="2808" spans="1:91" x14ac:dyDescent="0.2">
      <c r="A2808" s="113"/>
      <c r="B2808" s="5"/>
      <c r="C2808" s="5"/>
      <c r="D2808" s="64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39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2"/>
      <c r="CH2808" s="1"/>
      <c r="CI2808" s="1"/>
      <c r="CJ2808" s="1"/>
      <c r="CK2808" s="1"/>
      <c r="CL2808" s="1"/>
      <c r="CM2808" s="1"/>
    </row>
    <row r="2809" spans="1:91" x14ac:dyDescent="0.2">
      <c r="A2809" s="113"/>
      <c r="B2809" s="5"/>
      <c r="C2809" s="5"/>
      <c r="D2809" s="64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39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2"/>
      <c r="CH2809" s="1"/>
      <c r="CI2809" s="1"/>
      <c r="CJ2809" s="1"/>
      <c r="CK2809" s="1"/>
      <c r="CL2809" s="1"/>
      <c r="CM2809" s="1"/>
    </row>
    <row r="2810" spans="1:91" x14ac:dyDescent="0.2">
      <c r="A2810" s="113"/>
      <c r="B2810" s="5"/>
      <c r="C2810" s="5"/>
      <c r="D2810" s="64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39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2"/>
      <c r="CH2810" s="1"/>
      <c r="CI2810" s="1"/>
      <c r="CJ2810" s="1"/>
      <c r="CK2810" s="1"/>
      <c r="CL2810" s="1"/>
      <c r="CM2810" s="1"/>
    </row>
    <row r="2811" spans="1:91" x14ac:dyDescent="0.2">
      <c r="A2811" s="113"/>
      <c r="B2811" s="5"/>
      <c r="C2811" s="5"/>
      <c r="D2811" s="64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39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2"/>
      <c r="CH2811" s="1"/>
      <c r="CI2811" s="1"/>
      <c r="CJ2811" s="1"/>
      <c r="CK2811" s="1"/>
      <c r="CL2811" s="1"/>
      <c r="CM2811" s="1"/>
    </row>
    <row r="2812" spans="1:91" x14ac:dyDescent="0.2">
      <c r="A2812" s="113"/>
      <c r="B2812" s="5"/>
      <c r="C2812" s="5"/>
      <c r="D2812" s="64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39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2"/>
      <c r="CH2812" s="1"/>
      <c r="CI2812" s="1"/>
      <c r="CJ2812" s="1"/>
      <c r="CK2812" s="1"/>
      <c r="CL2812" s="1"/>
      <c r="CM2812" s="1"/>
    </row>
    <row r="2813" spans="1:91" x14ac:dyDescent="0.2">
      <c r="A2813" s="113"/>
      <c r="B2813" s="5"/>
      <c r="C2813" s="5"/>
      <c r="D2813" s="64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39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2"/>
      <c r="CH2813" s="1"/>
      <c r="CI2813" s="1"/>
      <c r="CJ2813" s="1"/>
      <c r="CK2813" s="1"/>
      <c r="CL2813" s="1"/>
      <c r="CM2813" s="1"/>
    </row>
    <row r="2814" spans="1:91" x14ac:dyDescent="0.2">
      <c r="A2814" s="113"/>
      <c r="B2814" s="5"/>
      <c r="C2814" s="5"/>
      <c r="D2814" s="64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39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2"/>
      <c r="CH2814" s="1"/>
      <c r="CI2814" s="1"/>
      <c r="CJ2814" s="1"/>
      <c r="CK2814" s="1"/>
      <c r="CL2814" s="1"/>
      <c r="CM2814" s="1"/>
    </row>
    <row r="2815" spans="1:91" x14ac:dyDescent="0.2">
      <c r="A2815" s="113"/>
      <c r="B2815" s="5"/>
      <c r="C2815" s="5"/>
      <c r="D2815" s="64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39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2"/>
      <c r="CH2815" s="1"/>
      <c r="CI2815" s="1"/>
      <c r="CJ2815" s="1"/>
      <c r="CK2815" s="1"/>
      <c r="CL2815" s="1"/>
      <c r="CM2815" s="1"/>
    </row>
    <row r="2816" spans="1:91" x14ac:dyDescent="0.2">
      <c r="A2816" s="113"/>
      <c r="B2816" s="5"/>
      <c r="C2816" s="5"/>
      <c r="D2816" s="64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39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2"/>
      <c r="CH2816" s="1"/>
      <c r="CI2816" s="1"/>
      <c r="CJ2816" s="1"/>
      <c r="CK2816" s="1"/>
      <c r="CL2816" s="1"/>
      <c r="CM2816" s="1"/>
    </row>
    <row r="2817" spans="1:91" x14ac:dyDescent="0.2">
      <c r="A2817" s="113"/>
      <c r="B2817" s="5"/>
      <c r="C2817" s="5"/>
      <c r="D2817" s="64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39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2"/>
      <c r="CH2817" s="1"/>
      <c r="CI2817" s="1"/>
      <c r="CJ2817" s="1"/>
      <c r="CK2817" s="1"/>
      <c r="CL2817" s="1"/>
      <c r="CM2817" s="1"/>
    </row>
    <row r="2818" spans="1:91" x14ac:dyDescent="0.2">
      <c r="A2818" s="113"/>
      <c r="B2818" s="5"/>
      <c r="C2818" s="5"/>
      <c r="D2818" s="64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39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2"/>
      <c r="CH2818" s="1"/>
      <c r="CI2818" s="1"/>
      <c r="CJ2818" s="1"/>
      <c r="CK2818" s="1"/>
      <c r="CL2818" s="1"/>
      <c r="CM2818" s="1"/>
    </row>
    <row r="2819" spans="1:91" x14ac:dyDescent="0.2">
      <c r="A2819" s="113"/>
      <c r="B2819" s="5"/>
      <c r="C2819" s="5"/>
      <c r="D2819" s="64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39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2"/>
      <c r="CH2819" s="1"/>
      <c r="CI2819" s="1"/>
      <c r="CJ2819" s="1"/>
      <c r="CK2819" s="1"/>
      <c r="CL2819" s="1"/>
      <c r="CM2819" s="1"/>
    </row>
    <row r="2820" spans="1:91" x14ac:dyDescent="0.2">
      <c r="A2820" s="113"/>
      <c r="B2820" s="5"/>
      <c r="C2820" s="5"/>
      <c r="D2820" s="64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39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2"/>
      <c r="CH2820" s="1"/>
      <c r="CI2820" s="1"/>
      <c r="CJ2820" s="1"/>
      <c r="CK2820" s="1"/>
      <c r="CL2820" s="1"/>
      <c r="CM2820" s="1"/>
    </row>
    <row r="2821" spans="1:91" x14ac:dyDescent="0.2">
      <c r="A2821" s="113"/>
      <c r="B2821" s="5"/>
      <c r="C2821" s="5"/>
      <c r="D2821" s="64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39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2"/>
      <c r="CH2821" s="1"/>
      <c r="CI2821" s="1"/>
      <c r="CJ2821" s="1"/>
      <c r="CK2821" s="1"/>
      <c r="CL2821" s="1"/>
      <c r="CM2821" s="1"/>
    </row>
    <row r="2822" spans="1:91" x14ac:dyDescent="0.2">
      <c r="A2822" s="113"/>
      <c r="B2822" s="5"/>
      <c r="C2822" s="5"/>
      <c r="D2822" s="64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39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2"/>
      <c r="CH2822" s="1"/>
      <c r="CI2822" s="1"/>
      <c r="CJ2822" s="1"/>
      <c r="CK2822" s="1"/>
      <c r="CL2822" s="1"/>
      <c r="CM2822" s="1"/>
    </row>
    <row r="2823" spans="1:91" x14ac:dyDescent="0.2">
      <c r="A2823" s="113"/>
      <c r="B2823" s="5"/>
      <c r="C2823" s="5"/>
      <c r="D2823" s="64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39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2"/>
      <c r="CH2823" s="1"/>
      <c r="CI2823" s="1"/>
      <c r="CJ2823" s="1"/>
      <c r="CK2823" s="1"/>
      <c r="CL2823" s="1"/>
      <c r="CM2823" s="1"/>
    </row>
    <row r="2824" spans="1:91" x14ac:dyDescent="0.2">
      <c r="A2824" s="113"/>
      <c r="B2824" s="5"/>
      <c r="C2824" s="5"/>
      <c r="D2824" s="64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39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2"/>
      <c r="CH2824" s="1"/>
      <c r="CI2824" s="1"/>
      <c r="CJ2824" s="1"/>
      <c r="CK2824" s="1"/>
      <c r="CL2824" s="1"/>
      <c r="CM2824" s="1"/>
    </row>
    <row r="2825" spans="1:91" x14ac:dyDescent="0.2">
      <c r="A2825" s="113"/>
      <c r="B2825" s="5"/>
      <c r="C2825" s="5"/>
      <c r="D2825" s="64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39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2"/>
      <c r="CH2825" s="1"/>
      <c r="CI2825" s="1"/>
      <c r="CJ2825" s="1"/>
      <c r="CK2825" s="1"/>
      <c r="CL2825" s="1"/>
      <c r="CM2825" s="1"/>
    </row>
    <row r="2826" spans="1:91" x14ac:dyDescent="0.2">
      <c r="A2826" s="113"/>
      <c r="B2826" s="5"/>
      <c r="C2826" s="5"/>
      <c r="D2826" s="64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39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2"/>
      <c r="CH2826" s="1"/>
      <c r="CI2826" s="1"/>
      <c r="CJ2826" s="1"/>
      <c r="CK2826" s="1"/>
      <c r="CL2826" s="1"/>
      <c r="CM2826" s="1"/>
    </row>
    <row r="2827" spans="1:91" x14ac:dyDescent="0.2">
      <c r="A2827" s="113"/>
      <c r="B2827" s="5"/>
      <c r="C2827" s="5"/>
      <c r="D2827" s="64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39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2"/>
      <c r="CH2827" s="1"/>
      <c r="CI2827" s="1"/>
      <c r="CJ2827" s="1"/>
      <c r="CK2827" s="1"/>
      <c r="CL2827" s="1"/>
      <c r="CM2827" s="1"/>
    </row>
    <row r="2828" spans="1:91" x14ac:dyDescent="0.2">
      <c r="A2828" s="113"/>
      <c r="B2828" s="5"/>
      <c r="C2828" s="5"/>
      <c r="D2828" s="64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39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2"/>
      <c r="CH2828" s="1"/>
      <c r="CI2828" s="1"/>
      <c r="CJ2828" s="1"/>
      <c r="CK2828" s="1"/>
      <c r="CL2828" s="1"/>
      <c r="CM2828" s="1"/>
    </row>
    <row r="2829" spans="1:91" x14ac:dyDescent="0.2">
      <c r="A2829" s="113"/>
      <c r="B2829" s="5"/>
      <c r="C2829" s="5"/>
      <c r="D2829" s="64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39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2"/>
      <c r="CH2829" s="1"/>
      <c r="CI2829" s="1"/>
      <c r="CJ2829" s="1"/>
      <c r="CK2829" s="1"/>
      <c r="CL2829" s="1"/>
      <c r="CM2829" s="1"/>
    </row>
    <row r="2830" spans="1:91" x14ac:dyDescent="0.2">
      <c r="A2830" s="113"/>
      <c r="B2830" s="5"/>
      <c r="C2830" s="5"/>
      <c r="D2830" s="64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39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2"/>
      <c r="CH2830" s="1"/>
      <c r="CI2830" s="1"/>
      <c r="CJ2830" s="1"/>
      <c r="CK2830" s="1"/>
      <c r="CL2830" s="1"/>
      <c r="CM2830" s="1"/>
    </row>
    <row r="2831" spans="1:91" x14ac:dyDescent="0.2">
      <c r="A2831" s="113"/>
      <c r="B2831" s="5"/>
      <c r="C2831" s="5"/>
      <c r="D2831" s="64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39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2"/>
      <c r="CH2831" s="1"/>
      <c r="CI2831" s="1"/>
      <c r="CJ2831" s="1"/>
      <c r="CK2831" s="1"/>
      <c r="CL2831" s="1"/>
      <c r="CM2831" s="1"/>
    </row>
    <row r="2832" spans="1:91" x14ac:dyDescent="0.2">
      <c r="A2832" s="113"/>
      <c r="B2832" s="5"/>
      <c r="C2832" s="5"/>
      <c r="D2832" s="64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39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2"/>
      <c r="CH2832" s="1"/>
      <c r="CI2832" s="1"/>
      <c r="CJ2832" s="1"/>
      <c r="CK2832" s="1"/>
      <c r="CL2832" s="1"/>
      <c r="CM2832" s="1"/>
    </row>
    <row r="2833" spans="1:91" x14ac:dyDescent="0.2">
      <c r="A2833" s="113"/>
      <c r="B2833" s="5"/>
      <c r="C2833" s="5"/>
      <c r="D2833" s="64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39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2"/>
      <c r="CH2833" s="1"/>
      <c r="CI2833" s="1"/>
      <c r="CJ2833" s="1"/>
      <c r="CK2833" s="1"/>
      <c r="CL2833" s="1"/>
      <c r="CM2833" s="1"/>
    </row>
    <row r="2834" spans="1:91" x14ac:dyDescent="0.2">
      <c r="A2834" s="113"/>
      <c r="B2834" s="5"/>
      <c r="C2834" s="5"/>
      <c r="D2834" s="64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39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2"/>
      <c r="CH2834" s="1"/>
      <c r="CI2834" s="1"/>
      <c r="CJ2834" s="1"/>
      <c r="CK2834" s="1"/>
      <c r="CL2834" s="1"/>
      <c r="CM2834" s="1"/>
    </row>
    <row r="2835" spans="1:91" x14ac:dyDescent="0.2">
      <c r="A2835" s="113"/>
      <c r="B2835" s="5"/>
      <c r="C2835" s="5"/>
      <c r="D2835" s="64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39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2"/>
      <c r="CH2835" s="1"/>
      <c r="CI2835" s="1"/>
      <c r="CJ2835" s="1"/>
      <c r="CK2835" s="1"/>
      <c r="CL2835" s="1"/>
      <c r="CM2835" s="1"/>
    </row>
    <row r="2836" spans="1:91" x14ac:dyDescent="0.2">
      <c r="A2836" s="113"/>
      <c r="B2836" s="5"/>
      <c r="C2836" s="5"/>
      <c r="D2836" s="64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39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2"/>
      <c r="CH2836" s="1"/>
      <c r="CI2836" s="1"/>
      <c r="CJ2836" s="1"/>
      <c r="CK2836" s="1"/>
      <c r="CL2836" s="1"/>
      <c r="CM2836" s="1"/>
    </row>
    <row r="2837" spans="1:91" x14ac:dyDescent="0.2">
      <c r="A2837" s="113"/>
      <c r="B2837" s="5"/>
      <c r="C2837" s="5"/>
      <c r="D2837" s="64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39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2"/>
      <c r="CH2837" s="1"/>
      <c r="CI2837" s="1"/>
      <c r="CJ2837" s="1"/>
      <c r="CK2837" s="1"/>
      <c r="CL2837" s="1"/>
      <c r="CM2837" s="1"/>
    </row>
    <row r="2838" spans="1:91" x14ac:dyDescent="0.2">
      <c r="A2838" s="113"/>
      <c r="B2838" s="5"/>
      <c r="C2838" s="5"/>
      <c r="D2838" s="64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39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2"/>
      <c r="CH2838" s="1"/>
      <c r="CI2838" s="1"/>
      <c r="CJ2838" s="1"/>
      <c r="CK2838" s="1"/>
      <c r="CL2838" s="1"/>
      <c r="CM2838" s="1"/>
    </row>
    <row r="2839" spans="1:91" x14ac:dyDescent="0.2">
      <c r="A2839" s="113"/>
      <c r="B2839" s="5"/>
      <c r="C2839" s="5"/>
      <c r="D2839" s="64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39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2"/>
      <c r="CH2839" s="1"/>
      <c r="CI2839" s="1"/>
      <c r="CJ2839" s="1"/>
      <c r="CK2839" s="1"/>
      <c r="CL2839" s="1"/>
      <c r="CM2839" s="1"/>
    </row>
    <row r="2840" spans="1:91" x14ac:dyDescent="0.2">
      <c r="A2840" s="113"/>
      <c r="B2840" s="5"/>
      <c r="C2840" s="5"/>
      <c r="D2840" s="64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39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2"/>
      <c r="CH2840" s="1"/>
      <c r="CI2840" s="1"/>
      <c r="CJ2840" s="1"/>
      <c r="CK2840" s="1"/>
      <c r="CL2840" s="1"/>
      <c r="CM2840" s="1"/>
    </row>
    <row r="2841" spans="1:91" x14ac:dyDescent="0.2">
      <c r="A2841" s="113"/>
      <c r="B2841" s="5"/>
      <c r="C2841" s="5"/>
      <c r="D2841" s="64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39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2"/>
      <c r="CH2841" s="1"/>
      <c r="CI2841" s="1"/>
      <c r="CJ2841" s="1"/>
      <c r="CK2841" s="1"/>
      <c r="CL2841" s="1"/>
      <c r="CM2841" s="1"/>
    </row>
    <row r="2842" spans="1:91" x14ac:dyDescent="0.2">
      <c r="A2842" s="113"/>
      <c r="B2842" s="5"/>
      <c r="C2842" s="5"/>
      <c r="D2842" s="64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39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2"/>
      <c r="CH2842" s="1"/>
      <c r="CI2842" s="1"/>
      <c r="CJ2842" s="1"/>
      <c r="CK2842" s="1"/>
      <c r="CL2842" s="1"/>
      <c r="CM2842" s="1"/>
    </row>
    <row r="2843" spans="1:91" x14ac:dyDescent="0.2">
      <c r="A2843" s="113"/>
      <c r="B2843" s="5"/>
      <c r="C2843" s="5"/>
      <c r="D2843" s="64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39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2"/>
      <c r="CH2843" s="1"/>
      <c r="CI2843" s="1"/>
      <c r="CJ2843" s="1"/>
      <c r="CK2843" s="1"/>
      <c r="CL2843" s="1"/>
      <c r="CM2843" s="1"/>
    </row>
    <row r="2844" spans="1:91" x14ac:dyDescent="0.2">
      <c r="A2844" s="113"/>
      <c r="B2844" s="5"/>
      <c r="C2844" s="5"/>
      <c r="D2844" s="64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39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2"/>
      <c r="CH2844" s="1"/>
      <c r="CI2844" s="1"/>
      <c r="CJ2844" s="1"/>
      <c r="CK2844" s="1"/>
      <c r="CL2844" s="1"/>
      <c r="CM2844" s="1"/>
    </row>
    <row r="2845" spans="1:91" x14ac:dyDescent="0.2">
      <c r="A2845" s="113"/>
      <c r="B2845" s="5"/>
      <c r="C2845" s="5"/>
      <c r="D2845" s="64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39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2"/>
      <c r="CH2845" s="1"/>
      <c r="CI2845" s="1"/>
      <c r="CJ2845" s="1"/>
      <c r="CK2845" s="1"/>
      <c r="CL2845" s="1"/>
      <c r="CM2845" s="1"/>
    </row>
    <row r="2846" spans="1:91" x14ac:dyDescent="0.2">
      <c r="A2846" s="113"/>
      <c r="B2846" s="5"/>
      <c r="C2846" s="5"/>
      <c r="D2846" s="64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39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2"/>
      <c r="CH2846" s="1"/>
      <c r="CI2846" s="1"/>
      <c r="CJ2846" s="1"/>
      <c r="CK2846" s="1"/>
      <c r="CL2846" s="1"/>
      <c r="CM2846" s="1"/>
    </row>
    <row r="2847" spans="1:91" x14ac:dyDescent="0.2">
      <c r="A2847" s="113"/>
      <c r="B2847" s="5"/>
      <c r="C2847" s="5"/>
      <c r="D2847" s="64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39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2"/>
      <c r="CH2847" s="1"/>
      <c r="CI2847" s="1"/>
      <c r="CJ2847" s="1"/>
      <c r="CK2847" s="1"/>
      <c r="CL2847" s="1"/>
      <c r="CM2847" s="1"/>
    </row>
    <row r="2848" spans="1:91" x14ac:dyDescent="0.2">
      <c r="A2848" s="113"/>
      <c r="B2848" s="5"/>
      <c r="C2848" s="5"/>
      <c r="D2848" s="64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39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2"/>
      <c r="CH2848" s="1"/>
      <c r="CI2848" s="1"/>
      <c r="CJ2848" s="1"/>
      <c r="CK2848" s="1"/>
      <c r="CL2848" s="1"/>
      <c r="CM2848" s="1"/>
    </row>
    <row r="2849" spans="1:91" x14ac:dyDescent="0.2">
      <c r="A2849" s="113"/>
      <c r="B2849" s="5"/>
      <c r="C2849" s="5"/>
      <c r="D2849" s="64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39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2"/>
      <c r="CH2849" s="1"/>
      <c r="CI2849" s="1"/>
      <c r="CJ2849" s="1"/>
      <c r="CK2849" s="1"/>
      <c r="CL2849" s="1"/>
      <c r="CM2849" s="1"/>
    </row>
    <row r="2850" spans="1:91" x14ac:dyDescent="0.2">
      <c r="A2850" s="113"/>
      <c r="B2850" s="5"/>
      <c r="C2850" s="5"/>
      <c r="D2850" s="64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39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2"/>
      <c r="CH2850" s="1"/>
      <c r="CI2850" s="1"/>
      <c r="CJ2850" s="1"/>
      <c r="CK2850" s="1"/>
      <c r="CL2850" s="1"/>
      <c r="CM2850" s="1"/>
    </row>
    <row r="2851" spans="1:91" x14ac:dyDescent="0.2">
      <c r="A2851" s="113"/>
      <c r="B2851" s="5"/>
      <c r="C2851" s="5"/>
      <c r="D2851" s="64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39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2"/>
      <c r="CH2851" s="1"/>
      <c r="CI2851" s="1"/>
      <c r="CJ2851" s="1"/>
      <c r="CK2851" s="1"/>
      <c r="CL2851" s="1"/>
      <c r="CM2851" s="1"/>
    </row>
    <row r="2852" spans="1:91" x14ac:dyDescent="0.2">
      <c r="A2852" s="113"/>
      <c r="B2852" s="5"/>
      <c r="C2852" s="5"/>
      <c r="D2852" s="64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39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2"/>
      <c r="CH2852" s="1"/>
      <c r="CI2852" s="1"/>
      <c r="CJ2852" s="1"/>
      <c r="CK2852" s="1"/>
      <c r="CL2852" s="1"/>
      <c r="CM2852" s="1"/>
    </row>
    <row r="2853" spans="1:91" x14ac:dyDescent="0.2">
      <c r="A2853" s="113"/>
      <c r="B2853" s="5"/>
      <c r="C2853" s="5"/>
      <c r="D2853" s="64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39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2"/>
      <c r="CH2853" s="1"/>
      <c r="CI2853" s="1"/>
      <c r="CJ2853" s="1"/>
      <c r="CK2853" s="1"/>
      <c r="CL2853" s="1"/>
      <c r="CM2853" s="1"/>
    </row>
    <row r="2854" spans="1:91" x14ac:dyDescent="0.2">
      <c r="A2854" s="113"/>
      <c r="B2854" s="5"/>
      <c r="C2854" s="5"/>
      <c r="D2854" s="64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39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2"/>
      <c r="CH2854" s="1"/>
      <c r="CI2854" s="1"/>
      <c r="CJ2854" s="1"/>
      <c r="CK2854" s="1"/>
      <c r="CL2854" s="1"/>
      <c r="CM2854" s="1"/>
    </row>
    <row r="2855" spans="1:91" x14ac:dyDescent="0.2">
      <c r="A2855" s="113"/>
      <c r="B2855" s="5"/>
      <c r="C2855" s="5"/>
      <c r="D2855" s="64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39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2"/>
      <c r="CH2855" s="1"/>
      <c r="CI2855" s="1"/>
      <c r="CJ2855" s="1"/>
      <c r="CK2855" s="1"/>
      <c r="CL2855" s="1"/>
      <c r="CM2855" s="1"/>
    </row>
    <row r="2856" spans="1:91" x14ac:dyDescent="0.2">
      <c r="A2856" s="113"/>
      <c r="B2856" s="5"/>
      <c r="C2856" s="5"/>
      <c r="D2856" s="64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39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2"/>
      <c r="CH2856" s="1"/>
      <c r="CI2856" s="1"/>
      <c r="CJ2856" s="1"/>
      <c r="CK2856" s="1"/>
      <c r="CL2856" s="1"/>
      <c r="CM2856" s="1"/>
    </row>
    <row r="2857" spans="1:91" x14ac:dyDescent="0.2">
      <c r="A2857" s="113"/>
      <c r="B2857" s="5"/>
      <c r="C2857" s="5"/>
      <c r="D2857" s="64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39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2"/>
      <c r="CH2857" s="1"/>
      <c r="CI2857" s="1"/>
      <c r="CJ2857" s="1"/>
      <c r="CK2857" s="1"/>
      <c r="CL2857" s="1"/>
      <c r="CM2857" s="1"/>
    </row>
    <row r="2858" spans="1:91" x14ac:dyDescent="0.2">
      <c r="A2858" s="113"/>
      <c r="B2858" s="5"/>
      <c r="C2858" s="5"/>
      <c r="D2858" s="64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39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2"/>
      <c r="CH2858" s="1"/>
      <c r="CI2858" s="1"/>
      <c r="CJ2858" s="1"/>
      <c r="CK2858" s="1"/>
      <c r="CL2858" s="1"/>
      <c r="CM2858" s="1"/>
    </row>
    <row r="2859" spans="1:91" x14ac:dyDescent="0.2">
      <c r="A2859" s="113"/>
      <c r="B2859" s="5"/>
      <c r="C2859" s="5"/>
      <c r="D2859" s="64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39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2"/>
      <c r="CH2859" s="1"/>
      <c r="CI2859" s="1"/>
      <c r="CJ2859" s="1"/>
      <c r="CK2859" s="1"/>
      <c r="CL2859" s="1"/>
      <c r="CM2859" s="1"/>
    </row>
    <row r="2860" spans="1:91" x14ac:dyDescent="0.2">
      <c r="A2860" s="113"/>
      <c r="B2860" s="5"/>
      <c r="C2860" s="5"/>
      <c r="D2860" s="64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39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2"/>
      <c r="CH2860" s="1"/>
      <c r="CI2860" s="1"/>
      <c r="CJ2860" s="1"/>
      <c r="CK2860" s="1"/>
      <c r="CL2860" s="1"/>
      <c r="CM2860" s="1"/>
    </row>
    <row r="2861" spans="1:91" x14ac:dyDescent="0.2">
      <c r="A2861" s="113"/>
      <c r="B2861" s="5"/>
      <c r="C2861" s="5"/>
      <c r="D2861" s="64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39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2"/>
      <c r="CH2861" s="1"/>
      <c r="CI2861" s="1"/>
      <c r="CJ2861" s="1"/>
      <c r="CK2861" s="1"/>
      <c r="CL2861" s="1"/>
      <c r="CM2861" s="1"/>
    </row>
    <row r="2862" spans="1:91" x14ac:dyDescent="0.2">
      <c r="A2862" s="113"/>
      <c r="B2862" s="5"/>
      <c r="C2862" s="5"/>
      <c r="D2862" s="64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39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2"/>
      <c r="CH2862" s="1"/>
      <c r="CI2862" s="1"/>
      <c r="CJ2862" s="1"/>
      <c r="CK2862" s="1"/>
      <c r="CL2862" s="1"/>
      <c r="CM2862" s="1"/>
    </row>
    <row r="2863" spans="1:91" x14ac:dyDescent="0.2">
      <c r="A2863" s="113"/>
      <c r="B2863" s="5"/>
      <c r="C2863" s="5"/>
      <c r="D2863" s="64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39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2"/>
      <c r="CH2863" s="1"/>
      <c r="CI2863" s="1"/>
      <c r="CJ2863" s="1"/>
      <c r="CK2863" s="1"/>
      <c r="CL2863" s="1"/>
      <c r="CM2863" s="1"/>
    </row>
    <row r="2864" spans="1:91" x14ac:dyDescent="0.2">
      <c r="A2864" s="113"/>
      <c r="B2864" s="5"/>
      <c r="C2864" s="5"/>
      <c r="D2864" s="64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39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2"/>
      <c r="CH2864" s="1"/>
      <c r="CI2864" s="1"/>
      <c r="CJ2864" s="1"/>
      <c r="CK2864" s="1"/>
      <c r="CL2864" s="1"/>
      <c r="CM2864" s="1"/>
    </row>
    <row r="2865" spans="1:91" x14ac:dyDescent="0.2">
      <c r="A2865" s="113"/>
      <c r="B2865" s="5"/>
      <c r="C2865" s="5"/>
      <c r="D2865" s="64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39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2"/>
      <c r="CH2865" s="1"/>
      <c r="CI2865" s="1"/>
      <c r="CJ2865" s="1"/>
      <c r="CK2865" s="1"/>
      <c r="CL2865" s="1"/>
      <c r="CM2865" s="1"/>
    </row>
    <row r="2866" spans="1:91" x14ac:dyDescent="0.2">
      <c r="A2866" s="113"/>
      <c r="B2866" s="5"/>
      <c r="C2866" s="5"/>
      <c r="D2866" s="64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39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2"/>
      <c r="CH2866" s="1"/>
      <c r="CI2866" s="1"/>
      <c r="CJ2866" s="1"/>
      <c r="CK2866" s="1"/>
      <c r="CL2866" s="1"/>
      <c r="CM2866" s="1"/>
    </row>
    <row r="2867" spans="1:91" x14ac:dyDescent="0.2">
      <c r="A2867" s="113"/>
      <c r="B2867" s="5"/>
      <c r="C2867" s="5"/>
      <c r="D2867" s="64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39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2"/>
      <c r="CH2867" s="1"/>
      <c r="CI2867" s="1"/>
      <c r="CJ2867" s="1"/>
      <c r="CK2867" s="1"/>
      <c r="CL2867" s="1"/>
      <c r="CM2867" s="1"/>
    </row>
    <row r="2868" spans="1:91" x14ac:dyDescent="0.2">
      <c r="A2868" s="113"/>
      <c r="B2868" s="5"/>
      <c r="C2868" s="5"/>
      <c r="D2868" s="64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39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2"/>
      <c r="CH2868" s="1"/>
      <c r="CI2868" s="1"/>
      <c r="CJ2868" s="1"/>
      <c r="CK2868" s="1"/>
      <c r="CL2868" s="1"/>
      <c r="CM2868" s="1"/>
    </row>
    <row r="2869" spans="1:91" x14ac:dyDescent="0.2">
      <c r="A2869" s="113"/>
      <c r="B2869" s="5"/>
      <c r="C2869" s="5"/>
      <c r="D2869" s="64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39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2"/>
      <c r="CH2869" s="1"/>
      <c r="CI2869" s="1"/>
      <c r="CJ2869" s="1"/>
      <c r="CK2869" s="1"/>
      <c r="CL2869" s="1"/>
      <c r="CM2869" s="1"/>
    </row>
    <row r="2870" spans="1:91" x14ac:dyDescent="0.2">
      <c r="A2870" s="113"/>
      <c r="B2870" s="5"/>
      <c r="C2870" s="5"/>
      <c r="D2870" s="64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39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2"/>
      <c r="CH2870" s="1"/>
      <c r="CI2870" s="1"/>
      <c r="CJ2870" s="1"/>
      <c r="CK2870" s="1"/>
      <c r="CL2870" s="1"/>
      <c r="CM2870" s="1"/>
    </row>
    <row r="2871" spans="1:91" x14ac:dyDescent="0.2">
      <c r="A2871" s="113"/>
      <c r="B2871" s="5"/>
      <c r="C2871" s="5"/>
      <c r="D2871" s="64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39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2"/>
      <c r="CH2871" s="1"/>
      <c r="CI2871" s="1"/>
      <c r="CJ2871" s="1"/>
      <c r="CK2871" s="1"/>
      <c r="CL2871" s="1"/>
      <c r="CM2871" s="1"/>
    </row>
    <row r="2872" spans="1:91" x14ac:dyDescent="0.2">
      <c r="A2872" s="113"/>
      <c r="B2872" s="5"/>
      <c r="C2872" s="5"/>
      <c r="D2872" s="64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39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2"/>
      <c r="CH2872" s="1"/>
      <c r="CI2872" s="1"/>
      <c r="CJ2872" s="1"/>
      <c r="CK2872" s="1"/>
      <c r="CL2872" s="1"/>
      <c r="CM2872" s="1"/>
    </row>
    <row r="2873" spans="1:91" x14ac:dyDescent="0.2">
      <c r="A2873" s="113"/>
      <c r="B2873" s="5"/>
      <c r="C2873" s="5"/>
      <c r="D2873" s="64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39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2"/>
      <c r="CH2873" s="1"/>
      <c r="CI2873" s="1"/>
      <c r="CJ2873" s="1"/>
      <c r="CK2873" s="1"/>
      <c r="CL2873" s="1"/>
      <c r="CM2873" s="1"/>
    </row>
    <row r="2874" spans="1:91" x14ac:dyDescent="0.2">
      <c r="A2874" s="113"/>
      <c r="B2874" s="5"/>
      <c r="C2874" s="5"/>
      <c r="D2874" s="64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39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2"/>
      <c r="CH2874" s="1"/>
      <c r="CI2874" s="1"/>
      <c r="CJ2874" s="1"/>
      <c r="CK2874" s="1"/>
      <c r="CL2874" s="1"/>
      <c r="CM2874" s="1"/>
    </row>
    <row r="2875" spans="1:91" x14ac:dyDescent="0.2">
      <c r="A2875" s="113"/>
      <c r="B2875" s="5"/>
      <c r="C2875" s="5"/>
      <c r="D2875" s="64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39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2"/>
      <c r="CH2875" s="1"/>
      <c r="CI2875" s="1"/>
      <c r="CJ2875" s="1"/>
      <c r="CK2875" s="1"/>
      <c r="CL2875" s="1"/>
      <c r="CM2875" s="1"/>
    </row>
    <row r="2876" spans="1:91" x14ac:dyDescent="0.2">
      <c r="A2876" s="113"/>
      <c r="B2876" s="5"/>
      <c r="C2876" s="5"/>
      <c r="D2876" s="64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39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2"/>
      <c r="CH2876" s="1"/>
      <c r="CI2876" s="1"/>
      <c r="CJ2876" s="1"/>
      <c r="CK2876" s="1"/>
      <c r="CL2876" s="1"/>
      <c r="CM2876" s="1"/>
    </row>
    <row r="2877" spans="1:91" x14ac:dyDescent="0.2">
      <c r="A2877" s="113"/>
      <c r="B2877" s="5"/>
      <c r="C2877" s="5"/>
      <c r="D2877" s="64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39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2"/>
      <c r="CH2877" s="1"/>
      <c r="CI2877" s="1"/>
      <c r="CJ2877" s="1"/>
      <c r="CK2877" s="1"/>
      <c r="CL2877" s="1"/>
      <c r="CM2877" s="1"/>
    </row>
    <row r="2878" spans="1:91" x14ac:dyDescent="0.2">
      <c r="A2878" s="113"/>
      <c r="B2878" s="5"/>
      <c r="C2878" s="5"/>
      <c r="D2878" s="64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39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2"/>
      <c r="CH2878" s="1"/>
      <c r="CI2878" s="1"/>
      <c r="CJ2878" s="1"/>
      <c r="CK2878" s="1"/>
      <c r="CL2878" s="1"/>
      <c r="CM2878" s="1"/>
    </row>
    <row r="2879" spans="1:91" x14ac:dyDescent="0.2">
      <c r="A2879" s="113"/>
      <c r="B2879" s="5"/>
      <c r="C2879" s="5"/>
      <c r="D2879" s="64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39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2"/>
      <c r="CH2879" s="1"/>
      <c r="CI2879" s="1"/>
      <c r="CJ2879" s="1"/>
      <c r="CK2879" s="1"/>
      <c r="CL2879" s="1"/>
      <c r="CM2879" s="1"/>
    </row>
    <row r="2880" spans="1:91" x14ac:dyDescent="0.2">
      <c r="A2880" s="113"/>
      <c r="B2880" s="5"/>
      <c r="C2880" s="5"/>
      <c r="D2880" s="64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39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2"/>
      <c r="CH2880" s="1"/>
      <c r="CI2880" s="1"/>
      <c r="CJ2880" s="1"/>
      <c r="CK2880" s="1"/>
      <c r="CL2880" s="1"/>
      <c r="CM2880" s="1"/>
    </row>
    <row r="2881" spans="1:91" x14ac:dyDescent="0.2">
      <c r="A2881" s="113"/>
      <c r="B2881" s="5"/>
      <c r="C2881" s="5"/>
      <c r="D2881" s="64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39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2"/>
      <c r="CH2881" s="1"/>
      <c r="CI2881" s="1"/>
      <c r="CJ2881" s="1"/>
      <c r="CK2881" s="1"/>
      <c r="CL2881" s="1"/>
      <c r="CM2881" s="1"/>
    </row>
    <row r="2882" spans="1:91" x14ac:dyDescent="0.2">
      <c r="A2882" s="113"/>
      <c r="B2882" s="5"/>
      <c r="C2882" s="5"/>
      <c r="D2882" s="64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39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2"/>
      <c r="CH2882" s="1"/>
      <c r="CI2882" s="1"/>
      <c r="CJ2882" s="1"/>
      <c r="CK2882" s="1"/>
      <c r="CL2882" s="1"/>
      <c r="CM2882" s="1"/>
    </row>
    <row r="2883" spans="1:91" x14ac:dyDescent="0.2">
      <c r="A2883" s="113"/>
      <c r="B2883" s="5"/>
      <c r="C2883" s="5"/>
      <c r="D2883" s="64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39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2"/>
      <c r="CH2883" s="1"/>
      <c r="CI2883" s="1"/>
      <c r="CJ2883" s="1"/>
      <c r="CK2883" s="1"/>
      <c r="CL2883" s="1"/>
      <c r="CM2883" s="1"/>
    </row>
    <row r="2884" spans="1:91" x14ac:dyDescent="0.2">
      <c r="A2884" s="113"/>
      <c r="B2884" s="5"/>
      <c r="C2884" s="5"/>
      <c r="D2884" s="64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39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2"/>
      <c r="CH2884" s="1"/>
      <c r="CI2884" s="1"/>
      <c r="CJ2884" s="1"/>
      <c r="CK2884" s="1"/>
      <c r="CL2884" s="1"/>
      <c r="CM2884" s="1"/>
    </row>
    <row r="2885" spans="1:91" x14ac:dyDescent="0.2">
      <c r="A2885" s="113"/>
      <c r="B2885" s="5"/>
      <c r="C2885" s="5"/>
      <c r="D2885" s="64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39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2"/>
      <c r="CH2885" s="1"/>
      <c r="CI2885" s="1"/>
      <c r="CJ2885" s="1"/>
      <c r="CK2885" s="1"/>
      <c r="CL2885" s="1"/>
      <c r="CM2885" s="1"/>
    </row>
    <row r="2886" spans="1:91" x14ac:dyDescent="0.2">
      <c r="A2886" s="113"/>
      <c r="B2886" s="5"/>
      <c r="C2886" s="5"/>
      <c r="D2886" s="64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39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2"/>
      <c r="CH2886" s="1"/>
      <c r="CI2886" s="1"/>
      <c r="CJ2886" s="1"/>
      <c r="CK2886" s="1"/>
      <c r="CL2886" s="1"/>
      <c r="CM2886" s="1"/>
    </row>
    <row r="2887" spans="1:91" x14ac:dyDescent="0.2">
      <c r="A2887" s="113"/>
      <c r="B2887" s="5"/>
      <c r="C2887" s="5"/>
      <c r="D2887" s="64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39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2"/>
      <c r="CH2887" s="1"/>
      <c r="CI2887" s="1"/>
      <c r="CJ2887" s="1"/>
      <c r="CK2887" s="1"/>
      <c r="CL2887" s="1"/>
      <c r="CM2887" s="1"/>
    </row>
    <row r="2888" spans="1:91" x14ac:dyDescent="0.2">
      <c r="A2888" s="113"/>
      <c r="B2888" s="5"/>
      <c r="C2888" s="5"/>
      <c r="D2888" s="64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39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2"/>
      <c r="CH2888" s="1"/>
      <c r="CI2888" s="1"/>
      <c r="CJ2888" s="1"/>
      <c r="CK2888" s="1"/>
      <c r="CL2888" s="1"/>
      <c r="CM2888" s="1"/>
    </row>
    <row r="2889" spans="1:91" x14ac:dyDescent="0.2">
      <c r="A2889" s="113"/>
      <c r="B2889" s="5"/>
      <c r="C2889" s="5"/>
      <c r="D2889" s="64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39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2"/>
      <c r="CH2889" s="1"/>
      <c r="CI2889" s="1"/>
      <c r="CJ2889" s="1"/>
      <c r="CK2889" s="1"/>
      <c r="CL2889" s="1"/>
      <c r="CM2889" s="1"/>
    </row>
    <row r="2890" spans="1:91" x14ac:dyDescent="0.2">
      <c r="A2890" s="113"/>
      <c r="B2890" s="5"/>
      <c r="C2890" s="5"/>
      <c r="D2890" s="64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39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2"/>
      <c r="CH2890" s="1"/>
      <c r="CI2890" s="1"/>
      <c r="CJ2890" s="1"/>
      <c r="CK2890" s="1"/>
      <c r="CL2890" s="1"/>
      <c r="CM2890" s="1"/>
    </row>
    <row r="2891" spans="1:91" x14ac:dyDescent="0.2">
      <c r="A2891" s="113"/>
      <c r="B2891" s="5"/>
      <c r="C2891" s="5"/>
      <c r="D2891" s="64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39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2"/>
      <c r="CH2891" s="1"/>
      <c r="CI2891" s="1"/>
      <c r="CJ2891" s="1"/>
      <c r="CK2891" s="1"/>
      <c r="CL2891" s="1"/>
      <c r="CM2891" s="1"/>
    </row>
    <row r="2892" spans="1:91" x14ac:dyDescent="0.2">
      <c r="A2892" s="113"/>
      <c r="B2892" s="5"/>
      <c r="C2892" s="5"/>
      <c r="D2892" s="64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39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2"/>
      <c r="CH2892" s="1"/>
      <c r="CI2892" s="1"/>
      <c r="CJ2892" s="1"/>
      <c r="CK2892" s="1"/>
      <c r="CL2892" s="1"/>
      <c r="CM2892" s="1"/>
    </row>
    <row r="2893" spans="1:91" x14ac:dyDescent="0.2">
      <c r="A2893" s="113"/>
      <c r="B2893" s="5"/>
      <c r="C2893" s="5"/>
      <c r="D2893" s="64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39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2"/>
      <c r="CH2893" s="1"/>
      <c r="CI2893" s="1"/>
      <c r="CJ2893" s="1"/>
      <c r="CK2893" s="1"/>
      <c r="CL2893" s="1"/>
      <c r="CM2893" s="1"/>
    </row>
    <row r="2894" spans="1:91" x14ac:dyDescent="0.2">
      <c r="A2894" s="113"/>
      <c r="B2894" s="5"/>
      <c r="C2894" s="5"/>
      <c r="D2894" s="64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39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2"/>
      <c r="CH2894" s="1"/>
      <c r="CI2894" s="1"/>
      <c r="CJ2894" s="1"/>
      <c r="CK2894" s="1"/>
      <c r="CL2894" s="1"/>
      <c r="CM2894" s="1"/>
    </row>
    <row r="2895" spans="1:91" x14ac:dyDescent="0.2">
      <c r="A2895" s="113"/>
      <c r="B2895" s="5"/>
      <c r="C2895" s="5"/>
      <c r="D2895" s="64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39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2"/>
      <c r="CH2895" s="1"/>
      <c r="CI2895" s="1"/>
      <c r="CJ2895" s="1"/>
      <c r="CK2895" s="1"/>
      <c r="CL2895" s="1"/>
      <c r="CM2895" s="1"/>
    </row>
    <row r="2896" spans="1:91" x14ac:dyDescent="0.2">
      <c r="A2896" s="113"/>
      <c r="B2896" s="5"/>
      <c r="C2896" s="5"/>
      <c r="D2896" s="64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39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2"/>
      <c r="CH2896" s="1"/>
      <c r="CI2896" s="1"/>
      <c r="CJ2896" s="1"/>
      <c r="CK2896" s="1"/>
      <c r="CL2896" s="1"/>
      <c r="CM2896" s="1"/>
    </row>
    <row r="2897" spans="1:91" x14ac:dyDescent="0.2">
      <c r="A2897" s="113"/>
      <c r="B2897" s="5"/>
      <c r="C2897" s="5"/>
      <c r="D2897" s="64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39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2"/>
      <c r="CH2897" s="1"/>
      <c r="CI2897" s="1"/>
      <c r="CJ2897" s="1"/>
      <c r="CK2897" s="1"/>
      <c r="CL2897" s="1"/>
      <c r="CM2897" s="1"/>
    </row>
    <row r="2898" spans="1:91" x14ac:dyDescent="0.2">
      <c r="A2898" s="113"/>
      <c r="B2898" s="5"/>
      <c r="C2898" s="5"/>
      <c r="D2898" s="64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39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2"/>
      <c r="CH2898" s="1"/>
      <c r="CI2898" s="1"/>
      <c r="CJ2898" s="1"/>
      <c r="CK2898" s="1"/>
      <c r="CL2898" s="1"/>
      <c r="CM2898" s="1"/>
    </row>
    <row r="2899" spans="1:91" x14ac:dyDescent="0.2">
      <c r="A2899" s="113"/>
      <c r="B2899" s="5"/>
      <c r="C2899" s="5"/>
      <c r="D2899" s="64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39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2"/>
      <c r="CH2899" s="1"/>
      <c r="CI2899" s="1"/>
      <c r="CJ2899" s="1"/>
      <c r="CK2899" s="1"/>
      <c r="CL2899" s="1"/>
      <c r="CM2899" s="1"/>
    </row>
    <row r="2900" spans="1:91" x14ac:dyDescent="0.2">
      <c r="A2900" s="113"/>
      <c r="B2900" s="5"/>
      <c r="C2900" s="5"/>
      <c r="D2900" s="64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39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2"/>
      <c r="CH2900" s="1"/>
      <c r="CI2900" s="1"/>
      <c r="CJ2900" s="1"/>
      <c r="CK2900" s="1"/>
      <c r="CL2900" s="1"/>
      <c r="CM2900" s="1"/>
    </row>
    <row r="2901" spans="1:91" x14ac:dyDescent="0.2">
      <c r="A2901" s="113"/>
      <c r="B2901" s="5"/>
      <c r="C2901" s="5"/>
      <c r="D2901" s="64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39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2"/>
      <c r="CH2901" s="1"/>
      <c r="CI2901" s="1"/>
      <c r="CJ2901" s="1"/>
      <c r="CK2901" s="1"/>
      <c r="CL2901" s="1"/>
      <c r="CM2901" s="1"/>
    </row>
    <row r="2902" spans="1:91" x14ac:dyDescent="0.2">
      <c r="A2902" s="113"/>
      <c r="B2902" s="5"/>
      <c r="C2902" s="5"/>
      <c r="D2902" s="64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39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2"/>
      <c r="CH2902" s="1"/>
      <c r="CI2902" s="1"/>
      <c r="CJ2902" s="1"/>
      <c r="CK2902" s="1"/>
      <c r="CL2902" s="1"/>
      <c r="CM2902" s="1"/>
    </row>
    <row r="2903" spans="1:91" x14ac:dyDescent="0.2">
      <c r="A2903" s="113"/>
      <c r="B2903" s="5"/>
      <c r="C2903" s="5"/>
      <c r="D2903" s="64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39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2"/>
      <c r="CH2903" s="1"/>
      <c r="CI2903" s="1"/>
      <c r="CJ2903" s="1"/>
      <c r="CK2903" s="1"/>
      <c r="CL2903" s="1"/>
      <c r="CM2903" s="1"/>
    </row>
    <row r="2904" spans="1:91" x14ac:dyDescent="0.2">
      <c r="A2904" s="113"/>
      <c r="B2904" s="5"/>
      <c r="C2904" s="5"/>
      <c r="D2904" s="64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39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2"/>
      <c r="CH2904" s="1"/>
      <c r="CI2904" s="1"/>
      <c r="CJ2904" s="1"/>
      <c r="CK2904" s="1"/>
      <c r="CL2904" s="1"/>
      <c r="CM2904" s="1"/>
    </row>
    <row r="2905" spans="1:91" x14ac:dyDescent="0.2">
      <c r="A2905" s="113"/>
      <c r="B2905" s="5"/>
      <c r="C2905" s="5"/>
      <c r="D2905" s="64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39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2"/>
      <c r="CH2905" s="1"/>
      <c r="CI2905" s="1"/>
      <c r="CJ2905" s="1"/>
      <c r="CK2905" s="1"/>
      <c r="CL2905" s="1"/>
      <c r="CM2905" s="1"/>
    </row>
    <row r="2906" spans="1:91" x14ac:dyDescent="0.2">
      <c r="A2906" s="113"/>
      <c r="B2906" s="5"/>
      <c r="C2906" s="5"/>
      <c r="D2906" s="64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39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2"/>
      <c r="CH2906" s="1"/>
      <c r="CI2906" s="1"/>
      <c r="CJ2906" s="1"/>
      <c r="CK2906" s="1"/>
      <c r="CL2906" s="1"/>
      <c r="CM2906" s="1"/>
    </row>
    <row r="2907" spans="1:91" x14ac:dyDescent="0.2">
      <c r="A2907" s="113"/>
      <c r="B2907" s="5"/>
      <c r="C2907" s="5"/>
      <c r="D2907" s="64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39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2"/>
      <c r="CH2907" s="1"/>
      <c r="CI2907" s="1"/>
      <c r="CJ2907" s="1"/>
      <c r="CK2907" s="1"/>
      <c r="CL2907" s="1"/>
      <c r="CM2907" s="1"/>
    </row>
    <row r="2908" spans="1:91" x14ac:dyDescent="0.2">
      <c r="A2908" s="113"/>
      <c r="B2908" s="5"/>
      <c r="C2908" s="5"/>
      <c r="D2908" s="64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39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2"/>
      <c r="CH2908" s="1"/>
      <c r="CI2908" s="1"/>
      <c r="CJ2908" s="1"/>
      <c r="CK2908" s="1"/>
      <c r="CL2908" s="1"/>
      <c r="CM2908" s="1"/>
    </row>
    <row r="2909" spans="1:91" x14ac:dyDescent="0.2">
      <c r="A2909" s="113"/>
      <c r="B2909" s="5"/>
      <c r="C2909" s="5"/>
      <c r="D2909" s="64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39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2"/>
      <c r="CH2909" s="1"/>
      <c r="CI2909" s="1"/>
      <c r="CJ2909" s="1"/>
      <c r="CK2909" s="1"/>
      <c r="CL2909" s="1"/>
      <c r="CM2909" s="1"/>
    </row>
    <row r="2910" spans="1:91" x14ac:dyDescent="0.2">
      <c r="A2910" s="113"/>
      <c r="B2910" s="5"/>
      <c r="C2910" s="5"/>
      <c r="D2910" s="64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39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2"/>
      <c r="CH2910" s="1"/>
      <c r="CI2910" s="1"/>
      <c r="CJ2910" s="1"/>
      <c r="CK2910" s="1"/>
      <c r="CL2910" s="1"/>
      <c r="CM2910" s="1"/>
    </row>
    <row r="2911" spans="1:91" x14ac:dyDescent="0.2">
      <c r="A2911" s="113"/>
      <c r="B2911" s="5"/>
      <c r="C2911" s="5"/>
      <c r="D2911" s="64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39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2"/>
      <c r="CH2911" s="1"/>
      <c r="CI2911" s="1"/>
      <c r="CJ2911" s="1"/>
      <c r="CK2911" s="1"/>
      <c r="CL2911" s="1"/>
      <c r="CM2911" s="1"/>
    </row>
    <row r="2912" spans="1:91" x14ac:dyDescent="0.2">
      <c r="A2912" s="113"/>
      <c r="B2912" s="5"/>
      <c r="C2912" s="5"/>
      <c r="D2912" s="64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39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2"/>
      <c r="CH2912" s="1"/>
      <c r="CI2912" s="1"/>
      <c r="CJ2912" s="1"/>
      <c r="CK2912" s="1"/>
      <c r="CL2912" s="1"/>
      <c r="CM2912" s="1"/>
    </row>
    <row r="2913" spans="1:91" x14ac:dyDescent="0.2">
      <c r="A2913" s="113"/>
      <c r="B2913" s="5"/>
      <c r="C2913" s="5"/>
      <c r="D2913" s="64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39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2"/>
      <c r="CH2913" s="1"/>
      <c r="CI2913" s="1"/>
      <c r="CJ2913" s="1"/>
      <c r="CK2913" s="1"/>
      <c r="CL2913" s="1"/>
      <c r="CM2913" s="1"/>
    </row>
    <row r="2914" spans="1:91" x14ac:dyDescent="0.2">
      <c r="A2914" s="113"/>
      <c r="B2914" s="5"/>
      <c r="C2914" s="5"/>
      <c r="D2914" s="64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39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2"/>
      <c r="CH2914" s="1"/>
      <c r="CI2914" s="1"/>
      <c r="CJ2914" s="1"/>
      <c r="CK2914" s="1"/>
      <c r="CL2914" s="1"/>
      <c r="CM2914" s="1"/>
    </row>
    <row r="2915" spans="1:91" x14ac:dyDescent="0.2">
      <c r="A2915" s="113"/>
      <c r="B2915" s="5"/>
      <c r="C2915" s="5"/>
      <c r="D2915" s="64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39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2"/>
      <c r="CH2915" s="1"/>
      <c r="CI2915" s="1"/>
      <c r="CJ2915" s="1"/>
      <c r="CK2915" s="1"/>
      <c r="CL2915" s="1"/>
      <c r="CM2915" s="1"/>
    </row>
    <row r="2916" spans="1:91" x14ac:dyDescent="0.2">
      <c r="A2916" s="113"/>
      <c r="B2916" s="5"/>
      <c r="C2916" s="5"/>
      <c r="D2916" s="64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39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2"/>
      <c r="CH2916" s="1"/>
      <c r="CI2916" s="1"/>
      <c r="CJ2916" s="1"/>
      <c r="CK2916" s="1"/>
      <c r="CL2916" s="1"/>
      <c r="CM2916" s="1"/>
    </row>
    <row r="2917" spans="1:91" x14ac:dyDescent="0.2">
      <c r="A2917" s="113"/>
      <c r="B2917" s="5"/>
      <c r="C2917" s="5"/>
      <c r="D2917" s="64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39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2"/>
      <c r="CH2917" s="1"/>
      <c r="CI2917" s="1"/>
      <c r="CJ2917" s="1"/>
      <c r="CK2917" s="1"/>
      <c r="CL2917" s="1"/>
      <c r="CM2917" s="1"/>
    </row>
    <row r="2918" spans="1:91" x14ac:dyDescent="0.2">
      <c r="A2918" s="113"/>
      <c r="B2918" s="5"/>
      <c r="C2918" s="5"/>
      <c r="D2918" s="64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39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2"/>
      <c r="CH2918" s="1"/>
      <c r="CI2918" s="1"/>
      <c r="CJ2918" s="1"/>
      <c r="CK2918" s="1"/>
      <c r="CL2918" s="1"/>
      <c r="CM2918" s="1"/>
    </row>
    <row r="2919" spans="1:91" x14ac:dyDescent="0.2">
      <c r="A2919" s="113"/>
      <c r="B2919" s="5"/>
      <c r="C2919" s="5"/>
      <c r="D2919" s="64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39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2"/>
      <c r="CH2919" s="1"/>
      <c r="CI2919" s="1"/>
      <c r="CJ2919" s="1"/>
      <c r="CK2919" s="1"/>
      <c r="CL2919" s="1"/>
      <c r="CM2919" s="1"/>
    </row>
    <row r="2920" spans="1:91" x14ac:dyDescent="0.2">
      <c r="A2920" s="113"/>
      <c r="B2920" s="5"/>
      <c r="C2920" s="5"/>
      <c r="D2920" s="64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39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2"/>
      <c r="CH2920" s="1"/>
      <c r="CI2920" s="1"/>
      <c r="CJ2920" s="1"/>
      <c r="CK2920" s="1"/>
      <c r="CL2920" s="1"/>
      <c r="CM2920" s="1"/>
    </row>
    <row r="2921" spans="1:91" x14ac:dyDescent="0.2">
      <c r="A2921" s="113"/>
      <c r="B2921" s="5"/>
      <c r="C2921" s="5"/>
      <c r="D2921" s="64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39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2"/>
      <c r="CH2921" s="1"/>
      <c r="CI2921" s="1"/>
      <c r="CJ2921" s="1"/>
      <c r="CK2921" s="1"/>
      <c r="CL2921" s="1"/>
      <c r="CM2921" s="1"/>
    </row>
    <row r="2922" spans="1:91" x14ac:dyDescent="0.2">
      <c r="A2922" s="113"/>
      <c r="B2922" s="5"/>
      <c r="C2922" s="5"/>
      <c r="D2922" s="64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39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2"/>
      <c r="CH2922" s="1"/>
      <c r="CI2922" s="1"/>
      <c r="CJ2922" s="1"/>
      <c r="CK2922" s="1"/>
      <c r="CL2922" s="1"/>
      <c r="CM2922" s="1"/>
    </row>
    <row r="2923" spans="1:91" x14ac:dyDescent="0.2">
      <c r="A2923" s="113"/>
      <c r="B2923" s="5"/>
      <c r="C2923" s="5"/>
      <c r="D2923" s="64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39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2"/>
      <c r="CH2923" s="1"/>
      <c r="CI2923" s="1"/>
      <c r="CJ2923" s="1"/>
      <c r="CK2923" s="1"/>
      <c r="CL2923" s="1"/>
      <c r="CM2923" s="1"/>
    </row>
    <row r="2924" spans="1:91" x14ac:dyDescent="0.2">
      <c r="A2924" s="113"/>
      <c r="B2924" s="5"/>
      <c r="C2924" s="5"/>
      <c r="D2924" s="64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39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2"/>
      <c r="CH2924" s="1"/>
      <c r="CI2924" s="1"/>
      <c r="CJ2924" s="1"/>
      <c r="CK2924" s="1"/>
      <c r="CL2924" s="1"/>
      <c r="CM2924" s="1"/>
    </row>
    <row r="2925" spans="1:91" x14ac:dyDescent="0.2">
      <c r="A2925" s="113"/>
      <c r="B2925" s="5"/>
      <c r="C2925" s="5"/>
      <c r="D2925" s="64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39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2"/>
      <c r="CH2925" s="1"/>
      <c r="CI2925" s="1"/>
      <c r="CJ2925" s="1"/>
      <c r="CK2925" s="1"/>
      <c r="CL2925" s="1"/>
      <c r="CM2925" s="1"/>
    </row>
    <row r="2926" spans="1:91" x14ac:dyDescent="0.2">
      <c r="A2926" s="113"/>
      <c r="B2926" s="5"/>
      <c r="C2926" s="5"/>
      <c r="D2926" s="64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39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2"/>
      <c r="CH2926" s="1"/>
      <c r="CI2926" s="1"/>
      <c r="CJ2926" s="1"/>
      <c r="CK2926" s="1"/>
      <c r="CL2926" s="1"/>
      <c r="CM2926" s="1"/>
    </row>
    <row r="2927" spans="1:91" x14ac:dyDescent="0.2">
      <c r="A2927" s="113"/>
      <c r="B2927" s="5"/>
      <c r="C2927" s="5"/>
      <c r="D2927" s="64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39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2"/>
      <c r="CH2927" s="1"/>
      <c r="CI2927" s="1"/>
      <c r="CJ2927" s="1"/>
      <c r="CK2927" s="1"/>
      <c r="CL2927" s="1"/>
      <c r="CM2927" s="1"/>
    </row>
    <row r="2928" spans="1:91" x14ac:dyDescent="0.2">
      <c r="A2928" s="113"/>
      <c r="B2928" s="5"/>
      <c r="C2928" s="5"/>
      <c r="D2928" s="64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39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2"/>
      <c r="CH2928" s="1"/>
      <c r="CI2928" s="1"/>
      <c r="CJ2928" s="1"/>
      <c r="CK2928" s="1"/>
      <c r="CL2928" s="1"/>
      <c r="CM2928" s="1"/>
    </row>
    <row r="2929" spans="1:91" x14ac:dyDescent="0.2">
      <c r="A2929" s="113"/>
      <c r="B2929" s="5"/>
      <c r="C2929" s="5"/>
      <c r="D2929" s="64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39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2"/>
      <c r="CH2929" s="1"/>
      <c r="CI2929" s="1"/>
      <c r="CJ2929" s="1"/>
      <c r="CK2929" s="1"/>
      <c r="CL2929" s="1"/>
      <c r="CM2929" s="1"/>
    </row>
    <row r="2930" spans="1:91" x14ac:dyDescent="0.2">
      <c r="A2930" s="113"/>
      <c r="B2930" s="5"/>
      <c r="C2930" s="5"/>
      <c r="D2930" s="64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39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2"/>
      <c r="CH2930" s="1"/>
      <c r="CI2930" s="1"/>
      <c r="CJ2930" s="1"/>
      <c r="CK2930" s="1"/>
      <c r="CL2930" s="1"/>
      <c r="CM2930" s="1"/>
    </row>
    <row r="2931" spans="1:91" x14ac:dyDescent="0.2">
      <c r="A2931" s="113"/>
      <c r="B2931" s="5"/>
      <c r="C2931" s="5"/>
      <c r="D2931" s="64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39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2"/>
      <c r="CH2931" s="1"/>
      <c r="CI2931" s="1"/>
      <c r="CJ2931" s="1"/>
      <c r="CK2931" s="1"/>
      <c r="CL2931" s="1"/>
      <c r="CM2931" s="1"/>
    </row>
    <row r="2932" spans="1:91" x14ac:dyDescent="0.2">
      <c r="A2932" s="129"/>
      <c r="B2932" s="65"/>
      <c r="C2932" s="65"/>
      <c r="D2932" s="66"/>
      <c r="E2932" s="67"/>
      <c r="F2932" s="56"/>
      <c r="G2932" s="68"/>
      <c r="H2932" s="56"/>
      <c r="I2932" s="56"/>
      <c r="J2932" s="4"/>
      <c r="K2932" s="4"/>
      <c r="L2932" s="65"/>
      <c r="M2932" s="69"/>
      <c r="N2932" s="69"/>
      <c r="O2932" s="65"/>
      <c r="P2932" s="65"/>
      <c r="Q2932" s="70"/>
      <c r="R2932" s="71"/>
      <c r="S2932" s="65"/>
      <c r="T2932" s="51"/>
      <c r="U2932" s="70"/>
      <c r="V2932" s="70"/>
      <c r="W2932" s="69"/>
      <c r="X2932" s="65"/>
      <c r="Y2932" s="67"/>
      <c r="Z2932" s="37"/>
      <c r="AA2932" s="56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2"/>
      <c r="CH2932" s="1"/>
      <c r="CI2932" s="1"/>
      <c r="CJ2932" s="1"/>
      <c r="CK2932" s="1"/>
      <c r="CL2932" s="1"/>
      <c r="CM2932" s="1"/>
    </row>
    <row r="2933" spans="1:91" x14ac:dyDescent="0.2">
      <c r="A2933" s="113"/>
      <c r="B2933" s="5"/>
      <c r="C2933" s="5"/>
      <c r="D2933" s="64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39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2"/>
      <c r="CH2933" s="1"/>
      <c r="CI2933" s="1"/>
      <c r="CJ2933" s="1"/>
      <c r="CK2933" s="1"/>
      <c r="CL2933" s="1"/>
      <c r="CM2933" s="1"/>
    </row>
    <row r="2934" spans="1:91" x14ac:dyDescent="0.2">
      <c r="A2934" s="113"/>
      <c r="B2934" s="5"/>
      <c r="C2934" s="5"/>
      <c r="D2934" s="64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39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2"/>
      <c r="CH2934" s="1"/>
      <c r="CI2934" s="1"/>
      <c r="CJ2934" s="1"/>
      <c r="CK2934" s="1"/>
      <c r="CL2934" s="1"/>
      <c r="CM2934" s="1"/>
    </row>
    <row r="2935" spans="1:91" x14ac:dyDescent="0.2">
      <c r="A2935" s="113"/>
      <c r="B2935" s="5"/>
      <c r="C2935" s="5"/>
      <c r="D2935" s="64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39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2"/>
      <c r="CH2935" s="1"/>
      <c r="CI2935" s="1"/>
      <c r="CJ2935" s="1"/>
      <c r="CK2935" s="1"/>
      <c r="CL2935" s="1"/>
      <c r="CM2935" s="1"/>
    </row>
    <row r="2936" spans="1:91" x14ac:dyDescent="0.2">
      <c r="A2936" s="113"/>
      <c r="B2936" s="5"/>
      <c r="C2936" s="5"/>
      <c r="D2936" s="64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39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2"/>
      <c r="CH2936" s="1"/>
      <c r="CI2936" s="1"/>
      <c r="CJ2936" s="1"/>
      <c r="CK2936" s="1"/>
      <c r="CL2936" s="1"/>
      <c r="CM2936" s="1"/>
    </row>
    <row r="2937" spans="1:91" x14ac:dyDescent="0.2">
      <c r="A2937" s="113"/>
      <c r="B2937" s="5"/>
      <c r="C2937" s="5"/>
      <c r="D2937" s="64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39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2"/>
      <c r="CH2937" s="1"/>
      <c r="CI2937" s="1"/>
      <c r="CJ2937" s="1"/>
      <c r="CK2937" s="1"/>
      <c r="CL2937" s="1"/>
      <c r="CM2937" s="1"/>
    </row>
    <row r="2938" spans="1:91" x14ac:dyDescent="0.2">
      <c r="A2938" s="113"/>
      <c r="B2938" s="5"/>
      <c r="C2938" s="5"/>
      <c r="D2938" s="64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39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2"/>
      <c r="CH2938" s="1"/>
      <c r="CI2938" s="1"/>
      <c r="CJ2938" s="1"/>
      <c r="CK2938" s="1"/>
      <c r="CL2938" s="1"/>
      <c r="CM2938" s="1"/>
    </row>
    <row r="2939" spans="1:91" x14ac:dyDescent="0.2">
      <c r="A2939" s="113"/>
      <c r="B2939" s="5"/>
      <c r="C2939" s="5"/>
      <c r="D2939" s="64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39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2"/>
      <c r="CH2939" s="1"/>
      <c r="CI2939" s="1"/>
      <c r="CJ2939" s="1"/>
      <c r="CK2939" s="1"/>
      <c r="CL2939" s="1"/>
      <c r="CM2939" s="1"/>
    </row>
    <row r="2940" spans="1:91" x14ac:dyDescent="0.2">
      <c r="A2940" s="113"/>
      <c r="B2940" s="5"/>
      <c r="C2940" s="5"/>
      <c r="D2940" s="64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39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2"/>
      <c r="CH2940" s="1"/>
      <c r="CI2940" s="1"/>
      <c r="CJ2940" s="1"/>
      <c r="CK2940" s="1"/>
      <c r="CL2940" s="1"/>
      <c r="CM2940" s="1"/>
    </row>
    <row r="2941" spans="1:91" x14ac:dyDescent="0.2">
      <c r="A2941" s="113"/>
      <c r="B2941" s="5"/>
      <c r="C2941" s="5"/>
      <c r="D2941" s="64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39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2"/>
      <c r="CH2941" s="1"/>
      <c r="CI2941" s="1"/>
      <c r="CJ2941" s="1"/>
      <c r="CK2941" s="1"/>
      <c r="CL2941" s="1"/>
      <c r="CM2941" s="1"/>
    </row>
    <row r="2942" spans="1:91" x14ac:dyDescent="0.2">
      <c r="A2942" s="113"/>
      <c r="B2942" s="5"/>
      <c r="C2942" s="5"/>
      <c r="D2942" s="64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39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2"/>
      <c r="CH2942" s="1"/>
      <c r="CI2942" s="1"/>
      <c r="CJ2942" s="1"/>
      <c r="CK2942" s="1"/>
      <c r="CL2942" s="1"/>
      <c r="CM2942" s="1"/>
    </row>
    <row r="2943" spans="1:91" x14ac:dyDescent="0.2">
      <c r="A2943" s="113"/>
      <c r="B2943" s="5"/>
      <c r="C2943" s="5"/>
      <c r="D2943" s="64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39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2"/>
      <c r="CH2943" s="1"/>
      <c r="CI2943" s="1"/>
      <c r="CJ2943" s="1"/>
      <c r="CK2943" s="1"/>
      <c r="CL2943" s="1"/>
      <c r="CM2943" s="1"/>
    </row>
    <row r="2944" spans="1:91" x14ac:dyDescent="0.2">
      <c r="A2944" s="113"/>
      <c r="B2944" s="5"/>
      <c r="C2944" s="5"/>
      <c r="D2944" s="64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39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2"/>
      <c r="CH2944" s="1"/>
      <c r="CI2944" s="1"/>
      <c r="CJ2944" s="1"/>
      <c r="CK2944" s="1"/>
      <c r="CL2944" s="1"/>
      <c r="CM2944" s="1"/>
    </row>
    <row r="2945" spans="1:91" x14ac:dyDescent="0.2">
      <c r="A2945" s="113"/>
      <c r="B2945" s="5"/>
      <c r="C2945" s="5"/>
      <c r="D2945" s="64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39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2"/>
      <c r="CH2945" s="1"/>
      <c r="CI2945" s="1"/>
      <c r="CJ2945" s="1"/>
      <c r="CK2945" s="1"/>
      <c r="CL2945" s="1"/>
      <c r="CM2945" s="1"/>
    </row>
    <row r="2946" spans="1:91" x14ac:dyDescent="0.2">
      <c r="A2946" s="113"/>
      <c r="B2946" s="5"/>
      <c r="C2946" s="5"/>
      <c r="D2946" s="64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39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2"/>
      <c r="CH2946" s="1"/>
      <c r="CI2946" s="1"/>
      <c r="CJ2946" s="1"/>
      <c r="CK2946" s="1"/>
      <c r="CL2946" s="1"/>
      <c r="CM2946" s="1"/>
    </row>
    <row r="2947" spans="1:91" x14ac:dyDescent="0.2">
      <c r="A2947" s="113"/>
      <c r="B2947" s="5"/>
      <c r="C2947" s="5"/>
      <c r="D2947" s="64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39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2"/>
      <c r="CH2947" s="1"/>
      <c r="CI2947" s="1"/>
      <c r="CJ2947" s="1"/>
      <c r="CK2947" s="1"/>
      <c r="CL2947" s="1"/>
      <c r="CM2947" s="1"/>
    </row>
    <row r="2948" spans="1:91" x14ac:dyDescent="0.2">
      <c r="A2948" s="113"/>
      <c r="B2948" s="5"/>
      <c r="C2948" s="5"/>
      <c r="D2948" s="64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39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2"/>
      <c r="CH2948" s="1"/>
      <c r="CI2948" s="1"/>
      <c r="CJ2948" s="1"/>
      <c r="CK2948" s="1"/>
      <c r="CL2948" s="1"/>
      <c r="CM2948" s="1"/>
    </row>
    <row r="2949" spans="1:91" x14ac:dyDescent="0.2">
      <c r="A2949" s="113"/>
      <c r="B2949" s="5"/>
      <c r="C2949" s="5"/>
      <c r="D2949" s="64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39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2"/>
      <c r="CH2949" s="1"/>
      <c r="CI2949" s="1"/>
      <c r="CJ2949" s="1"/>
      <c r="CK2949" s="1"/>
      <c r="CL2949" s="1"/>
      <c r="CM2949" s="1"/>
    </row>
    <row r="2950" spans="1:91" x14ac:dyDescent="0.2">
      <c r="A2950" s="113"/>
      <c r="B2950" s="5"/>
      <c r="C2950" s="5"/>
      <c r="D2950" s="64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39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2"/>
      <c r="CH2950" s="1"/>
      <c r="CI2950" s="1"/>
      <c r="CJ2950" s="1"/>
      <c r="CK2950" s="1"/>
      <c r="CL2950" s="1"/>
      <c r="CM2950" s="1"/>
    </row>
    <row r="2951" spans="1:91" x14ac:dyDescent="0.2">
      <c r="A2951" s="113"/>
      <c r="B2951" s="5"/>
      <c r="C2951" s="5"/>
      <c r="D2951" s="64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39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2"/>
      <c r="CH2951" s="1"/>
      <c r="CI2951" s="1"/>
      <c r="CJ2951" s="1"/>
      <c r="CK2951" s="1"/>
      <c r="CL2951" s="1"/>
      <c r="CM2951" s="1"/>
    </row>
    <row r="2952" spans="1:91" x14ac:dyDescent="0.2">
      <c r="A2952" s="113"/>
      <c r="B2952" s="5"/>
      <c r="C2952" s="5"/>
      <c r="D2952" s="64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39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2"/>
      <c r="CH2952" s="1"/>
      <c r="CI2952" s="1"/>
      <c r="CJ2952" s="1"/>
      <c r="CK2952" s="1"/>
      <c r="CL2952" s="1"/>
      <c r="CM2952" s="1"/>
    </row>
    <row r="2953" spans="1:91" x14ac:dyDescent="0.2">
      <c r="A2953" s="113"/>
      <c r="B2953" s="5"/>
      <c r="C2953" s="5"/>
      <c r="D2953" s="64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39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2"/>
      <c r="CH2953" s="1"/>
      <c r="CI2953" s="1"/>
      <c r="CJ2953" s="1"/>
      <c r="CK2953" s="1"/>
      <c r="CL2953" s="1"/>
      <c r="CM2953" s="1"/>
    </row>
    <row r="2954" spans="1:91" x14ac:dyDescent="0.2">
      <c r="A2954" s="113"/>
      <c r="B2954" s="5"/>
      <c r="C2954" s="5"/>
      <c r="D2954" s="64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39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2"/>
      <c r="CH2954" s="1"/>
      <c r="CI2954" s="1"/>
      <c r="CJ2954" s="1"/>
      <c r="CK2954" s="1"/>
      <c r="CL2954" s="1"/>
      <c r="CM2954" s="1"/>
    </row>
    <row r="2955" spans="1:91" x14ac:dyDescent="0.2">
      <c r="A2955" s="113"/>
      <c r="B2955" s="5"/>
      <c r="C2955" s="5"/>
      <c r="D2955" s="64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39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2"/>
      <c r="CH2955" s="1"/>
      <c r="CI2955" s="1"/>
      <c r="CJ2955" s="1"/>
      <c r="CK2955" s="1"/>
      <c r="CL2955" s="1"/>
      <c r="CM2955" s="1"/>
    </row>
    <row r="2956" spans="1:91" x14ac:dyDescent="0.2">
      <c r="A2956" s="113"/>
      <c r="B2956" s="5"/>
      <c r="C2956" s="5"/>
      <c r="D2956" s="64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39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2"/>
      <c r="CH2956" s="1"/>
      <c r="CI2956" s="1"/>
      <c r="CJ2956" s="1"/>
      <c r="CK2956" s="1"/>
      <c r="CL2956" s="1"/>
      <c r="CM2956" s="1"/>
    </row>
    <row r="2957" spans="1:91" x14ac:dyDescent="0.2">
      <c r="A2957" s="113"/>
      <c r="B2957" s="5"/>
      <c r="C2957" s="5"/>
      <c r="D2957" s="64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39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2"/>
      <c r="CH2957" s="1"/>
      <c r="CI2957" s="1"/>
      <c r="CJ2957" s="1"/>
      <c r="CK2957" s="1"/>
      <c r="CL2957" s="1"/>
      <c r="CM2957" s="1"/>
    </row>
    <row r="2958" spans="1:91" x14ac:dyDescent="0.2">
      <c r="A2958" s="113"/>
      <c r="B2958" s="5"/>
      <c r="C2958" s="5"/>
      <c r="D2958" s="64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39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2"/>
      <c r="CH2958" s="1"/>
      <c r="CI2958" s="1"/>
      <c r="CJ2958" s="1"/>
      <c r="CK2958" s="1"/>
      <c r="CL2958" s="1"/>
      <c r="CM2958" s="1"/>
    </row>
    <row r="2959" spans="1:91" x14ac:dyDescent="0.2">
      <c r="A2959" s="113"/>
      <c r="B2959" s="5"/>
      <c r="C2959" s="5"/>
      <c r="D2959" s="64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39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2"/>
      <c r="CH2959" s="1"/>
      <c r="CI2959" s="1"/>
      <c r="CJ2959" s="1"/>
      <c r="CK2959" s="1"/>
      <c r="CL2959" s="1"/>
      <c r="CM2959" s="1"/>
    </row>
    <row r="2960" spans="1:91" x14ac:dyDescent="0.2">
      <c r="A2960" s="113"/>
      <c r="B2960" s="5"/>
      <c r="C2960" s="5"/>
      <c r="D2960" s="64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39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2"/>
      <c r="CH2960" s="1"/>
      <c r="CI2960" s="1"/>
      <c r="CJ2960" s="1"/>
      <c r="CK2960" s="1"/>
      <c r="CL2960" s="1"/>
      <c r="CM2960" s="1"/>
    </row>
    <row r="2961" spans="1:91" x14ac:dyDescent="0.2">
      <c r="A2961" s="113"/>
      <c r="B2961" s="5"/>
      <c r="C2961" s="5"/>
      <c r="D2961" s="64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39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2"/>
      <c r="CH2961" s="1"/>
      <c r="CI2961" s="1"/>
      <c r="CJ2961" s="1"/>
      <c r="CK2961" s="1"/>
      <c r="CL2961" s="1"/>
      <c r="CM2961" s="1"/>
    </row>
    <row r="2962" spans="1:91" x14ac:dyDescent="0.2">
      <c r="A2962" s="113"/>
      <c r="B2962" s="5"/>
      <c r="C2962" s="5"/>
      <c r="D2962" s="64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39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2"/>
      <c r="CH2962" s="1"/>
      <c r="CI2962" s="1"/>
      <c r="CJ2962" s="1"/>
      <c r="CK2962" s="1"/>
      <c r="CL2962" s="1"/>
      <c r="CM2962" s="1"/>
    </row>
    <row r="2963" spans="1:91" x14ac:dyDescent="0.2">
      <c r="A2963" s="113"/>
      <c r="B2963" s="5"/>
      <c r="C2963" s="5"/>
      <c r="D2963" s="64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39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2"/>
      <c r="CH2963" s="1"/>
      <c r="CI2963" s="1"/>
      <c r="CJ2963" s="1"/>
      <c r="CK2963" s="1"/>
      <c r="CL2963" s="1"/>
      <c r="CM2963" s="1"/>
    </row>
    <row r="2964" spans="1:91" x14ac:dyDescent="0.2">
      <c r="A2964" s="113"/>
      <c r="B2964" s="5"/>
      <c r="C2964" s="5"/>
      <c r="D2964" s="64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9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2"/>
      <c r="CH2964" s="1"/>
      <c r="CI2964" s="1"/>
      <c r="CJ2964" s="1"/>
      <c r="CK2964" s="1"/>
      <c r="CL2964" s="1"/>
      <c r="CM2964" s="1"/>
    </row>
    <row r="2965" spans="1:91" x14ac:dyDescent="0.2">
      <c r="A2965" s="113"/>
      <c r="B2965" s="5"/>
      <c r="C2965" s="5"/>
      <c r="D2965" s="64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9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2"/>
      <c r="CH2965" s="1"/>
      <c r="CI2965" s="1"/>
      <c r="CJ2965" s="1"/>
      <c r="CK2965" s="1"/>
      <c r="CL2965" s="1"/>
      <c r="CM2965" s="1"/>
    </row>
    <row r="2966" spans="1:91" x14ac:dyDescent="0.2">
      <c r="A2966" s="113"/>
      <c r="B2966" s="5"/>
      <c r="C2966" s="5"/>
      <c r="D2966" s="64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9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2"/>
      <c r="CH2966" s="1"/>
      <c r="CI2966" s="1"/>
      <c r="CJ2966" s="1"/>
      <c r="CK2966" s="1"/>
      <c r="CL2966" s="1"/>
      <c r="CM2966" s="1"/>
    </row>
    <row r="2967" spans="1:91" x14ac:dyDescent="0.2">
      <c r="A2967" s="113"/>
      <c r="B2967" s="5"/>
      <c r="C2967" s="5"/>
      <c r="D2967" s="64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9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2"/>
      <c r="CH2967" s="1"/>
      <c r="CI2967" s="1"/>
      <c r="CJ2967" s="1"/>
      <c r="CK2967" s="1"/>
      <c r="CL2967" s="1"/>
      <c r="CM2967" s="1"/>
    </row>
    <row r="2968" spans="1:91" x14ac:dyDescent="0.2">
      <c r="A2968" s="113"/>
      <c r="B2968" s="5"/>
      <c r="C2968" s="5"/>
      <c r="D2968" s="64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9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2"/>
      <c r="CH2968" s="1"/>
      <c r="CI2968" s="1"/>
      <c r="CJ2968" s="1"/>
      <c r="CK2968" s="1"/>
      <c r="CL2968" s="1"/>
      <c r="CM2968" s="1"/>
    </row>
    <row r="2969" spans="1:91" x14ac:dyDescent="0.2">
      <c r="A2969" s="113"/>
      <c r="B2969" s="5"/>
      <c r="C2969" s="5"/>
      <c r="D2969" s="64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9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2"/>
      <c r="CH2969" s="1"/>
      <c r="CI2969" s="1"/>
      <c r="CJ2969" s="1"/>
      <c r="CK2969" s="1"/>
      <c r="CL2969" s="1"/>
      <c r="CM2969" s="1"/>
    </row>
    <row r="2970" spans="1:91" x14ac:dyDescent="0.2">
      <c r="A2970" s="113"/>
      <c r="B2970" s="5"/>
      <c r="C2970" s="5"/>
      <c r="D2970" s="64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9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2"/>
      <c r="CH2970" s="1"/>
      <c r="CI2970" s="1"/>
      <c r="CJ2970" s="1"/>
      <c r="CK2970" s="1"/>
      <c r="CL2970" s="1"/>
      <c r="CM2970" s="1"/>
    </row>
    <row r="2971" spans="1:91" x14ac:dyDescent="0.2">
      <c r="A2971" s="113"/>
      <c r="B2971" s="5"/>
      <c r="C2971" s="5"/>
      <c r="D2971" s="64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9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2"/>
      <c r="CH2971" s="1"/>
      <c r="CI2971" s="1"/>
      <c r="CJ2971" s="1"/>
      <c r="CK2971" s="1"/>
      <c r="CL2971" s="1"/>
      <c r="CM2971" s="1"/>
    </row>
    <row r="2972" spans="1:91" x14ac:dyDescent="0.2">
      <c r="A2972" s="113"/>
      <c r="B2972" s="5"/>
      <c r="C2972" s="5"/>
      <c r="D2972" s="64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9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2"/>
      <c r="CH2972" s="1"/>
      <c r="CI2972" s="1"/>
      <c r="CJ2972" s="1"/>
      <c r="CK2972" s="1"/>
      <c r="CL2972" s="1"/>
      <c r="CM2972" s="1"/>
    </row>
    <row r="2973" spans="1:91" x14ac:dyDescent="0.2">
      <c r="A2973" s="113"/>
      <c r="B2973" s="5"/>
      <c r="C2973" s="5"/>
      <c r="D2973" s="64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9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2"/>
      <c r="CH2973" s="1"/>
      <c r="CI2973" s="1"/>
      <c r="CJ2973" s="1"/>
      <c r="CK2973" s="1"/>
      <c r="CL2973" s="1"/>
      <c r="CM2973" s="1"/>
    </row>
    <row r="2974" spans="1:91" x14ac:dyDescent="0.2">
      <c r="A2974" s="113"/>
      <c r="B2974" s="5"/>
      <c r="C2974" s="5"/>
      <c r="D2974" s="64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9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2"/>
      <c r="CH2974" s="1"/>
      <c r="CI2974" s="1"/>
      <c r="CJ2974" s="1"/>
      <c r="CK2974" s="1"/>
      <c r="CL2974" s="1"/>
      <c r="CM2974" s="1"/>
    </row>
    <row r="2975" spans="1:91" x14ac:dyDescent="0.2">
      <c r="A2975" s="113"/>
      <c r="B2975" s="5"/>
      <c r="C2975" s="5"/>
      <c r="D2975" s="64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9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2"/>
      <c r="CH2975" s="1"/>
      <c r="CI2975" s="1"/>
      <c r="CJ2975" s="1"/>
      <c r="CK2975" s="1"/>
      <c r="CL2975" s="1"/>
      <c r="CM2975" s="1"/>
    </row>
    <row r="2976" spans="1:91" x14ac:dyDescent="0.2">
      <c r="A2976" s="113"/>
      <c r="B2976" s="5"/>
      <c r="C2976" s="5"/>
      <c r="D2976" s="64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9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2"/>
      <c r="CH2976" s="1"/>
      <c r="CI2976" s="1"/>
      <c r="CJ2976" s="1"/>
      <c r="CK2976" s="1"/>
      <c r="CL2976" s="1"/>
      <c r="CM2976" s="1"/>
    </row>
    <row r="2977" spans="1:91" x14ac:dyDescent="0.2">
      <c r="A2977" s="113"/>
      <c r="B2977" s="5"/>
      <c r="C2977" s="5"/>
      <c r="D2977" s="64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9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2"/>
      <c r="CH2977" s="1"/>
      <c r="CI2977" s="1"/>
      <c r="CJ2977" s="1"/>
      <c r="CK2977" s="1"/>
      <c r="CL2977" s="1"/>
      <c r="CM2977" s="1"/>
    </row>
    <row r="2978" spans="1:91" x14ac:dyDescent="0.2">
      <c r="A2978" s="113"/>
      <c r="B2978" s="5"/>
      <c r="C2978" s="5"/>
      <c r="D2978" s="64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9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2"/>
      <c r="CH2978" s="1"/>
      <c r="CI2978" s="1"/>
      <c r="CJ2978" s="1"/>
      <c r="CK2978" s="1"/>
      <c r="CL2978" s="1"/>
      <c r="CM2978" s="1"/>
    </row>
    <row r="2979" spans="1:91" x14ac:dyDescent="0.2">
      <c r="A2979" s="113"/>
      <c r="B2979" s="5"/>
      <c r="C2979" s="5"/>
      <c r="D2979" s="64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9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2"/>
      <c r="CH2979" s="1"/>
      <c r="CI2979" s="1"/>
      <c r="CJ2979" s="1"/>
      <c r="CK2979" s="1"/>
      <c r="CL2979" s="1"/>
      <c r="CM2979" s="1"/>
    </row>
    <row r="2980" spans="1:91" x14ac:dyDescent="0.2">
      <c r="A2980" s="113"/>
      <c r="B2980" s="5"/>
      <c r="C2980" s="5"/>
      <c r="D2980" s="64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9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2"/>
      <c r="CH2980" s="1"/>
      <c r="CI2980" s="1"/>
      <c r="CJ2980" s="1"/>
      <c r="CK2980" s="1"/>
      <c r="CL2980" s="1"/>
      <c r="CM2980" s="1"/>
    </row>
    <row r="2981" spans="1:91" x14ac:dyDescent="0.2">
      <c r="A2981" s="113"/>
      <c r="B2981" s="5"/>
      <c r="C2981" s="5"/>
      <c r="D2981" s="64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9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2"/>
      <c r="CH2981" s="1"/>
      <c r="CI2981" s="1"/>
      <c r="CJ2981" s="1"/>
      <c r="CK2981" s="1"/>
      <c r="CL2981" s="1"/>
      <c r="CM2981" s="1"/>
    </row>
    <row r="2982" spans="1:91" x14ac:dyDescent="0.2">
      <c r="A2982" s="113"/>
      <c r="B2982" s="5"/>
      <c r="C2982" s="5"/>
      <c r="D2982" s="64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9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2"/>
      <c r="CH2982" s="1"/>
      <c r="CI2982" s="1"/>
      <c r="CJ2982" s="1"/>
      <c r="CK2982" s="1"/>
      <c r="CL2982" s="1"/>
      <c r="CM2982" s="1"/>
    </row>
    <row r="2983" spans="1:91" x14ac:dyDescent="0.2">
      <c r="A2983" s="113"/>
      <c r="B2983" s="5"/>
      <c r="C2983" s="5"/>
      <c r="D2983" s="64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9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2"/>
      <c r="CH2983" s="1"/>
      <c r="CI2983" s="1"/>
      <c r="CJ2983" s="1"/>
      <c r="CK2983" s="1"/>
      <c r="CL2983" s="1"/>
      <c r="CM2983" s="1"/>
    </row>
    <row r="2984" spans="1:91" x14ac:dyDescent="0.2">
      <c r="A2984" s="113"/>
      <c r="B2984" s="5"/>
      <c r="C2984" s="5"/>
      <c r="D2984" s="64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9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2"/>
      <c r="CH2984" s="1"/>
      <c r="CI2984" s="1"/>
      <c r="CJ2984" s="1"/>
      <c r="CK2984" s="1"/>
      <c r="CL2984" s="1"/>
      <c r="CM2984" s="1"/>
    </row>
    <row r="2985" spans="1:91" x14ac:dyDescent="0.2">
      <c r="A2985" s="113"/>
      <c r="B2985" s="5"/>
      <c r="C2985" s="5"/>
      <c r="D2985" s="64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9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2"/>
      <c r="CH2985" s="1"/>
      <c r="CI2985" s="1"/>
      <c r="CJ2985" s="1"/>
      <c r="CK2985" s="1"/>
      <c r="CL2985" s="1"/>
      <c r="CM2985" s="1"/>
    </row>
    <row r="2986" spans="1:91" x14ac:dyDescent="0.2">
      <c r="A2986" s="113"/>
      <c r="B2986" s="5"/>
      <c r="C2986" s="5"/>
      <c r="D2986" s="64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9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2"/>
      <c r="CH2986" s="1"/>
      <c r="CI2986" s="1"/>
      <c r="CJ2986" s="1"/>
      <c r="CK2986" s="1"/>
      <c r="CL2986" s="1"/>
      <c r="CM2986" s="1"/>
    </row>
    <row r="2987" spans="1:91" x14ac:dyDescent="0.2">
      <c r="A2987" s="113"/>
      <c r="B2987" s="5"/>
      <c r="C2987" s="5"/>
      <c r="D2987" s="64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9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2"/>
      <c r="CH2987" s="1"/>
      <c r="CI2987" s="1"/>
      <c r="CJ2987" s="1"/>
      <c r="CK2987" s="1"/>
      <c r="CL2987" s="1"/>
      <c r="CM2987" s="1"/>
    </row>
    <row r="2988" spans="1:91" x14ac:dyDescent="0.2">
      <c r="A2988" s="113"/>
      <c r="B2988" s="5"/>
      <c r="C2988" s="5"/>
      <c r="D2988" s="64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9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2"/>
      <c r="CH2988" s="1"/>
      <c r="CI2988" s="1"/>
      <c r="CJ2988" s="1"/>
      <c r="CK2988" s="1"/>
      <c r="CL2988" s="1"/>
      <c r="CM2988" s="1"/>
    </row>
    <row r="2989" spans="1:91" x14ac:dyDescent="0.2">
      <c r="A2989" s="113"/>
      <c r="B2989" s="5"/>
      <c r="C2989" s="5"/>
      <c r="D2989" s="64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9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2"/>
      <c r="CH2989" s="1"/>
      <c r="CI2989" s="1"/>
      <c r="CJ2989" s="1"/>
      <c r="CK2989" s="1"/>
      <c r="CL2989" s="1"/>
      <c r="CM2989" s="1"/>
    </row>
    <row r="2990" spans="1:91" x14ac:dyDescent="0.2">
      <c r="A2990" s="113"/>
      <c r="B2990" s="5"/>
      <c r="C2990" s="5"/>
      <c r="D2990" s="64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9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2"/>
      <c r="CH2990" s="1"/>
      <c r="CI2990" s="1"/>
      <c r="CJ2990" s="1"/>
      <c r="CK2990" s="1"/>
      <c r="CL2990" s="1"/>
      <c r="CM2990" s="1"/>
    </row>
    <row r="2991" spans="1:91" x14ac:dyDescent="0.2">
      <c r="A2991" s="113"/>
      <c r="B2991" s="5"/>
      <c r="C2991" s="5"/>
      <c r="D2991" s="64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9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2"/>
      <c r="CH2991" s="1"/>
      <c r="CI2991" s="1"/>
      <c r="CJ2991" s="1"/>
      <c r="CK2991" s="1"/>
      <c r="CL2991" s="1"/>
      <c r="CM2991" s="1"/>
    </row>
    <row r="2992" spans="1:91" x14ac:dyDescent="0.2">
      <c r="A2992" s="113"/>
      <c r="B2992" s="5"/>
      <c r="C2992" s="5"/>
      <c r="D2992" s="64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9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2"/>
      <c r="CH2992" s="1"/>
      <c r="CI2992" s="1"/>
      <c r="CJ2992" s="1"/>
      <c r="CK2992" s="1"/>
      <c r="CL2992" s="1"/>
      <c r="CM2992" s="1"/>
    </row>
    <row r="2993" spans="1:91" x14ac:dyDescent="0.2">
      <c r="A2993" s="113"/>
      <c r="B2993" s="5"/>
      <c r="C2993" s="5"/>
      <c r="D2993" s="64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9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2"/>
      <c r="CH2993" s="1"/>
      <c r="CI2993" s="1"/>
      <c r="CJ2993" s="1"/>
      <c r="CK2993" s="1"/>
      <c r="CL2993" s="1"/>
      <c r="CM2993" s="1"/>
    </row>
    <row r="2994" spans="1:91" x14ac:dyDescent="0.2">
      <c r="A2994" s="113"/>
      <c r="B2994" s="5"/>
      <c r="C2994" s="5"/>
      <c r="D2994" s="64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9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2"/>
      <c r="CH2994" s="1"/>
      <c r="CI2994" s="1"/>
      <c r="CJ2994" s="1"/>
      <c r="CK2994" s="1"/>
      <c r="CL2994" s="1"/>
      <c r="CM2994" s="1"/>
    </row>
    <row r="2995" spans="1:91" x14ac:dyDescent="0.2">
      <c r="A2995" s="113"/>
      <c r="B2995" s="5"/>
      <c r="C2995" s="5"/>
      <c r="D2995" s="64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9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2"/>
      <c r="CH2995" s="1"/>
      <c r="CI2995" s="1"/>
      <c r="CJ2995" s="1"/>
      <c r="CK2995" s="1"/>
      <c r="CL2995" s="1"/>
      <c r="CM2995" s="1"/>
    </row>
    <row r="2996" spans="1:91" x14ac:dyDescent="0.2">
      <c r="A2996" s="113"/>
      <c r="B2996" s="5"/>
      <c r="C2996" s="5"/>
      <c r="D2996" s="64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9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2"/>
      <c r="CH2996" s="1"/>
      <c r="CI2996" s="1"/>
      <c r="CJ2996" s="1"/>
      <c r="CK2996" s="1"/>
      <c r="CL2996" s="1"/>
      <c r="CM2996" s="1"/>
    </row>
    <row r="2997" spans="1:91" x14ac:dyDescent="0.2">
      <c r="A2997" s="113"/>
      <c r="B2997" s="5"/>
      <c r="C2997" s="5"/>
      <c r="D2997" s="64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9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2"/>
      <c r="CH2997" s="1"/>
      <c r="CI2997" s="1"/>
      <c r="CJ2997" s="1"/>
      <c r="CK2997" s="1"/>
      <c r="CL2997" s="1"/>
      <c r="CM2997" s="1"/>
    </row>
    <row r="2998" spans="1:91" x14ac:dyDescent="0.2">
      <c r="A2998" s="113"/>
      <c r="B2998" s="5"/>
      <c r="C2998" s="5"/>
      <c r="D2998" s="64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9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2"/>
      <c r="CH2998" s="1"/>
      <c r="CI2998" s="1"/>
      <c r="CJ2998" s="1"/>
      <c r="CK2998" s="1"/>
      <c r="CL2998" s="1"/>
      <c r="CM2998" s="1"/>
    </row>
    <row r="2999" spans="1:91" x14ac:dyDescent="0.2">
      <c r="A2999" s="113"/>
      <c r="B2999" s="5"/>
      <c r="C2999" s="5"/>
      <c r="D2999" s="64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9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2"/>
      <c r="CH2999" s="1"/>
      <c r="CI2999" s="1"/>
      <c r="CJ2999" s="1"/>
      <c r="CK2999" s="1"/>
      <c r="CL2999" s="1"/>
      <c r="CM2999" s="1"/>
    </row>
    <row r="3000" spans="1:91" x14ac:dyDescent="0.2">
      <c r="A3000" s="113"/>
      <c r="B3000" s="5"/>
      <c r="C3000" s="5"/>
      <c r="D3000" s="64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9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2"/>
      <c r="CH3000" s="1"/>
      <c r="CI3000" s="1"/>
      <c r="CJ3000" s="1"/>
      <c r="CK3000" s="1"/>
      <c r="CL3000" s="1"/>
      <c r="CM3000" s="1"/>
    </row>
    <row r="3001" spans="1:91" x14ac:dyDescent="0.2">
      <c r="A3001" s="113"/>
      <c r="B3001" s="5"/>
      <c r="C3001" s="5"/>
      <c r="D3001" s="64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9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2"/>
      <c r="CH3001" s="1"/>
      <c r="CI3001" s="1"/>
      <c r="CJ3001" s="1"/>
      <c r="CK3001" s="1"/>
      <c r="CL3001" s="1"/>
      <c r="CM3001" s="1"/>
    </row>
    <row r="3002" spans="1:91" x14ac:dyDescent="0.2">
      <c r="A3002" s="113"/>
      <c r="B3002" s="5"/>
      <c r="C3002" s="5"/>
      <c r="D3002" s="64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9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2"/>
      <c r="CH3002" s="1"/>
      <c r="CI3002" s="1"/>
      <c r="CJ3002" s="1"/>
      <c r="CK3002" s="1"/>
      <c r="CL3002" s="1"/>
      <c r="CM3002" s="1"/>
    </row>
    <row r="3003" spans="1:91" x14ac:dyDescent="0.2">
      <c r="A3003" s="113"/>
      <c r="B3003" s="5"/>
      <c r="C3003" s="5"/>
      <c r="D3003" s="64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9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2"/>
      <c r="CH3003" s="1"/>
      <c r="CI3003" s="1"/>
      <c r="CJ3003" s="1"/>
      <c r="CK3003" s="1"/>
      <c r="CL3003" s="1"/>
      <c r="CM3003" s="1"/>
    </row>
    <row r="3004" spans="1:91" x14ac:dyDescent="0.2">
      <c r="A3004" s="113"/>
      <c r="B3004" s="5"/>
      <c r="C3004" s="5"/>
      <c r="D3004" s="64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9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2"/>
      <c r="CH3004" s="1"/>
      <c r="CI3004" s="1"/>
      <c r="CJ3004" s="1"/>
      <c r="CK3004" s="1"/>
      <c r="CL3004" s="1"/>
      <c r="CM3004" s="1"/>
    </row>
    <row r="3005" spans="1:91" x14ac:dyDescent="0.2">
      <c r="A3005" s="113"/>
      <c r="B3005" s="5"/>
      <c r="C3005" s="5"/>
      <c r="D3005" s="64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9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2"/>
      <c r="CH3005" s="1"/>
      <c r="CI3005" s="1"/>
      <c r="CJ3005" s="1"/>
      <c r="CK3005" s="1"/>
      <c r="CL3005" s="1"/>
      <c r="CM3005" s="1"/>
    </row>
    <row r="3006" spans="1:91" x14ac:dyDescent="0.2">
      <c r="A3006" s="113"/>
      <c r="B3006" s="5"/>
      <c r="C3006" s="5"/>
      <c r="D3006" s="64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9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2"/>
      <c r="CH3006" s="1"/>
      <c r="CI3006" s="1"/>
      <c r="CJ3006" s="1"/>
      <c r="CK3006" s="1"/>
      <c r="CL3006" s="1"/>
      <c r="CM3006" s="1"/>
    </row>
    <row r="3007" spans="1:91" x14ac:dyDescent="0.2">
      <c r="A3007" s="113"/>
      <c r="B3007" s="5"/>
      <c r="C3007" s="5"/>
      <c r="D3007" s="64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9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2"/>
      <c r="CH3007" s="1"/>
      <c r="CI3007" s="1"/>
      <c r="CJ3007" s="1"/>
      <c r="CK3007" s="1"/>
      <c r="CL3007" s="1"/>
      <c r="CM3007" s="1"/>
    </row>
    <row r="3008" spans="1:91" x14ac:dyDescent="0.2">
      <c r="A3008" s="113"/>
      <c r="B3008" s="5"/>
      <c r="C3008" s="5"/>
      <c r="D3008" s="64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9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2"/>
      <c r="CH3008" s="1"/>
      <c r="CI3008" s="1"/>
      <c r="CJ3008" s="1"/>
      <c r="CK3008" s="1"/>
      <c r="CL3008" s="1"/>
      <c r="CM3008" s="1"/>
    </row>
    <row r="3009" spans="1:91" x14ac:dyDescent="0.2">
      <c r="A3009" s="113"/>
      <c r="B3009" s="5"/>
      <c r="C3009" s="5"/>
      <c r="D3009" s="64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9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2"/>
      <c r="CH3009" s="1"/>
      <c r="CI3009" s="1"/>
      <c r="CJ3009" s="1"/>
      <c r="CK3009" s="1"/>
      <c r="CL3009" s="1"/>
      <c r="CM3009" s="1"/>
    </row>
    <row r="3010" spans="1:91" x14ac:dyDescent="0.2">
      <c r="A3010" s="113"/>
      <c r="B3010" s="5"/>
      <c r="C3010" s="5"/>
      <c r="D3010" s="64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9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2"/>
      <c r="CH3010" s="1"/>
      <c r="CI3010" s="1"/>
      <c r="CJ3010" s="1"/>
      <c r="CK3010" s="1"/>
      <c r="CL3010" s="1"/>
      <c r="CM3010" s="1"/>
    </row>
    <row r="3011" spans="1:91" x14ac:dyDescent="0.2">
      <c r="A3011" s="113"/>
      <c r="B3011" s="5"/>
      <c r="C3011" s="5"/>
      <c r="D3011" s="64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9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2"/>
      <c r="CH3011" s="1"/>
      <c r="CI3011" s="1"/>
      <c r="CJ3011" s="1"/>
      <c r="CK3011" s="1"/>
      <c r="CL3011" s="1"/>
      <c r="CM3011" s="1"/>
    </row>
    <row r="3012" spans="1:91" x14ac:dyDescent="0.2">
      <c r="A3012" s="113"/>
      <c r="B3012" s="5"/>
      <c r="C3012" s="5"/>
      <c r="D3012" s="64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9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2"/>
      <c r="CH3012" s="1"/>
      <c r="CI3012" s="1"/>
      <c r="CJ3012" s="1"/>
      <c r="CK3012" s="1"/>
      <c r="CL3012" s="1"/>
      <c r="CM3012" s="1"/>
    </row>
    <row r="3013" spans="1:91" x14ac:dyDescent="0.2">
      <c r="A3013" s="113"/>
      <c r="B3013" s="5"/>
      <c r="C3013" s="5"/>
      <c r="D3013" s="64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9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2"/>
      <c r="CH3013" s="1"/>
      <c r="CI3013" s="1"/>
      <c r="CJ3013" s="1"/>
      <c r="CK3013" s="1"/>
      <c r="CL3013" s="1"/>
      <c r="CM3013" s="1"/>
    </row>
    <row r="3014" spans="1:91" x14ac:dyDescent="0.2">
      <c r="A3014" s="113"/>
      <c r="B3014" s="5"/>
      <c r="C3014" s="5"/>
      <c r="D3014" s="64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9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2"/>
      <c r="CH3014" s="1"/>
      <c r="CI3014" s="1"/>
      <c r="CJ3014" s="1"/>
      <c r="CK3014" s="1"/>
      <c r="CL3014" s="1"/>
      <c r="CM3014" s="1"/>
    </row>
    <row r="3015" spans="1:91" x14ac:dyDescent="0.2">
      <c r="A3015" s="113"/>
      <c r="B3015" s="5"/>
      <c r="C3015" s="5"/>
      <c r="D3015" s="64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9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2"/>
      <c r="CH3015" s="1"/>
      <c r="CI3015" s="1"/>
      <c r="CJ3015" s="1"/>
      <c r="CK3015" s="1"/>
      <c r="CL3015" s="1"/>
      <c r="CM3015" s="1"/>
    </row>
    <row r="3016" spans="1:91" x14ac:dyDescent="0.2">
      <c r="A3016" s="113"/>
      <c r="B3016" s="5"/>
      <c r="C3016" s="5"/>
      <c r="D3016" s="64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9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2"/>
      <c r="CH3016" s="1"/>
      <c r="CI3016" s="1"/>
      <c r="CJ3016" s="1"/>
      <c r="CK3016" s="1"/>
      <c r="CL3016" s="1"/>
      <c r="CM3016" s="1"/>
    </row>
    <row r="3017" spans="1:91" x14ac:dyDescent="0.2">
      <c r="A3017" s="113"/>
      <c r="B3017" s="5"/>
      <c r="C3017" s="5"/>
      <c r="D3017" s="64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9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2"/>
      <c r="CH3017" s="1"/>
      <c r="CI3017" s="1"/>
      <c r="CJ3017" s="1"/>
      <c r="CK3017" s="1"/>
      <c r="CL3017" s="1"/>
      <c r="CM3017" s="1"/>
    </row>
    <row r="3018" spans="1:91" x14ac:dyDescent="0.2">
      <c r="A3018" s="113"/>
      <c r="B3018" s="5"/>
      <c r="C3018" s="5"/>
      <c r="D3018" s="64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9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2"/>
      <c r="CH3018" s="1"/>
      <c r="CI3018" s="1"/>
      <c r="CJ3018" s="1"/>
      <c r="CK3018" s="1"/>
      <c r="CL3018" s="1"/>
      <c r="CM3018" s="1"/>
    </row>
    <row r="3019" spans="1:91" x14ac:dyDescent="0.2">
      <c r="A3019" s="113"/>
      <c r="B3019" s="5"/>
      <c r="C3019" s="5"/>
      <c r="D3019" s="64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9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2"/>
      <c r="CH3019" s="1"/>
      <c r="CI3019" s="1"/>
      <c r="CJ3019" s="1"/>
      <c r="CK3019" s="1"/>
      <c r="CL3019" s="1"/>
      <c r="CM3019" s="1"/>
    </row>
    <row r="3020" spans="1:91" x14ac:dyDescent="0.2">
      <c r="A3020" s="113"/>
      <c r="B3020" s="5"/>
      <c r="C3020" s="5"/>
      <c r="D3020" s="64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9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2"/>
      <c r="CH3020" s="1"/>
      <c r="CI3020" s="1"/>
      <c r="CJ3020" s="1"/>
      <c r="CK3020" s="1"/>
      <c r="CL3020" s="1"/>
      <c r="CM3020" s="1"/>
    </row>
    <row r="3021" spans="1:91" x14ac:dyDescent="0.2">
      <c r="A3021" s="113"/>
      <c r="B3021" s="5"/>
      <c r="C3021" s="5"/>
      <c r="D3021" s="64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9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2"/>
      <c r="CH3021" s="1"/>
      <c r="CI3021" s="1"/>
      <c r="CJ3021" s="1"/>
      <c r="CK3021" s="1"/>
      <c r="CL3021" s="1"/>
      <c r="CM3021" s="1"/>
    </row>
    <row r="3022" spans="1:91" x14ac:dyDescent="0.2">
      <c r="A3022" s="113"/>
      <c r="B3022" s="5"/>
      <c r="C3022" s="5"/>
      <c r="D3022" s="64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9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2"/>
      <c r="CH3022" s="1"/>
      <c r="CI3022" s="1"/>
      <c r="CJ3022" s="1"/>
      <c r="CK3022" s="1"/>
      <c r="CL3022" s="1"/>
      <c r="CM3022" s="1"/>
    </row>
    <row r="3023" spans="1:91" x14ac:dyDescent="0.2">
      <c r="A3023" s="113"/>
      <c r="B3023" s="5"/>
      <c r="C3023" s="5"/>
      <c r="D3023" s="64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9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2"/>
      <c r="CH3023" s="1"/>
      <c r="CI3023" s="1"/>
      <c r="CJ3023" s="1"/>
      <c r="CK3023" s="1"/>
      <c r="CL3023" s="1"/>
      <c r="CM3023" s="1"/>
    </row>
    <row r="3024" spans="1:91" x14ac:dyDescent="0.2">
      <c r="A3024" s="113"/>
      <c r="B3024" s="5"/>
      <c r="C3024" s="5"/>
      <c r="D3024" s="64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9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2"/>
      <c r="CH3024" s="1"/>
      <c r="CI3024" s="1"/>
      <c r="CJ3024" s="1"/>
      <c r="CK3024" s="1"/>
      <c r="CL3024" s="1"/>
      <c r="CM3024" s="1"/>
    </row>
    <row r="3025" spans="1:91" x14ac:dyDescent="0.2">
      <c r="A3025" s="113"/>
      <c r="B3025" s="5"/>
      <c r="C3025" s="5"/>
      <c r="D3025" s="64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9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2"/>
      <c r="CH3025" s="1"/>
      <c r="CI3025" s="1"/>
      <c r="CJ3025" s="1"/>
      <c r="CK3025" s="1"/>
      <c r="CL3025" s="1"/>
      <c r="CM3025" s="1"/>
    </row>
    <row r="3026" spans="1:91" x14ac:dyDescent="0.2">
      <c r="A3026" s="113"/>
      <c r="B3026" s="5"/>
      <c r="C3026" s="5"/>
      <c r="D3026" s="64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9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2"/>
      <c r="CH3026" s="1"/>
      <c r="CI3026" s="1"/>
      <c r="CJ3026" s="1"/>
      <c r="CK3026" s="1"/>
      <c r="CL3026" s="1"/>
      <c r="CM3026" s="1"/>
    </row>
    <row r="3027" spans="1:91" x14ac:dyDescent="0.2">
      <c r="A3027" s="113"/>
      <c r="B3027" s="5"/>
      <c r="C3027" s="5"/>
      <c r="D3027" s="64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9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2"/>
      <c r="CH3027" s="1"/>
      <c r="CI3027" s="1"/>
      <c r="CJ3027" s="1"/>
      <c r="CK3027" s="1"/>
      <c r="CL3027" s="1"/>
      <c r="CM3027" s="1"/>
    </row>
    <row r="3028" spans="1:91" x14ac:dyDescent="0.2">
      <c r="A3028" s="113"/>
      <c r="B3028" s="5"/>
      <c r="C3028" s="5"/>
      <c r="D3028" s="64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9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2"/>
      <c r="CH3028" s="1"/>
      <c r="CI3028" s="1"/>
      <c r="CJ3028" s="1"/>
      <c r="CK3028" s="1"/>
      <c r="CL3028" s="1"/>
      <c r="CM3028" s="1"/>
    </row>
    <row r="3029" spans="1:91" x14ac:dyDescent="0.2">
      <c r="A3029" s="113"/>
      <c r="B3029" s="5"/>
      <c r="C3029" s="5"/>
      <c r="D3029" s="64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9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2"/>
      <c r="CH3029" s="1"/>
      <c r="CI3029" s="1"/>
      <c r="CJ3029" s="1"/>
      <c r="CK3029" s="1"/>
      <c r="CL3029" s="1"/>
      <c r="CM3029" s="1"/>
    </row>
    <row r="3030" spans="1:91" x14ac:dyDescent="0.2">
      <c r="A3030" s="113"/>
      <c r="B3030" s="5"/>
      <c r="C3030" s="5"/>
      <c r="D3030" s="64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9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2"/>
      <c r="CH3030" s="1"/>
      <c r="CI3030" s="1"/>
      <c r="CJ3030" s="1"/>
      <c r="CK3030" s="1"/>
      <c r="CL3030" s="1"/>
      <c r="CM3030" s="1"/>
    </row>
    <row r="3031" spans="1:91" x14ac:dyDescent="0.2">
      <c r="A3031" s="113"/>
      <c r="B3031" s="5"/>
      <c r="C3031" s="5"/>
      <c r="D3031" s="64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9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2"/>
      <c r="CH3031" s="1"/>
      <c r="CI3031" s="1"/>
      <c r="CJ3031" s="1"/>
      <c r="CK3031" s="1"/>
      <c r="CL3031" s="1"/>
      <c r="CM3031" s="1"/>
    </row>
    <row r="3032" spans="1:91" x14ac:dyDescent="0.2">
      <c r="A3032" s="113"/>
      <c r="B3032" s="5"/>
      <c r="C3032" s="5"/>
      <c r="D3032" s="64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9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2"/>
      <c r="CH3032" s="1"/>
      <c r="CI3032" s="1"/>
      <c r="CJ3032" s="1"/>
      <c r="CK3032" s="1"/>
      <c r="CL3032" s="1"/>
      <c r="CM3032" s="1"/>
    </row>
    <row r="3033" spans="1:91" x14ac:dyDescent="0.2">
      <c r="A3033" s="113"/>
      <c r="B3033" s="5"/>
      <c r="C3033" s="5"/>
      <c r="D3033" s="64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9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2"/>
      <c r="CH3033" s="1"/>
      <c r="CI3033" s="1"/>
      <c r="CJ3033" s="1"/>
      <c r="CK3033" s="1"/>
      <c r="CL3033" s="1"/>
      <c r="CM3033" s="1"/>
    </row>
    <row r="3034" spans="1:91" x14ac:dyDescent="0.2">
      <c r="A3034" s="113"/>
      <c r="B3034" s="5"/>
      <c r="C3034" s="5"/>
      <c r="D3034" s="64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9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2"/>
      <c r="CH3034" s="1"/>
      <c r="CI3034" s="1"/>
      <c r="CJ3034" s="1"/>
      <c r="CK3034" s="1"/>
      <c r="CL3034" s="1"/>
      <c r="CM3034" s="1"/>
    </row>
    <row r="3035" spans="1:91" x14ac:dyDescent="0.2">
      <c r="A3035" s="113"/>
      <c r="B3035" s="5"/>
      <c r="C3035" s="5"/>
      <c r="D3035" s="64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9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2"/>
      <c r="CH3035" s="1"/>
      <c r="CI3035" s="1"/>
      <c r="CJ3035" s="1"/>
      <c r="CK3035" s="1"/>
      <c r="CL3035" s="1"/>
      <c r="CM3035" s="1"/>
    </row>
    <row r="3036" spans="1:91" x14ac:dyDescent="0.2">
      <c r="A3036" s="113"/>
      <c r="B3036" s="5"/>
      <c r="C3036" s="5"/>
      <c r="D3036" s="64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9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2"/>
      <c r="CH3036" s="1"/>
      <c r="CI3036" s="1"/>
      <c r="CJ3036" s="1"/>
      <c r="CK3036" s="1"/>
      <c r="CL3036" s="1"/>
      <c r="CM3036" s="1"/>
    </row>
    <row r="3037" spans="1:91" x14ac:dyDescent="0.2">
      <c r="A3037" s="113"/>
      <c r="B3037" s="5"/>
      <c r="C3037" s="5"/>
      <c r="D3037" s="64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9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2"/>
      <c r="CH3037" s="1"/>
      <c r="CI3037" s="1"/>
      <c r="CJ3037" s="1"/>
      <c r="CK3037" s="1"/>
      <c r="CL3037" s="1"/>
      <c r="CM3037" s="1"/>
    </row>
    <row r="3038" spans="1:91" x14ac:dyDescent="0.2">
      <c r="A3038" s="113"/>
      <c r="B3038" s="5"/>
      <c r="C3038" s="5"/>
      <c r="D3038" s="64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9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2"/>
      <c r="CH3038" s="1"/>
      <c r="CI3038" s="1"/>
      <c r="CJ3038" s="1"/>
      <c r="CK3038" s="1"/>
      <c r="CL3038" s="1"/>
      <c r="CM3038" s="1"/>
    </row>
    <row r="3039" spans="1:91" x14ac:dyDescent="0.2">
      <c r="A3039" s="113"/>
      <c r="B3039" s="5"/>
      <c r="C3039" s="5"/>
      <c r="D3039" s="64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9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2"/>
      <c r="CH3039" s="1"/>
      <c r="CI3039" s="1"/>
      <c r="CJ3039" s="1"/>
      <c r="CK3039" s="1"/>
      <c r="CL3039" s="1"/>
      <c r="CM3039" s="1"/>
    </row>
    <row r="3040" spans="1:91" x14ac:dyDescent="0.2">
      <c r="A3040" s="113"/>
      <c r="B3040" s="5"/>
      <c r="C3040" s="5"/>
      <c r="D3040" s="64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9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2"/>
      <c r="CH3040" s="1"/>
      <c r="CI3040" s="1"/>
      <c r="CJ3040" s="1"/>
      <c r="CK3040" s="1"/>
      <c r="CL3040" s="1"/>
      <c r="CM3040" s="1"/>
    </row>
    <row r="3041" spans="1:91" x14ac:dyDescent="0.2">
      <c r="A3041" s="113"/>
      <c r="B3041" s="5"/>
      <c r="C3041" s="5"/>
      <c r="D3041" s="64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9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2"/>
      <c r="CH3041" s="1"/>
      <c r="CI3041" s="1"/>
      <c r="CJ3041" s="1"/>
      <c r="CK3041" s="1"/>
      <c r="CL3041" s="1"/>
      <c r="CM3041" s="1"/>
    </row>
    <row r="3042" spans="1:91" x14ac:dyDescent="0.2">
      <c r="A3042" s="113"/>
      <c r="B3042" s="5"/>
      <c r="C3042" s="5"/>
      <c r="D3042" s="64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9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2"/>
      <c r="CH3042" s="1"/>
      <c r="CI3042" s="1"/>
      <c r="CJ3042" s="1"/>
      <c r="CK3042" s="1"/>
      <c r="CL3042" s="1"/>
      <c r="CM3042" s="1"/>
    </row>
    <row r="3043" spans="1:91" x14ac:dyDescent="0.2">
      <c r="A3043" s="113"/>
      <c r="B3043" s="5"/>
      <c r="C3043" s="5"/>
      <c r="D3043" s="64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9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2"/>
      <c r="CH3043" s="1"/>
      <c r="CI3043" s="1"/>
      <c r="CJ3043" s="1"/>
      <c r="CK3043" s="1"/>
      <c r="CL3043" s="1"/>
      <c r="CM3043" s="1"/>
    </row>
    <row r="3044" spans="1:91" x14ac:dyDescent="0.2">
      <c r="A3044" s="113"/>
      <c r="B3044" s="5"/>
      <c r="C3044" s="5"/>
      <c r="D3044" s="64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9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2"/>
      <c r="CH3044" s="1"/>
      <c r="CI3044" s="1"/>
      <c r="CJ3044" s="1"/>
      <c r="CK3044" s="1"/>
      <c r="CL3044" s="1"/>
      <c r="CM3044" s="1"/>
    </row>
    <row r="3045" spans="1:91" x14ac:dyDescent="0.2">
      <c r="A3045" s="113"/>
      <c r="B3045" s="5"/>
      <c r="C3045" s="5"/>
      <c r="D3045" s="64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9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2"/>
      <c r="CH3045" s="1"/>
      <c r="CI3045" s="1"/>
      <c r="CJ3045" s="1"/>
      <c r="CK3045" s="1"/>
      <c r="CL3045" s="1"/>
      <c r="CM3045" s="1"/>
    </row>
    <row r="3046" spans="1:91" x14ac:dyDescent="0.2">
      <c r="A3046" s="113"/>
      <c r="B3046" s="5"/>
      <c r="C3046" s="5"/>
      <c r="D3046" s="64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9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2"/>
      <c r="CH3046" s="1"/>
      <c r="CI3046" s="1"/>
      <c r="CJ3046" s="1"/>
      <c r="CK3046" s="1"/>
      <c r="CL3046" s="1"/>
      <c r="CM3046" s="1"/>
    </row>
    <row r="3047" spans="1:91" x14ac:dyDescent="0.2">
      <c r="A3047" s="113"/>
      <c r="B3047" s="5"/>
      <c r="C3047" s="5"/>
      <c r="D3047" s="64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9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2"/>
      <c r="CH3047" s="1"/>
      <c r="CI3047" s="1"/>
      <c r="CJ3047" s="1"/>
      <c r="CK3047" s="1"/>
      <c r="CL3047" s="1"/>
      <c r="CM3047" s="1"/>
    </row>
    <row r="3048" spans="1:91" x14ac:dyDescent="0.2">
      <c r="A3048" s="113"/>
      <c r="B3048" s="5"/>
      <c r="C3048" s="5"/>
      <c r="D3048" s="64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9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2"/>
      <c r="CH3048" s="1"/>
      <c r="CI3048" s="1"/>
      <c r="CJ3048" s="1"/>
      <c r="CK3048" s="1"/>
      <c r="CL3048" s="1"/>
      <c r="CM3048" s="1"/>
    </row>
    <row r="3049" spans="1:91" x14ac:dyDescent="0.2">
      <c r="A3049" s="113"/>
      <c r="B3049" s="5"/>
      <c r="C3049" s="5"/>
      <c r="D3049" s="64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9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2"/>
      <c r="CH3049" s="1"/>
      <c r="CI3049" s="1"/>
      <c r="CJ3049" s="1"/>
      <c r="CK3049" s="1"/>
      <c r="CL3049" s="1"/>
      <c r="CM3049" s="1"/>
    </row>
    <row r="3050" spans="1:91" x14ac:dyDescent="0.2">
      <c r="A3050" s="113"/>
      <c r="B3050" s="5"/>
      <c r="C3050" s="5"/>
      <c r="D3050" s="64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9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2"/>
      <c r="CH3050" s="1"/>
      <c r="CI3050" s="1"/>
      <c r="CJ3050" s="1"/>
      <c r="CK3050" s="1"/>
      <c r="CL3050" s="1"/>
      <c r="CM3050" s="1"/>
    </row>
    <row r="3051" spans="1:91" x14ac:dyDescent="0.2">
      <c r="A3051" s="113"/>
      <c r="B3051" s="5"/>
      <c r="C3051" s="5"/>
      <c r="D3051" s="64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9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2"/>
      <c r="CH3051" s="1"/>
      <c r="CI3051" s="1"/>
      <c r="CJ3051" s="1"/>
      <c r="CK3051" s="1"/>
      <c r="CL3051" s="1"/>
      <c r="CM3051" s="1"/>
    </row>
    <row r="3052" spans="1:91" x14ac:dyDescent="0.2">
      <c r="A3052" s="113"/>
      <c r="B3052" s="5"/>
      <c r="C3052" s="5"/>
      <c r="D3052" s="64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9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2"/>
      <c r="CH3052" s="1"/>
      <c r="CI3052" s="1"/>
      <c r="CJ3052" s="1"/>
      <c r="CK3052" s="1"/>
      <c r="CL3052" s="1"/>
      <c r="CM3052" s="1"/>
    </row>
    <row r="3053" spans="1:91" x14ac:dyDescent="0.2">
      <c r="A3053" s="113"/>
      <c r="B3053" s="5"/>
      <c r="C3053" s="5"/>
      <c r="D3053" s="64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9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2"/>
      <c r="CH3053" s="1"/>
      <c r="CI3053" s="1"/>
      <c r="CJ3053" s="1"/>
      <c r="CK3053" s="1"/>
      <c r="CL3053" s="1"/>
      <c r="CM3053" s="1"/>
    </row>
    <row r="3054" spans="1:91" x14ac:dyDescent="0.2">
      <c r="A3054" s="113"/>
      <c r="B3054" s="5"/>
      <c r="C3054" s="5"/>
      <c r="D3054" s="64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9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2"/>
      <c r="CH3054" s="1"/>
      <c r="CI3054" s="1"/>
      <c r="CJ3054" s="1"/>
      <c r="CK3054" s="1"/>
      <c r="CL3054" s="1"/>
      <c r="CM3054" s="1"/>
    </row>
    <row r="3055" spans="1:91" x14ac:dyDescent="0.2">
      <c r="A3055" s="113"/>
      <c r="B3055" s="5"/>
      <c r="C3055" s="5"/>
      <c r="D3055" s="64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9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2"/>
      <c r="CH3055" s="1"/>
      <c r="CI3055" s="1"/>
      <c r="CJ3055" s="1"/>
      <c r="CK3055" s="1"/>
      <c r="CL3055" s="1"/>
      <c r="CM3055" s="1"/>
    </row>
    <row r="3056" spans="1:91" x14ac:dyDescent="0.2">
      <c r="A3056" s="113"/>
      <c r="B3056" s="5"/>
      <c r="C3056" s="5"/>
      <c r="D3056" s="64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9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2"/>
      <c r="CH3056" s="1"/>
      <c r="CI3056" s="1"/>
      <c r="CJ3056" s="1"/>
      <c r="CK3056" s="1"/>
      <c r="CL3056" s="1"/>
      <c r="CM3056" s="1"/>
    </row>
    <row r="3057" spans="1:91" x14ac:dyDescent="0.2">
      <c r="A3057" s="113"/>
      <c r="B3057" s="5"/>
      <c r="C3057" s="5"/>
      <c r="D3057" s="64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9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2"/>
      <c r="CH3057" s="1"/>
      <c r="CI3057" s="1"/>
      <c r="CJ3057" s="1"/>
      <c r="CK3057" s="1"/>
      <c r="CL3057" s="1"/>
      <c r="CM3057" s="1"/>
    </row>
    <row r="3058" spans="1:91" x14ac:dyDescent="0.2">
      <c r="A3058" s="113"/>
      <c r="B3058" s="5"/>
      <c r="C3058" s="5"/>
      <c r="D3058" s="64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9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2"/>
      <c r="CH3058" s="1"/>
      <c r="CI3058" s="1"/>
      <c r="CJ3058" s="1"/>
      <c r="CK3058" s="1"/>
      <c r="CL3058" s="1"/>
      <c r="CM3058" s="1"/>
    </row>
    <row r="3059" spans="1:91" x14ac:dyDescent="0.2">
      <c r="A3059" s="113"/>
      <c r="B3059" s="5"/>
      <c r="C3059" s="5"/>
      <c r="D3059" s="64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9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2"/>
      <c r="CH3059" s="1"/>
      <c r="CI3059" s="1"/>
      <c r="CJ3059" s="1"/>
      <c r="CK3059" s="1"/>
      <c r="CL3059" s="1"/>
      <c r="CM3059" s="1"/>
    </row>
    <row r="3060" spans="1:91" x14ac:dyDescent="0.2">
      <c r="A3060" s="113"/>
      <c r="B3060" s="5"/>
      <c r="C3060" s="5"/>
      <c r="D3060" s="64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9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2"/>
      <c r="CH3060" s="1"/>
      <c r="CI3060" s="1"/>
      <c r="CJ3060" s="1"/>
      <c r="CK3060" s="1"/>
      <c r="CL3060" s="1"/>
      <c r="CM3060" s="1"/>
    </row>
    <row r="3061" spans="1:91" x14ac:dyDescent="0.2">
      <c r="A3061" s="113"/>
      <c r="B3061" s="5"/>
      <c r="C3061" s="5"/>
      <c r="D3061" s="64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9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2"/>
      <c r="CH3061" s="1"/>
      <c r="CI3061" s="1"/>
      <c r="CJ3061" s="1"/>
      <c r="CK3061" s="1"/>
      <c r="CL3061" s="1"/>
      <c r="CM3061" s="1"/>
    </row>
    <row r="3062" spans="1:91" x14ac:dyDescent="0.2">
      <c r="A3062" s="113"/>
      <c r="B3062" s="5"/>
      <c r="C3062" s="5"/>
      <c r="D3062" s="64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9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2"/>
      <c r="CH3062" s="1"/>
      <c r="CI3062" s="1"/>
      <c r="CJ3062" s="1"/>
      <c r="CK3062" s="1"/>
      <c r="CL3062" s="1"/>
      <c r="CM3062" s="1"/>
    </row>
    <row r="3063" spans="1:91" x14ac:dyDescent="0.2">
      <c r="A3063" s="113"/>
      <c r="B3063" s="5"/>
      <c r="C3063" s="5"/>
      <c r="D3063" s="64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9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2"/>
      <c r="CH3063" s="1"/>
      <c r="CI3063" s="1"/>
      <c r="CJ3063" s="1"/>
      <c r="CK3063" s="1"/>
      <c r="CL3063" s="1"/>
      <c r="CM3063" s="1"/>
    </row>
    <row r="3064" spans="1:91" x14ac:dyDescent="0.2">
      <c r="A3064" s="113"/>
      <c r="B3064" s="5"/>
      <c r="C3064" s="5"/>
      <c r="D3064" s="64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9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2"/>
      <c r="CH3064" s="1"/>
      <c r="CI3064" s="1"/>
      <c r="CJ3064" s="1"/>
      <c r="CK3064" s="1"/>
      <c r="CL3064" s="1"/>
      <c r="CM3064" s="1"/>
    </row>
    <row r="3065" spans="1:91" x14ac:dyDescent="0.2">
      <c r="A3065" s="113"/>
      <c r="B3065" s="5"/>
      <c r="C3065" s="5"/>
      <c r="D3065" s="64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9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2"/>
      <c r="CH3065" s="1"/>
      <c r="CI3065" s="1"/>
      <c r="CJ3065" s="1"/>
      <c r="CK3065" s="1"/>
      <c r="CL3065" s="1"/>
      <c r="CM3065" s="1"/>
    </row>
    <row r="3066" spans="1:91" x14ac:dyDescent="0.2">
      <c r="A3066" s="113"/>
      <c r="B3066" s="5"/>
      <c r="C3066" s="5"/>
      <c r="D3066" s="64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9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2"/>
      <c r="CH3066" s="1"/>
      <c r="CI3066" s="1"/>
      <c r="CJ3066" s="1"/>
      <c r="CK3066" s="1"/>
      <c r="CL3066" s="1"/>
      <c r="CM3066" s="1"/>
    </row>
    <row r="3067" spans="1:91" x14ac:dyDescent="0.2">
      <c r="A3067" s="113"/>
      <c r="B3067" s="5"/>
      <c r="C3067" s="5"/>
      <c r="D3067" s="64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9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2"/>
      <c r="CH3067" s="1"/>
      <c r="CI3067" s="1"/>
      <c r="CJ3067" s="1"/>
      <c r="CK3067" s="1"/>
      <c r="CL3067" s="1"/>
      <c r="CM3067" s="1"/>
    </row>
    <row r="3068" spans="1:91" x14ac:dyDescent="0.2">
      <c r="A3068" s="113"/>
      <c r="B3068" s="5"/>
      <c r="C3068" s="5"/>
      <c r="D3068" s="64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9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2"/>
      <c r="CH3068" s="1"/>
      <c r="CI3068" s="1"/>
      <c r="CJ3068" s="1"/>
      <c r="CK3068" s="1"/>
      <c r="CL3068" s="1"/>
      <c r="CM3068" s="1"/>
    </row>
    <row r="3069" spans="1:91" x14ac:dyDescent="0.2">
      <c r="A3069" s="113"/>
      <c r="B3069" s="5"/>
      <c r="C3069" s="5"/>
      <c r="D3069" s="64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9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2"/>
      <c r="CH3069" s="1"/>
      <c r="CI3069" s="1"/>
      <c r="CJ3069" s="1"/>
      <c r="CK3069" s="1"/>
      <c r="CL3069" s="1"/>
      <c r="CM3069" s="1"/>
    </row>
    <row r="3070" spans="1:91" x14ac:dyDescent="0.2">
      <c r="A3070" s="113"/>
      <c r="B3070" s="5"/>
      <c r="C3070" s="5"/>
      <c r="D3070" s="64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9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2"/>
      <c r="CH3070" s="1"/>
      <c r="CI3070" s="1"/>
      <c r="CJ3070" s="1"/>
      <c r="CK3070" s="1"/>
      <c r="CL3070" s="1"/>
      <c r="CM3070" s="1"/>
    </row>
    <row r="3071" spans="1:91" x14ac:dyDescent="0.2">
      <c r="A3071" s="113"/>
      <c r="B3071" s="5"/>
      <c r="C3071" s="5"/>
      <c r="D3071" s="64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9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2"/>
      <c r="CH3071" s="1"/>
      <c r="CI3071" s="1"/>
      <c r="CJ3071" s="1"/>
      <c r="CK3071" s="1"/>
      <c r="CL3071" s="1"/>
      <c r="CM3071" s="1"/>
    </row>
    <row r="3072" spans="1:91" x14ac:dyDescent="0.2">
      <c r="A3072" s="113"/>
      <c r="B3072" s="5"/>
      <c r="C3072" s="5"/>
      <c r="D3072" s="64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9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2"/>
      <c r="CH3072" s="1"/>
      <c r="CI3072" s="1"/>
      <c r="CJ3072" s="1"/>
      <c r="CK3072" s="1"/>
      <c r="CL3072" s="1"/>
      <c r="CM3072" s="1"/>
    </row>
    <row r="3073" spans="1:91" x14ac:dyDescent="0.2">
      <c r="A3073" s="113"/>
      <c r="B3073" s="5"/>
      <c r="C3073" s="5"/>
      <c r="D3073" s="64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9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2"/>
      <c r="CH3073" s="1"/>
      <c r="CI3073" s="1"/>
      <c r="CJ3073" s="1"/>
      <c r="CK3073" s="1"/>
      <c r="CL3073" s="1"/>
      <c r="CM3073" s="1"/>
    </row>
    <row r="3074" spans="1:91" x14ac:dyDescent="0.2">
      <c r="A3074" s="113"/>
      <c r="B3074" s="5"/>
      <c r="C3074" s="5"/>
      <c r="D3074" s="64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9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2"/>
      <c r="CH3074" s="1"/>
      <c r="CI3074" s="1"/>
      <c r="CJ3074" s="1"/>
      <c r="CK3074" s="1"/>
      <c r="CL3074" s="1"/>
      <c r="CM3074" s="1"/>
    </row>
    <row r="3075" spans="1:91" x14ac:dyDescent="0.2">
      <c r="A3075" s="113"/>
      <c r="B3075" s="5"/>
      <c r="C3075" s="5"/>
      <c r="D3075" s="64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9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2"/>
      <c r="CH3075" s="1"/>
      <c r="CI3075" s="1"/>
      <c r="CJ3075" s="1"/>
      <c r="CK3075" s="1"/>
      <c r="CL3075" s="1"/>
      <c r="CM3075" s="1"/>
    </row>
    <row r="3076" spans="1:91" x14ac:dyDescent="0.2">
      <c r="A3076" s="113"/>
      <c r="B3076" s="5"/>
      <c r="C3076" s="5"/>
      <c r="D3076" s="64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9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2"/>
      <c r="CH3076" s="1"/>
      <c r="CI3076" s="1"/>
      <c r="CJ3076" s="1"/>
      <c r="CK3076" s="1"/>
      <c r="CL3076" s="1"/>
      <c r="CM3076" s="1"/>
    </row>
    <row r="3077" spans="1:91" x14ac:dyDescent="0.2">
      <c r="A3077" s="113"/>
      <c r="B3077" s="5"/>
      <c r="C3077" s="5"/>
      <c r="D3077" s="64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9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2"/>
      <c r="CH3077" s="1"/>
      <c r="CI3077" s="1"/>
      <c r="CJ3077" s="1"/>
      <c r="CK3077" s="1"/>
      <c r="CL3077" s="1"/>
      <c r="CM3077" s="1"/>
    </row>
    <row r="3078" spans="1:91" x14ac:dyDescent="0.2">
      <c r="A3078" s="113"/>
      <c r="B3078" s="5"/>
      <c r="C3078" s="5"/>
      <c r="D3078" s="64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9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2"/>
      <c r="CH3078" s="1"/>
      <c r="CI3078" s="1"/>
      <c r="CJ3078" s="1"/>
      <c r="CK3078" s="1"/>
      <c r="CL3078" s="1"/>
      <c r="CM3078" s="1"/>
    </row>
    <row r="3079" spans="1:91" x14ac:dyDescent="0.2">
      <c r="A3079" s="113"/>
      <c r="B3079" s="5"/>
      <c r="C3079" s="5"/>
      <c r="D3079" s="64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9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2"/>
      <c r="CH3079" s="1"/>
      <c r="CI3079" s="1"/>
      <c r="CJ3079" s="1"/>
      <c r="CK3079" s="1"/>
      <c r="CL3079" s="1"/>
      <c r="CM3079" s="1"/>
    </row>
    <row r="3080" spans="1:91" x14ac:dyDescent="0.2">
      <c r="A3080" s="113"/>
      <c r="B3080" s="5"/>
      <c r="C3080" s="5"/>
      <c r="D3080" s="64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9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2"/>
      <c r="CH3080" s="1"/>
      <c r="CI3080" s="1"/>
      <c r="CJ3080" s="1"/>
      <c r="CK3080" s="1"/>
      <c r="CL3080" s="1"/>
      <c r="CM3080" s="1"/>
    </row>
    <row r="3081" spans="1:91" x14ac:dyDescent="0.2">
      <c r="A3081" s="113"/>
      <c r="B3081" s="5"/>
      <c r="C3081" s="5"/>
      <c r="D3081" s="64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9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2"/>
      <c r="CH3081" s="1"/>
      <c r="CI3081" s="1"/>
      <c r="CJ3081" s="1"/>
      <c r="CK3081" s="1"/>
      <c r="CL3081" s="1"/>
      <c r="CM3081" s="1"/>
    </row>
    <row r="3082" spans="1:91" x14ac:dyDescent="0.2">
      <c r="A3082" s="113"/>
      <c r="B3082" s="5"/>
      <c r="C3082" s="5"/>
      <c r="D3082" s="64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9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2"/>
      <c r="CH3082" s="1"/>
      <c r="CI3082" s="1"/>
      <c r="CJ3082" s="1"/>
      <c r="CK3082" s="1"/>
      <c r="CL3082" s="1"/>
      <c r="CM3082" s="1"/>
    </row>
    <row r="3083" spans="1:91" x14ac:dyDescent="0.2">
      <c r="A3083" s="113"/>
      <c r="B3083" s="5"/>
      <c r="C3083" s="5"/>
      <c r="D3083" s="64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9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2"/>
      <c r="CH3083" s="1"/>
      <c r="CI3083" s="1"/>
      <c r="CJ3083" s="1"/>
      <c r="CK3083" s="1"/>
      <c r="CL3083" s="1"/>
      <c r="CM3083" s="1"/>
    </row>
    <row r="3084" spans="1:91" x14ac:dyDescent="0.2">
      <c r="A3084" s="113"/>
      <c r="B3084" s="5"/>
      <c r="C3084" s="5"/>
      <c r="D3084" s="64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9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2"/>
      <c r="CH3084" s="1"/>
      <c r="CI3084" s="1"/>
      <c r="CJ3084" s="1"/>
      <c r="CK3084" s="1"/>
      <c r="CL3084" s="1"/>
      <c r="CM3084" s="1"/>
    </row>
    <row r="3085" spans="1:91" x14ac:dyDescent="0.2">
      <c r="A3085" s="113"/>
      <c r="B3085" s="5"/>
      <c r="C3085" s="5"/>
      <c r="D3085" s="64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9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2"/>
      <c r="CH3085" s="1"/>
      <c r="CI3085" s="1"/>
      <c r="CJ3085" s="1"/>
      <c r="CK3085" s="1"/>
      <c r="CL3085" s="1"/>
      <c r="CM3085" s="1"/>
    </row>
    <row r="3086" spans="1:91" x14ac:dyDescent="0.2">
      <c r="A3086" s="113"/>
      <c r="B3086" s="5"/>
      <c r="C3086" s="5"/>
      <c r="D3086" s="64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9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2"/>
      <c r="CH3086" s="1"/>
      <c r="CI3086" s="1"/>
      <c r="CJ3086" s="1"/>
      <c r="CK3086" s="1"/>
      <c r="CL3086" s="1"/>
      <c r="CM3086" s="1"/>
    </row>
    <row r="3087" spans="1:91" x14ac:dyDescent="0.2">
      <c r="A3087" s="113"/>
      <c r="B3087" s="5"/>
      <c r="C3087" s="5"/>
      <c r="D3087" s="64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9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2"/>
      <c r="CH3087" s="1"/>
      <c r="CI3087" s="1"/>
      <c r="CJ3087" s="1"/>
      <c r="CK3087" s="1"/>
      <c r="CL3087" s="1"/>
      <c r="CM3087" s="1"/>
    </row>
    <row r="3088" spans="1:91" x14ac:dyDescent="0.2">
      <c r="A3088" s="113"/>
      <c r="B3088" s="5"/>
      <c r="C3088" s="5"/>
      <c r="D3088" s="64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9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2"/>
      <c r="CH3088" s="1"/>
      <c r="CI3088" s="1"/>
      <c r="CJ3088" s="1"/>
      <c r="CK3088" s="1"/>
      <c r="CL3088" s="1"/>
      <c r="CM3088" s="1"/>
    </row>
    <row r="3089" spans="1:91" x14ac:dyDescent="0.2">
      <c r="A3089" s="113"/>
      <c r="B3089" s="5"/>
      <c r="C3089" s="5"/>
      <c r="D3089" s="64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9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2"/>
      <c r="CH3089" s="1"/>
      <c r="CI3089" s="1"/>
      <c r="CJ3089" s="1"/>
      <c r="CK3089" s="1"/>
      <c r="CL3089" s="1"/>
      <c r="CM3089" s="1"/>
    </row>
    <row r="3090" spans="1:91" x14ac:dyDescent="0.2">
      <c r="A3090" s="113"/>
      <c r="B3090" s="5"/>
      <c r="C3090" s="5"/>
      <c r="D3090" s="64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9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2"/>
      <c r="CH3090" s="1"/>
      <c r="CI3090" s="1"/>
      <c r="CJ3090" s="1"/>
      <c r="CK3090" s="1"/>
      <c r="CL3090" s="1"/>
      <c r="CM3090" s="1"/>
    </row>
    <row r="3091" spans="1:91" x14ac:dyDescent="0.2">
      <c r="A3091" s="113"/>
      <c r="B3091" s="5"/>
      <c r="C3091" s="5"/>
      <c r="D3091" s="64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9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2"/>
      <c r="CH3091" s="1"/>
      <c r="CI3091" s="1"/>
      <c r="CJ3091" s="1"/>
      <c r="CK3091" s="1"/>
      <c r="CL3091" s="1"/>
      <c r="CM3091" s="1"/>
    </row>
    <row r="3092" spans="1:91" x14ac:dyDescent="0.2">
      <c r="A3092" s="113"/>
      <c r="B3092" s="5"/>
      <c r="C3092" s="5"/>
      <c r="D3092" s="64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9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2"/>
      <c r="CH3092" s="1"/>
      <c r="CI3092" s="1"/>
      <c r="CJ3092" s="1"/>
      <c r="CK3092" s="1"/>
      <c r="CL3092" s="1"/>
      <c r="CM3092" s="1"/>
    </row>
    <row r="3093" spans="1:91" x14ac:dyDescent="0.2">
      <c r="A3093" s="113"/>
      <c r="B3093" s="5"/>
      <c r="C3093" s="5"/>
      <c r="D3093" s="64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9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2"/>
      <c r="CH3093" s="1"/>
      <c r="CI3093" s="1"/>
      <c r="CJ3093" s="1"/>
      <c r="CK3093" s="1"/>
      <c r="CL3093" s="1"/>
      <c r="CM3093" s="1"/>
    </row>
    <row r="3094" spans="1:91" x14ac:dyDescent="0.2">
      <c r="A3094" s="113"/>
      <c r="B3094" s="5"/>
      <c r="C3094" s="5"/>
      <c r="D3094" s="64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9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2"/>
      <c r="CH3094" s="1"/>
      <c r="CI3094" s="1"/>
      <c r="CJ3094" s="1"/>
      <c r="CK3094" s="1"/>
      <c r="CL3094" s="1"/>
      <c r="CM3094" s="1"/>
    </row>
    <row r="3095" spans="1:91" x14ac:dyDescent="0.2">
      <c r="A3095" s="113"/>
      <c r="B3095" s="5"/>
      <c r="C3095" s="5"/>
      <c r="D3095" s="64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9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2"/>
      <c r="CH3095" s="1"/>
      <c r="CI3095" s="1"/>
      <c r="CJ3095" s="1"/>
      <c r="CK3095" s="1"/>
      <c r="CL3095" s="1"/>
      <c r="CM3095" s="1"/>
    </row>
    <row r="3096" spans="1:91" x14ac:dyDescent="0.2">
      <c r="A3096" s="113"/>
      <c r="B3096" s="5"/>
      <c r="C3096" s="5"/>
      <c r="D3096" s="64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9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2"/>
      <c r="CH3096" s="1"/>
      <c r="CI3096" s="1"/>
      <c r="CJ3096" s="1"/>
      <c r="CK3096" s="1"/>
      <c r="CL3096" s="1"/>
      <c r="CM3096" s="1"/>
    </row>
    <row r="3097" spans="1:91" x14ac:dyDescent="0.2">
      <c r="A3097" s="113"/>
      <c r="B3097" s="5"/>
      <c r="C3097" s="5"/>
      <c r="D3097" s="64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9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2"/>
      <c r="CH3097" s="1"/>
      <c r="CI3097" s="1"/>
      <c r="CJ3097" s="1"/>
      <c r="CK3097" s="1"/>
      <c r="CL3097" s="1"/>
      <c r="CM3097" s="1"/>
    </row>
    <row r="3098" spans="1:91" x14ac:dyDescent="0.2">
      <c r="A3098" s="113"/>
      <c r="B3098" s="5"/>
      <c r="C3098" s="5"/>
      <c r="D3098" s="64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9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2"/>
      <c r="CH3098" s="1"/>
      <c r="CI3098" s="1"/>
      <c r="CJ3098" s="1"/>
      <c r="CK3098" s="1"/>
      <c r="CL3098" s="1"/>
      <c r="CM3098" s="1"/>
    </row>
    <row r="3099" spans="1:91" x14ac:dyDescent="0.2">
      <c r="A3099" s="113"/>
      <c r="B3099" s="5"/>
      <c r="C3099" s="5"/>
      <c r="D3099" s="64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9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2"/>
      <c r="CH3099" s="1"/>
      <c r="CI3099" s="1"/>
      <c r="CJ3099" s="1"/>
      <c r="CK3099" s="1"/>
      <c r="CL3099" s="1"/>
      <c r="CM3099" s="1"/>
    </row>
    <row r="3100" spans="1:91" x14ac:dyDescent="0.2">
      <c r="A3100" s="113"/>
      <c r="B3100" s="5"/>
      <c r="C3100" s="5"/>
      <c r="D3100" s="64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9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2"/>
      <c r="CH3100" s="1"/>
      <c r="CI3100" s="1"/>
      <c r="CJ3100" s="1"/>
      <c r="CK3100" s="1"/>
      <c r="CL3100" s="1"/>
      <c r="CM3100" s="1"/>
    </row>
    <row r="3101" spans="1:91" x14ac:dyDescent="0.2">
      <c r="A3101" s="113"/>
      <c r="B3101" s="5"/>
      <c r="C3101" s="5"/>
      <c r="D3101" s="64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9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2"/>
      <c r="CH3101" s="1"/>
      <c r="CI3101" s="1"/>
      <c r="CJ3101" s="1"/>
      <c r="CK3101" s="1"/>
      <c r="CL3101" s="1"/>
      <c r="CM3101" s="1"/>
    </row>
    <row r="3102" spans="1:91" x14ac:dyDescent="0.2">
      <c r="A3102" s="113"/>
      <c r="B3102" s="5"/>
      <c r="C3102" s="5"/>
      <c r="D3102" s="64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9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2"/>
      <c r="CH3102" s="1"/>
      <c r="CI3102" s="1"/>
      <c r="CJ3102" s="1"/>
      <c r="CK3102" s="1"/>
      <c r="CL3102" s="1"/>
      <c r="CM3102" s="1"/>
    </row>
    <row r="3103" spans="1:91" x14ac:dyDescent="0.2">
      <c r="A3103" s="113"/>
      <c r="B3103" s="5"/>
      <c r="C3103" s="5"/>
      <c r="D3103" s="64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9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2"/>
      <c r="CH3103" s="1"/>
      <c r="CI3103" s="1"/>
      <c r="CJ3103" s="1"/>
      <c r="CK3103" s="1"/>
      <c r="CL3103" s="1"/>
      <c r="CM3103" s="1"/>
    </row>
    <row r="3104" spans="1:91" x14ac:dyDescent="0.2">
      <c r="A3104" s="113"/>
      <c r="B3104" s="5"/>
      <c r="C3104" s="5"/>
      <c r="D3104" s="64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9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2"/>
      <c r="CH3104" s="1"/>
      <c r="CI3104" s="1"/>
      <c r="CJ3104" s="1"/>
      <c r="CK3104" s="1"/>
      <c r="CL3104" s="1"/>
      <c r="CM3104" s="1"/>
    </row>
    <row r="3105" spans="1:91" x14ac:dyDescent="0.2">
      <c r="A3105" s="113"/>
      <c r="B3105" s="5"/>
      <c r="C3105" s="5"/>
      <c r="D3105" s="64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9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2"/>
      <c r="CH3105" s="1"/>
      <c r="CI3105" s="1"/>
      <c r="CJ3105" s="1"/>
      <c r="CK3105" s="1"/>
      <c r="CL3105" s="1"/>
      <c r="CM3105" s="1"/>
    </row>
    <row r="3106" spans="1:91" x14ac:dyDescent="0.2">
      <c r="A3106" s="113"/>
      <c r="B3106" s="5"/>
      <c r="C3106" s="5"/>
      <c r="D3106" s="64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9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2"/>
      <c r="CH3106" s="1"/>
      <c r="CI3106" s="1"/>
      <c r="CJ3106" s="1"/>
      <c r="CK3106" s="1"/>
      <c r="CL3106" s="1"/>
      <c r="CM3106" s="1"/>
    </row>
    <row r="3107" spans="1:91" x14ac:dyDescent="0.2">
      <c r="A3107" s="113"/>
      <c r="B3107" s="5"/>
      <c r="C3107" s="5"/>
      <c r="D3107" s="64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9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2"/>
      <c r="CH3107" s="1"/>
      <c r="CI3107" s="1"/>
      <c r="CJ3107" s="1"/>
      <c r="CK3107" s="1"/>
      <c r="CL3107" s="1"/>
      <c r="CM3107" s="1"/>
    </row>
    <row r="3108" spans="1:91" x14ac:dyDescent="0.2">
      <c r="A3108" s="113"/>
      <c r="B3108" s="5"/>
      <c r="C3108" s="5"/>
      <c r="D3108" s="64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9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2"/>
      <c r="CH3108" s="1"/>
      <c r="CI3108" s="1"/>
      <c r="CJ3108" s="1"/>
      <c r="CK3108" s="1"/>
      <c r="CL3108" s="1"/>
      <c r="CM3108" s="1"/>
    </row>
    <row r="3109" spans="1:91" x14ac:dyDescent="0.2">
      <c r="A3109" s="113"/>
      <c r="B3109" s="5"/>
      <c r="C3109" s="5"/>
      <c r="D3109" s="64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9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2"/>
      <c r="CH3109" s="1"/>
      <c r="CI3109" s="1"/>
      <c r="CJ3109" s="1"/>
      <c r="CK3109" s="1"/>
      <c r="CL3109" s="1"/>
      <c r="CM3109" s="1"/>
    </row>
    <row r="3110" spans="1:91" x14ac:dyDescent="0.2">
      <c r="A3110" s="113"/>
      <c r="B3110" s="5"/>
      <c r="C3110" s="5"/>
      <c r="D3110" s="64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9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2"/>
      <c r="CH3110" s="1"/>
      <c r="CI3110" s="1"/>
      <c r="CJ3110" s="1"/>
      <c r="CK3110" s="1"/>
      <c r="CL3110" s="1"/>
      <c r="CM3110" s="1"/>
    </row>
    <row r="3111" spans="1:91" x14ac:dyDescent="0.2">
      <c r="A3111" s="113"/>
      <c r="B3111" s="5"/>
      <c r="C3111" s="5"/>
      <c r="D3111" s="64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9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2"/>
      <c r="CH3111" s="1"/>
      <c r="CI3111" s="1"/>
      <c r="CJ3111" s="1"/>
      <c r="CK3111" s="1"/>
      <c r="CL3111" s="1"/>
      <c r="CM3111" s="1"/>
    </row>
    <row r="3112" spans="1:91" x14ac:dyDescent="0.2">
      <c r="A3112" s="113"/>
      <c r="B3112" s="5"/>
      <c r="C3112" s="5"/>
      <c r="D3112" s="64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9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2"/>
      <c r="CH3112" s="1"/>
      <c r="CI3112" s="1"/>
      <c r="CJ3112" s="1"/>
      <c r="CK3112" s="1"/>
      <c r="CL3112" s="1"/>
      <c r="CM3112" s="1"/>
    </row>
    <row r="3113" spans="1:91" x14ac:dyDescent="0.2">
      <c r="A3113" s="113"/>
      <c r="B3113" s="5"/>
      <c r="C3113" s="5"/>
      <c r="D3113" s="64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9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2"/>
      <c r="CH3113" s="1"/>
      <c r="CI3113" s="1"/>
      <c r="CJ3113" s="1"/>
      <c r="CK3113" s="1"/>
      <c r="CL3113" s="1"/>
      <c r="CM3113" s="1"/>
    </row>
    <row r="3114" spans="1:91" x14ac:dyDescent="0.2">
      <c r="A3114" s="113"/>
      <c r="B3114" s="5"/>
      <c r="C3114" s="5"/>
      <c r="D3114" s="64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9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2"/>
      <c r="CH3114" s="1"/>
      <c r="CI3114" s="1"/>
      <c r="CJ3114" s="1"/>
      <c r="CK3114" s="1"/>
      <c r="CL3114" s="1"/>
      <c r="CM3114" s="1"/>
    </row>
    <row r="3115" spans="1:91" x14ac:dyDescent="0.2">
      <c r="A3115" s="113"/>
      <c r="B3115" s="5"/>
      <c r="C3115" s="5"/>
      <c r="D3115" s="64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9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2"/>
      <c r="CH3115" s="1"/>
      <c r="CI3115" s="1"/>
      <c r="CJ3115" s="1"/>
      <c r="CK3115" s="1"/>
      <c r="CL3115" s="1"/>
      <c r="CM3115" s="1"/>
    </row>
    <row r="3116" spans="1:91" x14ac:dyDescent="0.2">
      <c r="A3116" s="113"/>
      <c r="B3116" s="5"/>
      <c r="C3116" s="5"/>
      <c r="D3116" s="64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9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2"/>
      <c r="CH3116" s="1"/>
      <c r="CI3116" s="1"/>
      <c r="CJ3116" s="1"/>
      <c r="CK3116" s="1"/>
      <c r="CL3116" s="1"/>
      <c r="CM3116" s="1"/>
    </row>
    <row r="3117" spans="1:91" x14ac:dyDescent="0.2">
      <c r="A3117" s="113"/>
      <c r="B3117" s="5"/>
      <c r="C3117" s="5"/>
      <c r="D3117" s="64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9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2"/>
      <c r="CH3117" s="1"/>
      <c r="CI3117" s="1"/>
      <c r="CJ3117" s="1"/>
      <c r="CK3117" s="1"/>
      <c r="CL3117" s="1"/>
      <c r="CM3117" s="1"/>
    </row>
    <row r="3118" spans="1:91" x14ac:dyDescent="0.2">
      <c r="A3118" s="113"/>
      <c r="B3118" s="5"/>
      <c r="C3118" s="5"/>
      <c r="D3118" s="64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9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2"/>
      <c r="CH3118" s="1"/>
      <c r="CI3118" s="1"/>
      <c r="CJ3118" s="1"/>
      <c r="CK3118" s="1"/>
      <c r="CL3118" s="1"/>
      <c r="CM3118" s="1"/>
    </row>
    <row r="3119" spans="1:91" x14ac:dyDescent="0.2">
      <c r="A3119" s="113"/>
      <c r="B3119" s="5"/>
      <c r="C3119" s="5"/>
      <c r="D3119" s="64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9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2"/>
      <c r="CH3119" s="1"/>
      <c r="CI3119" s="1"/>
      <c r="CJ3119" s="1"/>
      <c r="CK3119" s="1"/>
      <c r="CL3119" s="1"/>
      <c r="CM3119" s="1"/>
    </row>
    <row r="3120" spans="1:91" x14ac:dyDescent="0.2">
      <c r="A3120" s="113"/>
      <c r="B3120" s="5"/>
      <c r="C3120" s="5"/>
      <c r="D3120" s="64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9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2"/>
      <c r="CH3120" s="1"/>
      <c r="CI3120" s="1"/>
      <c r="CJ3120" s="1"/>
      <c r="CK3120" s="1"/>
      <c r="CL3120" s="1"/>
      <c r="CM3120" s="1"/>
    </row>
    <row r="3121" spans="1:91" x14ac:dyDescent="0.2">
      <c r="A3121" s="113"/>
      <c r="B3121" s="5"/>
      <c r="C3121" s="5"/>
      <c r="D3121" s="64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9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2"/>
      <c r="CH3121" s="1"/>
      <c r="CI3121" s="1"/>
      <c r="CJ3121" s="1"/>
      <c r="CK3121" s="1"/>
      <c r="CL3121" s="1"/>
      <c r="CM3121" s="1"/>
    </row>
    <row r="3122" spans="1:91" x14ac:dyDescent="0.2">
      <c r="A3122" s="113"/>
      <c r="B3122" s="5"/>
      <c r="C3122" s="5"/>
      <c r="D3122" s="64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9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2"/>
      <c r="CH3122" s="1"/>
      <c r="CI3122" s="1"/>
      <c r="CJ3122" s="1"/>
      <c r="CK3122" s="1"/>
      <c r="CL3122" s="1"/>
      <c r="CM3122" s="1"/>
    </row>
    <row r="3123" spans="1:91" x14ac:dyDescent="0.2">
      <c r="A3123" s="113"/>
      <c r="B3123" s="5"/>
      <c r="C3123" s="5"/>
      <c r="D3123" s="64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9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2"/>
      <c r="CH3123" s="1"/>
      <c r="CI3123" s="1"/>
      <c r="CJ3123" s="1"/>
      <c r="CK3123" s="1"/>
      <c r="CL3123" s="1"/>
      <c r="CM3123" s="1"/>
    </row>
    <row r="3124" spans="1:91" x14ac:dyDescent="0.2">
      <c r="A3124" s="113"/>
      <c r="B3124" s="5"/>
      <c r="C3124" s="5"/>
      <c r="D3124" s="64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9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2"/>
      <c r="CH3124" s="1"/>
      <c r="CI3124" s="1"/>
      <c r="CJ3124" s="1"/>
      <c r="CK3124" s="1"/>
      <c r="CL3124" s="1"/>
      <c r="CM3124" s="1"/>
    </row>
    <row r="3125" spans="1:91" x14ac:dyDescent="0.2">
      <c r="A3125" s="113"/>
      <c r="B3125" s="5"/>
      <c r="C3125" s="5"/>
      <c r="D3125" s="64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9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2"/>
      <c r="CH3125" s="1"/>
      <c r="CI3125" s="1"/>
      <c r="CJ3125" s="1"/>
      <c r="CK3125" s="1"/>
      <c r="CL3125" s="1"/>
      <c r="CM3125" s="1"/>
    </row>
    <row r="3126" spans="1:91" x14ac:dyDescent="0.2">
      <c r="A3126" s="113"/>
      <c r="B3126" s="5"/>
      <c r="C3126" s="5"/>
      <c r="D3126" s="64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9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2"/>
      <c r="CH3126" s="1"/>
      <c r="CI3126" s="1"/>
      <c r="CJ3126" s="1"/>
      <c r="CK3126" s="1"/>
      <c r="CL3126" s="1"/>
      <c r="CM3126" s="1"/>
    </row>
    <row r="3127" spans="1:91" x14ac:dyDescent="0.2">
      <c r="A3127" s="113"/>
      <c r="B3127" s="5"/>
      <c r="C3127" s="5"/>
      <c r="D3127" s="64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9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2"/>
      <c r="CH3127" s="1"/>
      <c r="CI3127" s="1"/>
      <c r="CJ3127" s="1"/>
      <c r="CK3127" s="1"/>
      <c r="CL3127" s="1"/>
      <c r="CM3127" s="1"/>
    </row>
    <row r="3128" spans="1:91" x14ac:dyDescent="0.2">
      <c r="A3128" s="113"/>
      <c r="B3128" s="5"/>
      <c r="C3128" s="5"/>
      <c r="D3128" s="64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9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2"/>
      <c r="CH3128" s="1"/>
      <c r="CI3128" s="1"/>
      <c r="CJ3128" s="1"/>
      <c r="CK3128" s="1"/>
      <c r="CL3128" s="1"/>
      <c r="CM3128" s="1"/>
    </row>
    <row r="3129" spans="1:91" x14ac:dyDescent="0.2">
      <c r="A3129" s="113"/>
      <c r="B3129" s="5"/>
      <c r="C3129" s="5"/>
      <c r="D3129" s="64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9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2"/>
      <c r="CH3129" s="1"/>
      <c r="CI3129" s="1"/>
      <c r="CJ3129" s="1"/>
      <c r="CK3129" s="1"/>
      <c r="CL3129" s="1"/>
      <c r="CM3129" s="1"/>
    </row>
    <row r="3130" spans="1:91" x14ac:dyDescent="0.2">
      <c r="A3130" s="113"/>
      <c r="B3130" s="5"/>
      <c r="C3130" s="5"/>
      <c r="D3130" s="64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9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2"/>
      <c r="CH3130" s="1"/>
      <c r="CI3130" s="1"/>
      <c r="CJ3130" s="1"/>
      <c r="CK3130" s="1"/>
      <c r="CL3130" s="1"/>
      <c r="CM3130" s="1"/>
    </row>
    <row r="3131" spans="1:91" x14ac:dyDescent="0.2">
      <c r="A3131" s="113"/>
      <c r="B3131" s="5"/>
      <c r="C3131" s="5"/>
      <c r="D3131" s="64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9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2"/>
      <c r="CH3131" s="1"/>
      <c r="CI3131" s="1"/>
      <c r="CJ3131" s="1"/>
      <c r="CK3131" s="1"/>
      <c r="CL3131" s="1"/>
      <c r="CM3131" s="1"/>
    </row>
    <row r="3132" spans="1:91" x14ac:dyDescent="0.2">
      <c r="A3132" s="113"/>
      <c r="B3132" s="5"/>
      <c r="C3132" s="5"/>
      <c r="D3132" s="64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9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2"/>
      <c r="CH3132" s="1"/>
      <c r="CI3132" s="1"/>
      <c r="CJ3132" s="1"/>
      <c r="CK3132" s="1"/>
      <c r="CL3132" s="1"/>
      <c r="CM3132" s="1"/>
    </row>
    <row r="3133" spans="1:91" x14ac:dyDescent="0.2">
      <c r="A3133" s="113"/>
      <c r="B3133" s="5"/>
      <c r="C3133" s="5"/>
      <c r="D3133" s="64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9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2"/>
      <c r="CH3133" s="1"/>
      <c r="CI3133" s="1"/>
      <c r="CJ3133" s="1"/>
      <c r="CK3133" s="1"/>
      <c r="CL3133" s="1"/>
      <c r="CM3133" s="1"/>
    </row>
    <row r="3134" spans="1:91" x14ac:dyDescent="0.2">
      <c r="A3134" s="113"/>
      <c r="B3134" s="5"/>
      <c r="C3134" s="5"/>
      <c r="D3134" s="64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9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2"/>
      <c r="CH3134" s="1"/>
      <c r="CI3134" s="1"/>
      <c r="CJ3134" s="1"/>
      <c r="CK3134" s="1"/>
      <c r="CL3134" s="1"/>
      <c r="CM3134" s="1"/>
    </row>
    <row r="3135" spans="1:91" x14ac:dyDescent="0.2">
      <c r="A3135" s="113"/>
      <c r="B3135" s="5"/>
      <c r="C3135" s="5"/>
      <c r="D3135" s="64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9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2"/>
      <c r="CH3135" s="1"/>
      <c r="CI3135" s="1"/>
      <c r="CJ3135" s="1"/>
      <c r="CK3135" s="1"/>
      <c r="CL3135" s="1"/>
      <c r="CM3135" s="1"/>
    </row>
    <row r="3136" spans="1:91" x14ac:dyDescent="0.2">
      <c r="A3136" s="113"/>
      <c r="B3136" s="5"/>
      <c r="C3136" s="5"/>
      <c r="D3136" s="64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9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2"/>
      <c r="CH3136" s="1"/>
      <c r="CI3136" s="1"/>
      <c r="CJ3136" s="1"/>
      <c r="CK3136" s="1"/>
      <c r="CL3136" s="1"/>
      <c r="CM3136" s="1"/>
    </row>
    <row r="3137" spans="1:91" x14ac:dyDescent="0.2">
      <c r="A3137" s="113"/>
      <c r="B3137" s="5"/>
      <c r="C3137" s="5"/>
      <c r="D3137" s="64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9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2"/>
      <c r="CH3137" s="1"/>
      <c r="CI3137" s="1"/>
      <c r="CJ3137" s="1"/>
      <c r="CK3137" s="1"/>
      <c r="CL3137" s="1"/>
      <c r="CM3137" s="1"/>
    </row>
    <row r="3138" spans="1:91" x14ac:dyDescent="0.2">
      <c r="A3138" s="113"/>
      <c r="B3138" s="5"/>
      <c r="C3138" s="5"/>
      <c r="D3138" s="64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9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2"/>
      <c r="CH3138" s="1"/>
      <c r="CI3138" s="1"/>
      <c r="CJ3138" s="1"/>
      <c r="CK3138" s="1"/>
      <c r="CL3138" s="1"/>
      <c r="CM3138" s="1"/>
    </row>
    <row r="3139" spans="1:91" x14ac:dyDescent="0.2">
      <c r="A3139" s="113"/>
      <c r="B3139" s="5"/>
      <c r="C3139" s="5"/>
      <c r="D3139" s="64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9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2"/>
      <c r="CH3139" s="1"/>
      <c r="CI3139" s="1"/>
      <c r="CJ3139" s="1"/>
      <c r="CK3139" s="1"/>
      <c r="CL3139" s="1"/>
      <c r="CM3139" s="1"/>
    </row>
    <row r="3140" spans="1:91" x14ac:dyDescent="0.2">
      <c r="A3140" s="113"/>
      <c r="B3140" s="5"/>
      <c r="C3140" s="5"/>
      <c r="D3140" s="64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9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2"/>
      <c r="CH3140" s="1"/>
      <c r="CI3140" s="1"/>
      <c r="CJ3140" s="1"/>
      <c r="CK3140" s="1"/>
      <c r="CL3140" s="1"/>
      <c r="CM3140" s="1"/>
    </row>
    <row r="3141" spans="1:91" x14ac:dyDescent="0.2">
      <c r="A3141" s="113"/>
      <c r="B3141" s="5"/>
      <c r="C3141" s="5"/>
      <c r="D3141" s="64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9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2"/>
      <c r="CH3141" s="1"/>
      <c r="CI3141" s="1"/>
      <c r="CJ3141" s="1"/>
      <c r="CK3141" s="1"/>
      <c r="CL3141" s="1"/>
      <c r="CM3141" s="1"/>
    </row>
    <row r="3142" spans="1:91" x14ac:dyDescent="0.2">
      <c r="A3142" s="113"/>
      <c r="B3142" s="5"/>
      <c r="C3142" s="5"/>
      <c r="D3142" s="64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9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2"/>
      <c r="CH3142" s="1"/>
      <c r="CI3142" s="1"/>
      <c r="CJ3142" s="1"/>
      <c r="CK3142" s="1"/>
      <c r="CL3142" s="1"/>
      <c r="CM3142" s="1"/>
    </row>
    <row r="3143" spans="1:91" x14ac:dyDescent="0.2">
      <c r="A3143" s="113"/>
      <c r="B3143" s="5"/>
      <c r="C3143" s="5"/>
      <c r="D3143" s="64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9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2"/>
      <c r="CH3143" s="1"/>
      <c r="CI3143" s="1"/>
      <c r="CJ3143" s="1"/>
      <c r="CK3143" s="1"/>
      <c r="CL3143" s="1"/>
      <c r="CM3143" s="1"/>
    </row>
    <row r="3144" spans="1:91" x14ac:dyDescent="0.2">
      <c r="A3144" s="113"/>
      <c r="B3144" s="5"/>
      <c r="C3144" s="5"/>
      <c r="D3144" s="64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9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2"/>
      <c r="CH3144" s="1"/>
      <c r="CI3144" s="1"/>
      <c r="CJ3144" s="1"/>
      <c r="CK3144" s="1"/>
      <c r="CL3144" s="1"/>
      <c r="CM3144" s="1"/>
    </row>
    <row r="3145" spans="1:91" x14ac:dyDescent="0.2">
      <c r="A3145" s="113"/>
      <c r="B3145" s="5"/>
      <c r="C3145" s="5"/>
      <c r="D3145" s="64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9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2"/>
      <c r="CH3145" s="1"/>
      <c r="CI3145" s="1"/>
      <c r="CJ3145" s="1"/>
      <c r="CK3145" s="1"/>
      <c r="CL3145" s="1"/>
      <c r="CM3145" s="1"/>
    </row>
    <row r="3146" spans="1:91" x14ac:dyDescent="0.2">
      <c r="A3146" s="113"/>
      <c r="B3146" s="5"/>
      <c r="C3146" s="5"/>
      <c r="D3146" s="64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9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2"/>
      <c r="CH3146" s="1"/>
      <c r="CI3146" s="1"/>
      <c r="CJ3146" s="1"/>
      <c r="CK3146" s="1"/>
      <c r="CL3146" s="1"/>
      <c r="CM3146" s="1"/>
    </row>
    <row r="3147" spans="1:91" x14ac:dyDescent="0.2">
      <c r="A3147" s="113"/>
      <c r="B3147" s="5"/>
      <c r="C3147" s="5"/>
      <c r="D3147" s="64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9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2"/>
      <c r="CH3147" s="1"/>
      <c r="CI3147" s="1"/>
      <c r="CJ3147" s="1"/>
      <c r="CK3147" s="1"/>
      <c r="CL3147" s="1"/>
      <c r="CM3147" s="1"/>
    </row>
    <row r="3148" spans="1:91" x14ac:dyDescent="0.2">
      <c r="A3148" s="113"/>
      <c r="B3148" s="5"/>
      <c r="C3148" s="5"/>
      <c r="D3148" s="64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9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2"/>
      <c r="CH3148" s="1"/>
      <c r="CI3148" s="1"/>
      <c r="CJ3148" s="1"/>
      <c r="CK3148" s="1"/>
      <c r="CL3148" s="1"/>
      <c r="CM3148" s="1"/>
    </row>
    <row r="3149" spans="1:91" x14ac:dyDescent="0.2">
      <c r="A3149" s="113"/>
      <c r="B3149" s="5"/>
      <c r="C3149" s="5"/>
      <c r="D3149" s="64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9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2"/>
      <c r="CH3149" s="1"/>
      <c r="CI3149" s="1"/>
      <c r="CJ3149" s="1"/>
      <c r="CK3149" s="1"/>
      <c r="CL3149" s="1"/>
      <c r="CM3149" s="1"/>
    </row>
    <row r="3150" spans="1:91" x14ac:dyDescent="0.2">
      <c r="A3150" s="113"/>
      <c r="B3150" s="5"/>
      <c r="C3150" s="5"/>
      <c r="D3150" s="64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9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2"/>
      <c r="CH3150" s="1"/>
      <c r="CI3150" s="1"/>
      <c r="CJ3150" s="1"/>
      <c r="CK3150" s="1"/>
      <c r="CL3150" s="1"/>
      <c r="CM3150" s="1"/>
    </row>
    <row r="3151" spans="1:91" x14ac:dyDescent="0.2">
      <c r="A3151" s="113"/>
      <c r="B3151" s="5"/>
      <c r="C3151" s="5"/>
      <c r="D3151" s="64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9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2"/>
      <c r="CH3151" s="1"/>
      <c r="CI3151" s="1"/>
      <c r="CJ3151" s="1"/>
      <c r="CK3151" s="1"/>
      <c r="CL3151" s="1"/>
      <c r="CM3151" s="1"/>
    </row>
    <row r="3152" spans="1:91" x14ac:dyDescent="0.2">
      <c r="A3152" s="113"/>
      <c r="B3152" s="5"/>
      <c r="C3152" s="5"/>
      <c r="D3152" s="64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9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2"/>
      <c r="CH3152" s="1"/>
      <c r="CI3152" s="1"/>
      <c r="CJ3152" s="1"/>
      <c r="CK3152" s="1"/>
      <c r="CL3152" s="1"/>
      <c r="CM3152" s="1"/>
    </row>
    <row r="3153" spans="1:91" x14ac:dyDescent="0.2">
      <c r="A3153" s="113"/>
      <c r="B3153" s="5"/>
      <c r="C3153" s="5"/>
      <c r="D3153" s="64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9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2"/>
      <c r="CH3153" s="1"/>
      <c r="CI3153" s="1"/>
      <c r="CJ3153" s="1"/>
      <c r="CK3153" s="1"/>
      <c r="CL3153" s="1"/>
      <c r="CM3153" s="1"/>
    </row>
    <row r="3154" spans="1:91" x14ac:dyDescent="0.2">
      <c r="A3154" s="113"/>
      <c r="B3154" s="5"/>
      <c r="C3154" s="5"/>
      <c r="D3154" s="64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9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2"/>
      <c r="CH3154" s="1"/>
      <c r="CI3154" s="1"/>
      <c r="CJ3154" s="1"/>
      <c r="CK3154" s="1"/>
      <c r="CL3154" s="1"/>
      <c r="CM3154" s="1"/>
    </row>
    <row r="3155" spans="1:91" x14ac:dyDescent="0.2">
      <c r="A3155" s="113"/>
      <c r="B3155" s="5"/>
      <c r="C3155" s="5"/>
      <c r="D3155" s="64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9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2"/>
      <c r="CH3155" s="1"/>
      <c r="CI3155" s="1"/>
      <c r="CJ3155" s="1"/>
      <c r="CK3155" s="1"/>
      <c r="CL3155" s="1"/>
      <c r="CM3155" s="1"/>
    </row>
    <row r="3156" spans="1:91" x14ac:dyDescent="0.2">
      <c r="A3156" s="113"/>
      <c r="B3156" s="5"/>
      <c r="C3156" s="5"/>
      <c r="D3156" s="64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9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2"/>
      <c r="CH3156" s="1"/>
      <c r="CI3156" s="1"/>
      <c r="CJ3156" s="1"/>
      <c r="CK3156" s="1"/>
      <c r="CL3156" s="1"/>
      <c r="CM3156" s="1"/>
    </row>
    <row r="3157" spans="1:91" x14ac:dyDescent="0.2">
      <c r="A3157" s="113"/>
      <c r="B3157" s="5"/>
      <c r="C3157" s="5"/>
      <c r="D3157" s="64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9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2"/>
      <c r="CH3157" s="1"/>
      <c r="CI3157" s="1"/>
      <c r="CJ3157" s="1"/>
      <c r="CK3157" s="1"/>
      <c r="CL3157" s="1"/>
      <c r="CM3157" s="1"/>
    </row>
    <row r="3158" spans="1:91" x14ac:dyDescent="0.2">
      <c r="A3158" s="113"/>
      <c r="B3158" s="5"/>
      <c r="C3158" s="5"/>
      <c r="D3158" s="64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9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2"/>
      <c r="CH3158" s="1"/>
      <c r="CI3158" s="1"/>
      <c r="CJ3158" s="1"/>
      <c r="CK3158" s="1"/>
      <c r="CL3158" s="1"/>
      <c r="CM3158" s="1"/>
    </row>
    <row r="3159" spans="1:91" x14ac:dyDescent="0.2">
      <c r="A3159" s="113"/>
      <c r="B3159" s="5"/>
      <c r="C3159" s="5"/>
      <c r="D3159" s="64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9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2"/>
      <c r="CH3159" s="1"/>
      <c r="CI3159" s="1"/>
      <c r="CJ3159" s="1"/>
      <c r="CK3159" s="1"/>
      <c r="CL3159" s="1"/>
      <c r="CM3159" s="1"/>
    </row>
    <row r="3160" spans="1:91" x14ac:dyDescent="0.2">
      <c r="A3160" s="113"/>
      <c r="B3160" s="5"/>
      <c r="C3160" s="5"/>
      <c r="D3160" s="64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9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2"/>
      <c r="CH3160" s="1"/>
      <c r="CI3160" s="1"/>
      <c r="CJ3160" s="1"/>
      <c r="CK3160" s="1"/>
      <c r="CL3160" s="1"/>
      <c r="CM3160" s="1"/>
    </row>
    <row r="3161" spans="1:91" x14ac:dyDescent="0.2">
      <c r="A3161" s="113"/>
      <c r="B3161" s="5"/>
      <c r="C3161" s="5"/>
      <c r="D3161" s="64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9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2"/>
      <c r="CH3161" s="1"/>
      <c r="CI3161" s="1"/>
      <c r="CJ3161" s="1"/>
      <c r="CK3161" s="1"/>
      <c r="CL3161" s="1"/>
      <c r="CM3161" s="1"/>
    </row>
    <row r="3162" spans="1:91" x14ac:dyDescent="0.2">
      <c r="A3162" s="113"/>
      <c r="B3162" s="5"/>
      <c r="C3162" s="5"/>
      <c r="D3162" s="64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9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2"/>
      <c r="CH3162" s="1"/>
      <c r="CI3162" s="1"/>
      <c r="CJ3162" s="1"/>
      <c r="CK3162" s="1"/>
      <c r="CL3162" s="1"/>
      <c r="CM3162" s="1"/>
    </row>
    <row r="3163" spans="1:91" x14ac:dyDescent="0.2">
      <c r="A3163" s="113"/>
      <c r="B3163" s="5"/>
      <c r="C3163" s="5"/>
      <c r="D3163" s="64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9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2"/>
      <c r="CH3163" s="1"/>
      <c r="CI3163" s="1"/>
      <c r="CJ3163" s="1"/>
      <c r="CK3163" s="1"/>
      <c r="CL3163" s="1"/>
      <c r="CM3163" s="1"/>
    </row>
    <row r="3164" spans="1:91" x14ac:dyDescent="0.2">
      <c r="A3164" s="113"/>
      <c r="B3164" s="5"/>
      <c r="C3164" s="5"/>
      <c r="D3164" s="64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9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2"/>
      <c r="CH3164" s="1"/>
      <c r="CI3164" s="1"/>
      <c r="CJ3164" s="1"/>
      <c r="CK3164" s="1"/>
      <c r="CL3164" s="1"/>
      <c r="CM3164" s="1"/>
    </row>
    <row r="3165" spans="1:91" x14ac:dyDescent="0.2">
      <c r="A3165" s="113"/>
      <c r="B3165" s="5"/>
      <c r="C3165" s="5"/>
      <c r="D3165" s="64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9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2"/>
      <c r="CH3165" s="1"/>
      <c r="CI3165" s="1"/>
      <c r="CJ3165" s="1"/>
      <c r="CK3165" s="1"/>
      <c r="CL3165" s="1"/>
      <c r="CM3165" s="1"/>
    </row>
    <row r="3166" spans="1:91" x14ac:dyDescent="0.2">
      <c r="A3166" s="113"/>
      <c r="B3166" s="5"/>
      <c r="C3166" s="5"/>
      <c r="D3166" s="64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9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2"/>
      <c r="CH3166" s="1"/>
      <c r="CI3166" s="1"/>
      <c r="CJ3166" s="1"/>
      <c r="CK3166" s="1"/>
      <c r="CL3166" s="1"/>
      <c r="CM3166" s="1"/>
    </row>
    <row r="3167" spans="1:91" x14ac:dyDescent="0.2">
      <c r="A3167" s="113"/>
      <c r="B3167" s="5"/>
      <c r="C3167" s="5"/>
      <c r="D3167" s="64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9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2"/>
      <c r="CH3167" s="1"/>
      <c r="CI3167" s="1"/>
      <c r="CJ3167" s="1"/>
      <c r="CK3167" s="1"/>
      <c r="CL3167" s="1"/>
      <c r="CM3167" s="1"/>
    </row>
    <row r="3168" spans="1:91" x14ac:dyDescent="0.2">
      <c r="A3168" s="113"/>
      <c r="B3168" s="5"/>
      <c r="C3168" s="5"/>
      <c r="D3168" s="64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9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2"/>
      <c r="CH3168" s="1"/>
      <c r="CI3168" s="1"/>
      <c r="CJ3168" s="1"/>
      <c r="CK3168" s="1"/>
      <c r="CL3168" s="1"/>
      <c r="CM3168" s="1"/>
    </row>
    <row r="3169" spans="1:91" x14ac:dyDescent="0.2">
      <c r="A3169" s="113"/>
      <c r="B3169" s="5"/>
      <c r="C3169" s="5"/>
      <c r="D3169" s="64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9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2"/>
      <c r="CH3169" s="1"/>
      <c r="CI3169" s="1"/>
      <c r="CJ3169" s="1"/>
      <c r="CK3169" s="1"/>
      <c r="CL3169" s="1"/>
      <c r="CM3169" s="1"/>
    </row>
    <row r="3170" spans="1:91" x14ac:dyDescent="0.2">
      <c r="A3170" s="113"/>
      <c r="B3170" s="5"/>
      <c r="C3170" s="5"/>
      <c r="D3170" s="64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9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2"/>
      <c r="CH3170" s="1"/>
      <c r="CI3170" s="1"/>
      <c r="CJ3170" s="1"/>
      <c r="CK3170" s="1"/>
      <c r="CL3170" s="1"/>
      <c r="CM3170" s="1"/>
    </row>
    <row r="3171" spans="1:91" x14ac:dyDescent="0.2">
      <c r="A3171" s="113"/>
      <c r="B3171" s="5"/>
      <c r="C3171" s="5"/>
      <c r="D3171" s="64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9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2"/>
      <c r="CH3171" s="1"/>
      <c r="CI3171" s="1"/>
      <c r="CJ3171" s="1"/>
      <c r="CK3171" s="1"/>
      <c r="CL3171" s="1"/>
      <c r="CM3171" s="1"/>
    </row>
    <row r="3172" spans="1:91" x14ac:dyDescent="0.2">
      <c r="A3172" s="113"/>
      <c r="B3172" s="5"/>
      <c r="C3172" s="5"/>
      <c r="D3172" s="64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9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2"/>
      <c r="CH3172" s="1"/>
      <c r="CI3172" s="1"/>
      <c r="CJ3172" s="1"/>
      <c r="CK3172" s="1"/>
      <c r="CL3172" s="1"/>
      <c r="CM3172" s="1"/>
    </row>
    <row r="3173" spans="1:91" x14ac:dyDescent="0.2">
      <c r="A3173" s="113"/>
      <c r="B3173" s="5"/>
      <c r="C3173" s="5"/>
      <c r="D3173" s="64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9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2"/>
      <c r="CH3173" s="1"/>
      <c r="CI3173" s="1"/>
      <c r="CJ3173" s="1"/>
      <c r="CK3173" s="1"/>
      <c r="CL3173" s="1"/>
      <c r="CM3173" s="1"/>
    </row>
    <row r="3174" spans="1:91" x14ac:dyDescent="0.2">
      <c r="A3174" s="113"/>
      <c r="B3174" s="5"/>
      <c r="C3174" s="5"/>
      <c r="D3174" s="64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9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2"/>
      <c r="CH3174" s="1"/>
      <c r="CI3174" s="1"/>
      <c r="CJ3174" s="1"/>
      <c r="CK3174" s="1"/>
      <c r="CL3174" s="1"/>
      <c r="CM3174" s="1"/>
    </row>
    <row r="3175" spans="1:91" x14ac:dyDescent="0.2">
      <c r="A3175" s="113"/>
      <c r="B3175" s="5"/>
      <c r="C3175" s="5"/>
      <c r="D3175" s="64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9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2"/>
      <c r="CH3175" s="1"/>
      <c r="CI3175" s="1"/>
      <c r="CJ3175" s="1"/>
      <c r="CK3175" s="1"/>
      <c r="CL3175" s="1"/>
      <c r="CM3175" s="1"/>
    </row>
    <row r="3176" spans="1:91" x14ac:dyDescent="0.2">
      <c r="A3176" s="113"/>
      <c r="B3176" s="5"/>
      <c r="C3176" s="5"/>
      <c r="D3176" s="64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9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2"/>
      <c r="CH3176" s="1"/>
      <c r="CI3176" s="1"/>
      <c r="CJ3176" s="1"/>
      <c r="CK3176" s="1"/>
      <c r="CL3176" s="1"/>
      <c r="CM3176" s="1"/>
    </row>
    <row r="3177" spans="1:91" x14ac:dyDescent="0.2">
      <c r="A3177" s="113"/>
      <c r="B3177" s="5"/>
      <c r="C3177" s="5"/>
      <c r="D3177" s="64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9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2"/>
      <c r="CH3177" s="1"/>
      <c r="CI3177" s="1"/>
      <c r="CJ3177" s="1"/>
      <c r="CK3177" s="1"/>
      <c r="CL3177" s="1"/>
      <c r="CM3177" s="1"/>
    </row>
    <row r="3178" spans="1:91" x14ac:dyDescent="0.2">
      <c r="A3178" s="113"/>
      <c r="B3178" s="5"/>
      <c r="C3178" s="5"/>
      <c r="D3178" s="64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9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2"/>
      <c r="CH3178" s="1"/>
      <c r="CI3178" s="1"/>
      <c r="CJ3178" s="1"/>
      <c r="CK3178" s="1"/>
      <c r="CL3178" s="1"/>
      <c r="CM3178" s="1"/>
    </row>
    <row r="3179" spans="1:91" x14ac:dyDescent="0.2">
      <c r="A3179" s="113"/>
      <c r="B3179" s="5"/>
      <c r="C3179" s="5"/>
      <c r="D3179" s="64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9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2"/>
      <c r="CH3179" s="1"/>
      <c r="CI3179" s="1"/>
      <c r="CJ3179" s="1"/>
      <c r="CK3179" s="1"/>
      <c r="CL3179" s="1"/>
      <c r="CM3179" s="1"/>
    </row>
    <row r="3180" spans="1:91" x14ac:dyDescent="0.2">
      <c r="A3180" s="113"/>
      <c r="B3180" s="5"/>
      <c r="C3180" s="5"/>
      <c r="D3180" s="64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9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2"/>
      <c r="CH3180" s="1"/>
      <c r="CI3180" s="1"/>
      <c r="CJ3180" s="1"/>
      <c r="CK3180" s="1"/>
      <c r="CL3180" s="1"/>
      <c r="CM3180" s="1"/>
    </row>
    <row r="3181" spans="1:91" x14ac:dyDescent="0.2">
      <c r="A3181" s="113"/>
      <c r="B3181" s="5"/>
      <c r="C3181" s="5"/>
      <c r="D3181" s="64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9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2"/>
      <c r="CH3181" s="1"/>
      <c r="CI3181" s="1"/>
      <c r="CJ3181" s="1"/>
      <c r="CK3181" s="1"/>
      <c r="CL3181" s="1"/>
      <c r="CM3181" s="1"/>
    </row>
    <row r="3182" spans="1:91" x14ac:dyDescent="0.2">
      <c r="A3182" s="113"/>
      <c r="B3182" s="5"/>
      <c r="C3182" s="5"/>
      <c r="D3182" s="64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9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2"/>
      <c r="CH3182" s="1"/>
      <c r="CI3182" s="1"/>
      <c r="CJ3182" s="1"/>
      <c r="CK3182" s="1"/>
      <c r="CL3182" s="1"/>
      <c r="CM3182" s="1"/>
    </row>
    <row r="3183" spans="1:91" x14ac:dyDescent="0.2">
      <c r="A3183" s="113"/>
      <c r="B3183" s="5"/>
      <c r="C3183" s="5"/>
      <c r="D3183" s="64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9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2"/>
      <c r="CH3183" s="1"/>
      <c r="CI3183" s="1"/>
      <c r="CJ3183" s="1"/>
      <c r="CK3183" s="1"/>
      <c r="CL3183" s="1"/>
      <c r="CM3183" s="1"/>
    </row>
    <row r="3184" spans="1:91" x14ac:dyDescent="0.2">
      <c r="A3184" s="113"/>
      <c r="B3184" s="5"/>
      <c r="C3184" s="5"/>
      <c r="D3184" s="64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9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2"/>
      <c r="CH3184" s="1"/>
      <c r="CI3184" s="1"/>
      <c r="CJ3184" s="1"/>
      <c r="CK3184" s="1"/>
      <c r="CL3184" s="1"/>
      <c r="CM3184" s="1"/>
    </row>
    <row r="3185" spans="1:91" x14ac:dyDescent="0.2">
      <c r="A3185" s="113"/>
      <c r="B3185" s="5"/>
      <c r="C3185" s="5"/>
      <c r="D3185" s="64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9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2"/>
      <c r="CH3185" s="1"/>
      <c r="CI3185" s="1"/>
      <c r="CJ3185" s="1"/>
      <c r="CK3185" s="1"/>
      <c r="CL3185" s="1"/>
      <c r="CM3185" s="1"/>
    </row>
    <row r="3186" spans="1:91" x14ac:dyDescent="0.2">
      <c r="A3186" s="113"/>
      <c r="B3186" s="5"/>
      <c r="C3186" s="5"/>
      <c r="D3186" s="64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9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2"/>
      <c r="CH3186" s="1"/>
      <c r="CI3186" s="1"/>
      <c r="CJ3186" s="1"/>
      <c r="CK3186" s="1"/>
      <c r="CL3186" s="1"/>
      <c r="CM3186" s="1"/>
    </row>
    <row r="3187" spans="1:91" x14ac:dyDescent="0.2">
      <c r="A3187" s="113"/>
      <c r="B3187" s="5"/>
      <c r="C3187" s="5"/>
      <c r="D3187" s="64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9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2"/>
      <c r="CH3187" s="1"/>
      <c r="CI3187" s="1"/>
      <c r="CJ3187" s="1"/>
      <c r="CK3187" s="1"/>
      <c r="CL3187" s="1"/>
      <c r="CM3187" s="1"/>
    </row>
    <row r="3188" spans="1:91" x14ac:dyDescent="0.2">
      <c r="A3188" s="113"/>
      <c r="B3188" s="5"/>
      <c r="C3188" s="5"/>
      <c r="D3188" s="64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9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2"/>
      <c r="CH3188" s="1"/>
      <c r="CI3188" s="1"/>
      <c r="CJ3188" s="1"/>
      <c r="CK3188" s="1"/>
      <c r="CL3188" s="1"/>
      <c r="CM3188" s="1"/>
    </row>
    <row r="3189" spans="1:91" x14ac:dyDescent="0.2">
      <c r="A3189" s="113"/>
      <c r="B3189" s="5"/>
      <c r="C3189" s="5"/>
      <c r="D3189" s="64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9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2"/>
      <c r="CH3189" s="1"/>
      <c r="CI3189" s="1"/>
      <c r="CJ3189" s="1"/>
      <c r="CK3189" s="1"/>
      <c r="CL3189" s="1"/>
      <c r="CM3189" s="1"/>
    </row>
    <row r="3190" spans="1:91" x14ac:dyDescent="0.2">
      <c r="A3190" s="113"/>
      <c r="B3190" s="5"/>
      <c r="C3190" s="5"/>
      <c r="D3190" s="64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9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2"/>
      <c r="CH3190" s="1"/>
      <c r="CI3190" s="1"/>
      <c r="CJ3190" s="1"/>
      <c r="CK3190" s="1"/>
      <c r="CL3190" s="1"/>
      <c r="CM3190" s="1"/>
    </row>
    <row r="3191" spans="1:91" x14ac:dyDescent="0.2">
      <c r="A3191" s="113"/>
      <c r="B3191" s="5"/>
      <c r="C3191" s="5"/>
      <c r="D3191" s="64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9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2"/>
      <c r="CH3191" s="1"/>
      <c r="CI3191" s="1"/>
      <c r="CJ3191" s="1"/>
      <c r="CK3191" s="1"/>
      <c r="CL3191" s="1"/>
      <c r="CM3191" s="1"/>
    </row>
    <row r="3192" spans="1:91" x14ac:dyDescent="0.2">
      <c r="A3192" s="113"/>
      <c r="B3192" s="5"/>
      <c r="C3192" s="5"/>
      <c r="D3192" s="64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9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2"/>
      <c r="CH3192" s="1"/>
      <c r="CI3192" s="1"/>
      <c r="CJ3192" s="1"/>
      <c r="CK3192" s="1"/>
      <c r="CL3192" s="1"/>
      <c r="CM3192" s="1"/>
    </row>
    <row r="3193" spans="1:91" x14ac:dyDescent="0.2">
      <c r="A3193" s="113"/>
      <c r="B3193" s="5"/>
      <c r="C3193" s="5"/>
      <c r="D3193" s="64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9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2"/>
      <c r="CH3193" s="1"/>
      <c r="CI3193" s="1"/>
      <c r="CJ3193" s="1"/>
      <c r="CK3193" s="1"/>
      <c r="CL3193" s="1"/>
      <c r="CM3193" s="1"/>
    </row>
    <row r="3194" spans="1:91" x14ac:dyDescent="0.2">
      <c r="A3194" s="113"/>
      <c r="B3194" s="5"/>
      <c r="C3194" s="5"/>
      <c r="D3194" s="64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9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2"/>
      <c r="CH3194" s="1"/>
      <c r="CI3194" s="1"/>
      <c r="CJ3194" s="1"/>
      <c r="CK3194" s="1"/>
      <c r="CL3194" s="1"/>
      <c r="CM3194" s="1"/>
    </row>
    <row r="3195" spans="1:91" x14ac:dyDescent="0.2">
      <c r="A3195" s="113"/>
      <c r="B3195" s="5"/>
      <c r="C3195" s="5"/>
      <c r="D3195" s="64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9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2"/>
      <c r="CH3195" s="1"/>
      <c r="CI3195" s="1"/>
      <c r="CJ3195" s="1"/>
      <c r="CK3195" s="1"/>
      <c r="CL3195" s="1"/>
      <c r="CM3195" s="1"/>
    </row>
    <row r="3196" spans="1:91" x14ac:dyDescent="0.2">
      <c r="A3196" s="113"/>
      <c r="B3196" s="5"/>
      <c r="C3196" s="5"/>
      <c r="D3196" s="64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9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2"/>
      <c r="CH3196" s="1"/>
      <c r="CI3196" s="1"/>
      <c r="CJ3196" s="1"/>
      <c r="CK3196" s="1"/>
      <c r="CL3196" s="1"/>
      <c r="CM3196" s="1"/>
    </row>
    <row r="3197" spans="1:91" x14ac:dyDescent="0.2">
      <c r="A3197" s="113"/>
      <c r="B3197" s="5"/>
      <c r="C3197" s="5"/>
      <c r="D3197" s="64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9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2"/>
      <c r="CH3197" s="1"/>
      <c r="CI3197" s="1"/>
      <c r="CJ3197" s="1"/>
      <c r="CK3197" s="1"/>
      <c r="CL3197" s="1"/>
      <c r="CM3197" s="1"/>
    </row>
    <row r="3198" spans="1:91" x14ac:dyDescent="0.2">
      <c r="A3198" s="113"/>
      <c r="B3198" s="5"/>
      <c r="C3198" s="5"/>
      <c r="D3198" s="64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9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2"/>
      <c r="CH3198" s="1"/>
      <c r="CI3198" s="1"/>
      <c r="CJ3198" s="1"/>
      <c r="CK3198" s="1"/>
      <c r="CL3198" s="1"/>
      <c r="CM3198" s="1"/>
    </row>
    <row r="3199" spans="1:91" x14ac:dyDescent="0.2">
      <c r="A3199" s="113"/>
      <c r="B3199" s="5"/>
      <c r="C3199" s="5"/>
      <c r="D3199" s="64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9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2"/>
      <c r="CH3199" s="1"/>
      <c r="CI3199" s="1"/>
      <c r="CJ3199" s="1"/>
      <c r="CK3199" s="1"/>
      <c r="CL3199" s="1"/>
      <c r="CM3199" s="1"/>
    </row>
    <row r="3200" spans="1:91" x14ac:dyDescent="0.2">
      <c r="A3200" s="113"/>
      <c r="B3200" s="5"/>
      <c r="C3200" s="5"/>
      <c r="D3200" s="64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9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2"/>
      <c r="CH3200" s="1"/>
      <c r="CI3200" s="1"/>
      <c r="CJ3200" s="1"/>
      <c r="CK3200" s="1"/>
      <c r="CL3200" s="1"/>
      <c r="CM3200" s="1"/>
    </row>
    <row r="3201" spans="1:91" x14ac:dyDescent="0.2">
      <c r="A3201" s="113"/>
      <c r="B3201" s="5"/>
      <c r="C3201" s="5"/>
      <c r="D3201" s="64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9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2"/>
      <c r="CH3201" s="1"/>
      <c r="CI3201" s="1"/>
      <c r="CJ3201" s="1"/>
      <c r="CK3201" s="1"/>
      <c r="CL3201" s="1"/>
      <c r="CM3201" s="1"/>
    </row>
    <row r="3202" spans="1:91" x14ac:dyDescent="0.2">
      <c r="A3202" s="113"/>
      <c r="B3202" s="5"/>
      <c r="C3202" s="5"/>
      <c r="D3202" s="64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9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2"/>
      <c r="CH3202" s="1"/>
      <c r="CI3202" s="1"/>
      <c r="CJ3202" s="1"/>
      <c r="CK3202" s="1"/>
      <c r="CL3202" s="1"/>
      <c r="CM3202" s="1"/>
    </row>
    <row r="3203" spans="1:91" x14ac:dyDescent="0.2">
      <c r="A3203" s="113"/>
      <c r="B3203" s="5"/>
      <c r="C3203" s="5"/>
      <c r="D3203" s="64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39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2"/>
      <c r="CH3203" s="1"/>
      <c r="CI3203" s="1"/>
      <c r="CJ3203" s="1"/>
      <c r="CK3203" s="1"/>
      <c r="CL3203" s="1"/>
      <c r="CM3203" s="1"/>
    </row>
    <row r="3204" spans="1:91" x14ac:dyDescent="0.2">
      <c r="A3204" s="113"/>
      <c r="B3204" s="5"/>
      <c r="C3204" s="5"/>
      <c r="D3204" s="64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39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2"/>
      <c r="CH3204" s="1"/>
      <c r="CI3204" s="1"/>
      <c r="CJ3204" s="1"/>
      <c r="CK3204" s="1"/>
      <c r="CL3204" s="1"/>
      <c r="CM3204" s="1"/>
    </row>
    <row r="3205" spans="1:91" x14ac:dyDescent="0.2">
      <c r="A3205" s="113"/>
      <c r="B3205" s="5"/>
      <c r="C3205" s="5"/>
      <c r="D3205" s="64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39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2"/>
      <c r="CH3205" s="1"/>
      <c r="CI3205" s="1"/>
      <c r="CJ3205" s="1"/>
      <c r="CK3205" s="1"/>
      <c r="CL3205" s="1"/>
      <c r="CM3205" s="1"/>
    </row>
    <row r="3206" spans="1:91" x14ac:dyDescent="0.2">
      <c r="A3206" s="113"/>
      <c r="B3206" s="5"/>
      <c r="C3206" s="5"/>
      <c r="D3206" s="64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39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2"/>
      <c r="CH3206" s="1"/>
      <c r="CI3206" s="1"/>
      <c r="CJ3206" s="1"/>
      <c r="CK3206" s="1"/>
      <c r="CL3206" s="1"/>
      <c r="CM3206" s="1"/>
    </row>
    <row r="3207" spans="1:91" x14ac:dyDescent="0.2">
      <c r="A3207" s="113"/>
      <c r="B3207" s="5"/>
      <c r="C3207" s="5"/>
      <c r="D3207" s="64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39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2"/>
      <c r="CH3207" s="1"/>
      <c r="CI3207" s="1"/>
      <c r="CJ3207" s="1"/>
      <c r="CK3207" s="1"/>
      <c r="CL3207" s="1"/>
      <c r="CM3207" s="1"/>
    </row>
    <row r="3208" spans="1:91" x14ac:dyDescent="0.2">
      <c r="A3208" s="113"/>
      <c r="B3208" s="5"/>
      <c r="C3208" s="5"/>
      <c r="D3208" s="64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39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2"/>
      <c r="CH3208" s="1"/>
      <c r="CI3208" s="1"/>
      <c r="CJ3208" s="1"/>
      <c r="CK3208" s="1"/>
      <c r="CL3208" s="1"/>
      <c r="CM3208" s="1"/>
    </row>
    <row r="3209" spans="1:91" x14ac:dyDescent="0.2">
      <c r="A3209" s="113"/>
      <c r="B3209" s="5"/>
      <c r="C3209" s="5"/>
      <c r="D3209" s="64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39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2"/>
      <c r="CH3209" s="1"/>
      <c r="CI3209" s="1"/>
      <c r="CJ3209" s="1"/>
      <c r="CK3209" s="1"/>
      <c r="CL3209" s="1"/>
      <c r="CM3209" s="1"/>
    </row>
    <row r="3210" spans="1:91" x14ac:dyDescent="0.2">
      <c r="A3210" s="113"/>
      <c r="B3210" s="5"/>
      <c r="C3210" s="5"/>
      <c r="D3210" s="64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39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2"/>
      <c r="CH3210" s="1"/>
      <c r="CI3210" s="1"/>
      <c r="CJ3210" s="1"/>
      <c r="CK3210" s="1"/>
      <c r="CL3210" s="1"/>
      <c r="CM3210" s="1"/>
    </row>
    <row r="3211" spans="1:91" x14ac:dyDescent="0.2">
      <c r="A3211" s="113"/>
      <c r="B3211" s="5"/>
      <c r="C3211" s="5"/>
      <c r="D3211" s="64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39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2"/>
      <c r="CH3211" s="1"/>
      <c r="CI3211" s="1"/>
      <c r="CJ3211" s="1"/>
      <c r="CK3211" s="1"/>
      <c r="CL3211" s="1"/>
      <c r="CM3211" s="1"/>
    </row>
    <row r="3212" spans="1:91" x14ac:dyDescent="0.2">
      <c r="A3212" s="113"/>
      <c r="B3212" s="5"/>
      <c r="C3212" s="5"/>
      <c r="D3212" s="64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39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2"/>
      <c r="CH3212" s="1"/>
      <c r="CI3212" s="1"/>
      <c r="CJ3212" s="1"/>
      <c r="CK3212" s="1"/>
      <c r="CL3212" s="1"/>
      <c r="CM3212" s="1"/>
    </row>
    <row r="3213" spans="1:91" x14ac:dyDescent="0.2">
      <c r="A3213" s="113"/>
      <c r="B3213" s="5"/>
      <c r="C3213" s="5"/>
      <c r="D3213" s="64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39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2"/>
      <c r="CH3213" s="1"/>
      <c r="CI3213" s="1"/>
      <c r="CJ3213" s="1"/>
      <c r="CK3213" s="1"/>
      <c r="CL3213" s="1"/>
      <c r="CM3213" s="1"/>
    </row>
    <row r="3214" spans="1:91" x14ac:dyDescent="0.2">
      <c r="A3214" s="113"/>
      <c r="B3214" s="5"/>
      <c r="C3214" s="5"/>
      <c r="D3214" s="64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39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2"/>
      <c r="CH3214" s="1"/>
      <c r="CI3214" s="1"/>
      <c r="CJ3214" s="1"/>
      <c r="CK3214" s="1"/>
      <c r="CL3214" s="1"/>
      <c r="CM3214" s="1"/>
    </row>
    <row r="3215" spans="1:91" x14ac:dyDescent="0.2">
      <c r="A3215" s="113"/>
      <c r="B3215" s="5"/>
      <c r="C3215" s="5"/>
      <c r="D3215" s="64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39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2"/>
      <c r="CH3215" s="1"/>
      <c r="CI3215" s="1"/>
      <c r="CJ3215" s="1"/>
      <c r="CK3215" s="1"/>
      <c r="CL3215" s="1"/>
      <c r="CM3215" s="1"/>
    </row>
    <row r="3216" spans="1:91" x14ac:dyDescent="0.2">
      <c r="A3216" s="113"/>
      <c r="B3216" s="5"/>
      <c r="C3216" s="5"/>
      <c r="D3216" s="64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39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2"/>
      <c r="CH3216" s="1"/>
      <c r="CI3216" s="1"/>
      <c r="CJ3216" s="1"/>
      <c r="CK3216" s="1"/>
      <c r="CL3216" s="1"/>
      <c r="CM3216" s="1"/>
    </row>
    <row r="3217" spans="1:91" x14ac:dyDescent="0.2">
      <c r="A3217" s="113"/>
      <c r="B3217" s="5"/>
      <c r="C3217" s="5"/>
      <c r="D3217" s="64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39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2"/>
      <c r="CH3217" s="1"/>
      <c r="CI3217" s="1"/>
      <c r="CJ3217" s="1"/>
      <c r="CK3217" s="1"/>
      <c r="CL3217" s="1"/>
      <c r="CM3217" s="1"/>
    </row>
    <row r="3218" spans="1:91" x14ac:dyDescent="0.2">
      <c r="A3218" s="113"/>
      <c r="B3218" s="5"/>
      <c r="C3218" s="5"/>
      <c r="D3218" s="64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39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2"/>
      <c r="CH3218" s="1"/>
      <c r="CI3218" s="1"/>
      <c r="CJ3218" s="1"/>
      <c r="CK3218" s="1"/>
      <c r="CL3218" s="1"/>
      <c r="CM3218" s="1"/>
    </row>
    <row r="3219" spans="1:91" x14ac:dyDescent="0.2">
      <c r="A3219" s="113"/>
      <c r="B3219" s="5"/>
      <c r="C3219" s="5"/>
      <c r="D3219" s="64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39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2"/>
      <c r="CH3219" s="1"/>
      <c r="CI3219" s="1"/>
      <c r="CJ3219" s="1"/>
      <c r="CK3219" s="1"/>
      <c r="CL3219" s="1"/>
      <c r="CM3219" s="1"/>
    </row>
    <row r="3220" spans="1:91" x14ac:dyDescent="0.2">
      <c r="A3220" s="113"/>
      <c r="B3220" s="5"/>
      <c r="C3220" s="5"/>
      <c r="D3220" s="64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39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2"/>
      <c r="CH3220" s="1"/>
      <c r="CI3220" s="1"/>
      <c r="CJ3220" s="1"/>
      <c r="CK3220" s="1"/>
      <c r="CL3220" s="1"/>
      <c r="CM3220" s="1"/>
    </row>
    <row r="3221" spans="1:91" x14ac:dyDescent="0.2">
      <c r="A3221" s="113"/>
      <c r="B3221" s="5"/>
      <c r="C3221" s="5"/>
      <c r="D3221" s="64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39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2"/>
      <c r="CH3221" s="1"/>
      <c r="CI3221" s="1"/>
      <c r="CJ3221" s="1"/>
      <c r="CK3221" s="1"/>
      <c r="CL3221" s="1"/>
      <c r="CM3221" s="1"/>
    </row>
    <row r="3222" spans="1:91" x14ac:dyDescent="0.2">
      <c r="A3222" s="113"/>
      <c r="B3222" s="5"/>
      <c r="C3222" s="5"/>
      <c r="D3222" s="64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39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2"/>
      <c r="CH3222" s="1"/>
      <c r="CI3222" s="1"/>
      <c r="CJ3222" s="1"/>
      <c r="CK3222" s="1"/>
      <c r="CL3222" s="1"/>
      <c r="CM3222" s="1"/>
    </row>
    <row r="3223" spans="1:91" x14ac:dyDescent="0.2">
      <c r="A3223" s="113"/>
      <c r="B3223" s="5"/>
      <c r="C3223" s="5"/>
      <c r="D3223" s="64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39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2"/>
      <c r="CH3223" s="1"/>
      <c r="CI3223" s="1"/>
      <c r="CJ3223" s="1"/>
      <c r="CK3223" s="1"/>
      <c r="CL3223" s="1"/>
      <c r="CM3223" s="1"/>
    </row>
    <row r="3224" spans="1:91" x14ac:dyDescent="0.2">
      <c r="A3224" s="113"/>
      <c r="B3224" s="5"/>
      <c r="C3224" s="5"/>
      <c r="D3224" s="64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39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2"/>
      <c r="CH3224" s="1"/>
      <c r="CI3224" s="1"/>
      <c r="CJ3224" s="1"/>
      <c r="CK3224" s="1"/>
      <c r="CL3224" s="1"/>
      <c r="CM3224" s="1"/>
    </row>
    <row r="3225" spans="1:91" x14ac:dyDescent="0.2">
      <c r="A3225" s="113"/>
      <c r="B3225" s="5"/>
      <c r="C3225" s="5"/>
      <c r="D3225" s="64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39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2"/>
      <c r="CH3225" s="1"/>
      <c r="CI3225" s="1"/>
      <c r="CJ3225" s="1"/>
      <c r="CK3225" s="1"/>
      <c r="CL3225" s="1"/>
      <c r="CM3225" s="1"/>
    </row>
    <row r="3226" spans="1:91" x14ac:dyDescent="0.2">
      <c r="A3226" s="113"/>
      <c r="B3226" s="5"/>
      <c r="C3226" s="5"/>
      <c r="D3226" s="64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39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2"/>
      <c r="CH3226" s="1"/>
      <c r="CI3226" s="1"/>
      <c r="CJ3226" s="1"/>
      <c r="CK3226" s="1"/>
      <c r="CL3226" s="1"/>
      <c r="CM3226" s="1"/>
    </row>
    <row r="3227" spans="1:91" x14ac:dyDescent="0.2">
      <c r="A3227" s="113"/>
      <c r="B3227" s="5"/>
      <c r="C3227" s="5"/>
      <c r="D3227" s="64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39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2"/>
      <c r="CH3227" s="1"/>
      <c r="CI3227" s="1"/>
      <c r="CJ3227" s="1"/>
      <c r="CK3227" s="1"/>
      <c r="CL3227" s="1"/>
      <c r="CM3227" s="1"/>
    </row>
    <row r="3228" spans="1:91" x14ac:dyDescent="0.2">
      <c r="A3228" s="113"/>
      <c r="B3228" s="5"/>
      <c r="C3228" s="5"/>
      <c r="D3228" s="64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39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2"/>
      <c r="CH3228" s="1"/>
      <c r="CI3228" s="1"/>
      <c r="CJ3228" s="1"/>
      <c r="CK3228" s="1"/>
      <c r="CL3228" s="1"/>
      <c r="CM3228" s="1"/>
    </row>
    <row r="3229" spans="1:91" x14ac:dyDescent="0.2">
      <c r="A3229" s="113"/>
      <c r="B3229" s="5"/>
      <c r="C3229" s="5"/>
      <c r="D3229" s="64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39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2"/>
      <c r="CH3229" s="1"/>
      <c r="CI3229" s="1"/>
      <c r="CJ3229" s="1"/>
      <c r="CK3229" s="1"/>
      <c r="CL3229" s="1"/>
      <c r="CM3229" s="1"/>
    </row>
    <row r="3230" spans="1:91" x14ac:dyDescent="0.2">
      <c r="A3230" s="113"/>
      <c r="B3230" s="5"/>
      <c r="C3230" s="5"/>
      <c r="D3230" s="64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39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2"/>
      <c r="CH3230" s="1"/>
      <c r="CI3230" s="1"/>
      <c r="CJ3230" s="1"/>
      <c r="CK3230" s="1"/>
      <c r="CL3230" s="1"/>
      <c r="CM3230" s="1"/>
    </row>
    <row r="3231" spans="1:91" x14ac:dyDescent="0.2">
      <c r="A3231" s="113"/>
      <c r="B3231" s="5"/>
      <c r="C3231" s="5"/>
      <c r="D3231" s="64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39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2"/>
      <c r="CH3231" s="1"/>
      <c r="CI3231" s="1"/>
      <c r="CJ3231" s="1"/>
      <c r="CK3231" s="1"/>
      <c r="CL3231" s="1"/>
      <c r="CM3231" s="1"/>
    </row>
    <row r="3232" spans="1:91" x14ac:dyDescent="0.2">
      <c r="A3232" s="113"/>
      <c r="B3232" s="5"/>
      <c r="C3232" s="5"/>
      <c r="D3232" s="64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39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2"/>
      <c r="CH3232" s="1"/>
      <c r="CI3232" s="1"/>
      <c r="CJ3232" s="1"/>
      <c r="CK3232" s="1"/>
      <c r="CL3232" s="1"/>
      <c r="CM3232" s="1"/>
    </row>
    <row r="3233" spans="1:91" x14ac:dyDescent="0.2">
      <c r="A3233" s="113"/>
      <c r="B3233" s="5"/>
      <c r="C3233" s="5"/>
      <c r="D3233" s="64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39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2"/>
      <c r="CH3233" s="1"/>
      <c r="CI3233" s="1"/>
      <c r="CJ3233" s="1"/>
      <c r="CK3233" s="1"/>
      <c r="CL3233" s="1"/>
      <c r="CM3233" s="1"/>
    </row>
    <row r="3234" spans="1:91" x14ac:dyDescent="0.2">
      <c r="A3234" s="113"/>
      <c r="B3234" s="5"/>
      <c r="C3234" s="5"/>
      <c r="D3234" s="64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39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2"/>
      <c r="CH3234" s="1"/>
      <c r="CI3234" s="1"/>
      <c r="CJ3234" s="1"/>
      <c r="CK3234" s="1"/>
      <c r="CL3234" s="1"/>
      <c r="CM3234" s="1"/>
    </row>
    <row r="3235" spans="1:91" x14ac:dyDescent="0.2">
      <c r="A3235" s="113"/>
      <c r="B3235" s="5"/>
      <c r="C3235" s="5"/>
      <c r="D3235" s="64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39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2"/>
      <c r="CH3235" s="1"/>
      <c r="CI3235" s="1"/>
      <c r="CJ3235" s="1"/>
      <c r="CK3235" s="1"/>
      <c r="CL3235" s="1"/>
      <c r="CM3235" s="1"/>
    </row>
    <row r="3236" spans="1:91" x14ac:dyDescent="0.2">
      <c r="A3236" s="113"/>
      <c r="B3236" s="5"/>
      <c r="C3236" s="5"/>
      <c r="D3236" s="64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39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2"/>
      <c r="CH3236" s="1"/>
      <c r="CI3236" s="1"/>
      <c r="CJ3236" s="1"/>
      <c r="CK3236" s="1"/>
      <c r="CL3236" s="1"/>
      <c r="CM3236" s="1"/>
    </row>
    <row r="3237" spans="1:91" x14ac:dyDescent="0.2">
      <c r="A3237" s="113"/>
      <c r="B3237" s="5"/>
      <c r="C3237" s="5"/>
      <c r="D3237" s="64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39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2"/>
      <c r="CH3237" s="1"/>
      <c r="CI3237" s="1"/>
      <c r="CJ3237" s="1"/>
      <c r="CK3237" s="1"/>
      <c r="CL3237" s="1"/>
      <c r="CM3237" s="1"/>
    </row>
    <row r="3238" spans="1:91" x14ac:dyDescent="0.2">
      <c r="A3238" s="113"/>
      <c r="B3238" s="5"/>
      <c r="C3238" s="5"/>
      <c r="D3238" s="64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39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2"/>
      <c r="CH3238" s="1"/>
      <c r="CI3238" s="1"/>
      <c r="CJ3238" s="1"/>
      <c r="CK3238" s="1"/>
      <c r="CL3238" s="1"/>
      <c r="CM3238" s="1"/>
    </row>
    <row r="3239" spans="1:91" x14ac:dyDescent="0.2">
      <c r="A3239" s="113"/>
      <c r="B3239" s="5"/>
      <c r="C3239" s="5"/>
      <c r="D3239" s="64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39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2"/>
      <c r="CH3239" s="1"/>
      <c r="CI3239" s="1"/>
      <c r="CJ3239" s="1"/>
      <c r="CK3239" s="1"/>
      <c r="CL3239" s="1"/>
      <c r="CM3239" s="1"/>
    </row>
    <row r="3240" spans="1:91" x14ac:dyDescent="0.2">
      <c r="A3240" s="113"/>
      <c r="B3240" s="5"/>
      <c r="C3240" s="5"/>
      <c r="D3240" s="64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39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2"/>
      <c r="CH3240" s="1"/>
      <c r="CI3240" s="1"/>
      <c r="CJ3240" s="1"/>
      <c r="CK3240" s="1"/>
      <c r="CL3240" s="1"/>
      <c r="CM3240" s="1"/>
    </row>
    <row r="3241" spans="1:91" x14ac:dyDescent="0.2">
      <c r="A3241" s="113"/>
      <c r="B3241" s="5"/>
      <c r="C3241" s="5"/>
      <c r="D3241" s="64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39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2"/>
      <c r="CH3241" s="1"/>
      <c r="CI3241" s="1"/>
      <c r="CJ3241" s="1"/>
      <c r="CK3241" s="1"/>
      <c r="CL3241" s="1"/>
      <c r="CM3241" s="1"/>
    </row>
    <row r="3242" spans="1:91" x14ac:dyDescent="0.2">
      <c r="A3242" s="113"/>
      <c r="B3242" s="5"/>
      <c r="C3242" s="5"/>
      <c r="D3242" s="64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39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2"/>
      <c r="CH3242" s="1"/>
      <c r="CI3242" s="1"/>
      <c r="CJ3242" s="1"/>
      <c r="CK3242" s="1"/>
      <c r="CL3242" s="1"/>
      <c r="CM3242" s="1"/>
    </row>
    <row r="3243" spans="1:91" x14ac:dyDescent="0.2">
      <c r="A3243" s="113"/>
      <c r="B3243" s="5"/>
      <c r="C3243" s="5"/>
      <c r="D3243" s="64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39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2"/>
      <c r="CH3243" s="1"/>
      <c r="CI3243" s="1"/>
      <c r="CJ3243" s="1"/>
      <c r="CK3243" s="1"/>
      <c r="CL3243" s="1"/>
      <c r="CM3243" s="1"/>
    </row>
    <row r="3244" spans="1:91" x14ac:dyDescent="0.2">
      <c r="A3244" s="113"/>
      <c r="B3244" s="5"/>
      <c r="C3244" s="5"/>
      <c r="D3244" s="64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39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2"/>
      <c r="CH3244" s="1"/>
      <c r="CI3244" s="1"/>
      <c r="CJ3244" s="1"/>
      <c r="CK3244" s="1"/>
      <c r="CL3244" s="1"/>
      <c r="CM3244" s="1"/>
    </row>
    <row r="3245" spans="1:91" x14ac:dyDescent="0.2">
      <c r="A3245" s="113"/>
      <c r="B3245" s="5"/>
      <c r="C3245" s="5"/>
      <c r="D3245" s="64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39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2"/>
      <c r="CH3245" s="1"/>
      <c r="CI3245" s="1"/>
      <c r="CJ3245" s="1"/>
      <c r="CK3245" s="1"/>
      <c r="CL3245" s="1"/>
      <c r="CM3245" s="1"/>
    </row>
    <row r="3246" spans="1:91" x14ac:dyDescent="0.2">
      <c r="A3246" s="113"/>
      <c r="B3246" s="5"/>
      <c r="C3246" s="5"/>
      <c r="D3246" s="64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39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2"/>
      <c r="CH3246" s="1"/>
      <c r="CI3246" s="1"/>
      <c r="CJ3246" s="1"/>
      <c r="CK3246" s="1"/>
      <c r="CL3246" s="1"/>
      <c r="CM3246" s="1"/>
    </row>
    <row r="3247" spans="1:91" x14ac:dyDescent="0.2">
      <c r="A3247" s="113"/>
      <c r="B3247" s="5"/>
      <c r="C3247" s="5"/>
      <c r="D3247" s="64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39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2"/>
      <c r="CH3247" s="1"/>
      <c r="CI3247" s="1"/>
      <c r="CJ3247" s="1"/>
      <c r="CK3247" s="1"/>
      <c r="CL3247" s="1"/>
      <c r="CM3247" s="1"/>
    </row>
    <row r="3248" spans="1:91" x14ac:dyDescent="0.2">
      <c r="A3248" s="113"/>
      <c r="B3248" s="5"/>
      <c r="C3248" s="5"/>
      <c r="D3248" s="64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39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2"/>
      <c r="CH3248" s="1"/>
      <c r="CI3248" s="1"/>
      <c r="CJ3248" s="1"/>
      <c r="CK3248" s="1"/>
      <c r="CL3248" s="1"/>
      <c r="CM3248" s="1"/>
    </row>
    <row r="3249" spans="1:91" x14ac:dyDescent="0.2">
      <c r="A3249" s="113"/>
      <c r="B3249" s="5"/>
      <c r="C3249" s="5"/>
      <c r="D3249" s="64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39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2"/>
      <c r="CH3249" s="1"/>
      <c r="CI3249" s="1"/>
      <c r="CJ3249" s="1"/>
      <c r="CK3249" s="1"/>
      <c r="CL3249" s="1"/>
      <c r="CM3249" s="1"/>
    </row>
    <row r="3250" spans="1:91" x14ac:dyDescent="0.2">
      <c r="A3250" s="113"/>
      <c r="B3250" s="5"/>
      <c r="C3250" s="5"/>
      <c r="D3250" s="64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39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2"/>
      <c r="CH3250" s="1"/>
      <c r="CI3250" s="1"/>
      <c r="CJ3250" s="1"/>
      <c r="CK3250" s="1"/>
      <c r="CL3250" s="1"/>
      <c r="CM3250" s="1"/>
    </row>
    <row r="3251" spans="1:91" x14ac:dyDescent="0.2">
      <c r="A3251" s="113"/>
      <c r="B3251" s="5"/>
      <c r="C3251" s="5"/>
      <c r="D3251" s="64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39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2"/>
      <c r="CH3251" s="1"/>
      <c r="CI3251" s="1"/>
      <c r="CJ3251" s="1"/>
      <c r="CK3251" s="1"/>
      <c r="CL3251" s="1"/>
      <c r="CM3251" s="1"/>
    </row>
    <row r="3252" spans="1:91" x14ac:dyDescent="0.2">
      <c r="A3252" s="113"/>
      <c r="B3252" s="5"/>
      <c r="C3252" s="5"/>
      <c r="D3252" s="64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39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2"/>
      <c r="CH3252" s="1"/>
      <c r="CI3252" s="1"/>
      <c r="CJ3252" s="1"/>
      <c r="CK3252" s="1"/>
      <c r="CL3252" s="1"/>
      <c r="CM3252" s="1"/>
    </row>
    <row r="3253" spans="1:91" x14ac:dyDescent="0.2">
      <c r="A3253" s="113"/>
      <c r="B3253" s="5"/>
      <c r="C3253" s="5"/>
      <c r="D3253" s="64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39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2"/>
      <c r="CH3253" s="1"/>
      <c r="CI3253" s="1"/>
      <c r="CJ3253" s="1"/>
      <c r="CK3253" s="1"/>
      <c r="CL3253" s="1"/>
      <c r="CM3253" s="1"/>
    </row>
    <row r="3254" spans="1:91" x14ac:dyDescent="0.2">
      <c r="A3254" s="113"/>
      <c r="B3254" s="5"/>
      <c r="C3254" s="5"/>
      <c r="D3254" s="64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39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2"/>
      <c r="CH3254" s="1"/>
      <c r="CI3254" s="1"/>
      <c r="CJ3254" s="1"/>
      <c r="CK3254" s="1"/>
      <c r="CL3254" s="1"/>
      <c r="CM3254" s="1"/>
    </row>
    <row r="3255" spans="1:91" x14ac:dyDescent="0.2">
      <c r="A3255" s="113"/>
      <c r="B3255" s="5"/>
      <c r="C3255" s="5"/>
      <c r="D3255" s="64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39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2"/>
      <c r="CH3255" s="1"/>
      <c r="CI3255" s="1"/>
      <c r="CJ3255" s="1"/>
      <c r="CK3255" s="1"/>
      <c r="CL3255" s="1"/>
      <c r="CM3255" s="1"/>
    </row>
    <row r="3256" spans="1:91" x14ac:dyDescent="0.2">
      <c r="A3256" s="113"/>
      <c r="B3256" s="5"/>
      <c r="C3256" s="5"/>
      <c r="D3256" s="64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39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2"/>
      <c r="CH3256" s="1"/>
      <c r="CI3256" s="1"/>
      <c r="CJ3256" s="1"/>
      <c r="CK3256" s="1"/>
      <c r="CL3256" s="1"/>
      <c r="CM3256" s="1"/>
    </row>
    <row r="3257" spans="1:91" x14ac:dyDescent="0.2">
      <c r="A3257" s="113"/>
      <c r="B3257" s="5"/>
      <c r="C3257" s="5"/>
      <c r="D3257" s="64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39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2"/>
      <c r="CH3257" s="1"/>
      <c r="CI3257" s="1"/>
      <c r="CJ3257" s="1"/>
      <c r="CK3257" s="1"/>
      <c r="CL3257" s="1"/>
      <c r="CM3257" s="1"/>
    </row>
    <row r="3258" spans="1:91" x14ac:dyDescent="0.2">
      <c r="A3258" s="113"/>
      <c r="B3258" s="5"/>
      <c r="C3258" s="5"/>
      <c r="D3258" s="64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39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2"/>
      <c r="CH3258" s="1"/>
      <c r="CI3258" s="1"/>
      <c r="CJ3258" s="1"/>
      <c r="CK3258" s="1"/>
      <c r="CL3258" s="1"/>
      <c r="CM3258" s="1"/>
    </row>
    <row r="3259" spans="1:91" x14ac:dyDescent="0.2">
      <c r="A3259" s="113"/>
      <c r="B3259" s="5"/>
      <c r="C3259" s="5"/>
      <c r="D3259" s="64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9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2"/>
      <c r="CH3259" s="1"/>
      <c r="CI3259" s="1"/>
      <c r="CJ3259" s="1"/>
      <c r="CK3259" s="1"/>
      <c r="CL3259" s="1"/>
      <c r="CM3259" s="1"/>
    </row>
    <row r="3260" spans="1:91" x14ac:dyDescent="0.2">
      <c r="A3260" s="113"/>
      <c r="B3260" s="5"/>
      <c r="C3260" s="5"/>
      <c r="D3260" s="64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9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2"/>
      <c r="CH3260" s="1"/>
      <c r="CI3260" s="1"/>
      <c r="CJ3260" s="1"/>
      <c r="CK3260" s="1"/>
      <c r="CL3260" s="1"/>
      <c r="CM3260" s="1"/>
    </row>
    <row r="3261" spans="1:91" x14ac:dyDescent="0.2">
      <c r="A3261" s="113"/>
      <c r="B3261" s="5"/>
      <c r="C3261" s="5"/>
      <c r="D3261" s="64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9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2"/>
      <c r="CH3261" s="1"/>
      <c r="CI3261" s="1"/>
      <c r="CJ3261" s="1"/>
      <c r="CK3261" s="1"/>
      <c r="CL3261" s="1"/>
      <c r="CM3261" s="1"/>
    </row>
    <row r="3262" spans="1:91" x14ac:dyDescent="0.2">
      <c r="A3262" s="113"/>
      <c r="B3262" s="5"/>
      <c r="C3262" s="5"/>
      <c r="D3262" s="64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9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2"/>
      <c r="CH3262" s="1"/>
      <c r="CI3262" s="1"/>
      <c r="CJ3262" s="1"/>
      <c r="CK3262" s="1"/>
      <c r="CL3262" s="1"/>
      <c r="CM3262" s="1"/>
    </row>
    <row r="3263" spans="1:91" x14ac:dyDescent="0.2">
      <c r="A3263" s="113"/>
      <c r="B3263" s="5"/>
      <c r="C3263" s="5"/>
      <c r="D3263" s="64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9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2"/>
      <c r="CH3263" s="1"/>
      <c r="CI3263" s="1"/>
      <c r="CJ3263" s="1"/>
      <c r="CK3263" s="1"/>
      <c r="CL3263" s="1"/>
      <c r="CM3263" s="1"/>
    </row>
    <row r="3264" spans="1:91" x14ac:dyDescent="0.2">
      <c r="A3264" s="113"/>
      <c r="B3264" s="5"/>
      <c r="C3264" s="5"/>
      <c r="D3264" s="64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9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2"/>
      <c r="CH3264" s="1"/>
      <c r="CI3264" s="1"/>
      <c r="CJ3264" s="1"/>
      <c r="CK3264" s="1"/>
      <c r="CL3264" s="1"/>
      <c r="CM3264" s="1"/>
    </row>
    <row r="3265" spans="1:91" x14ac:dyDescent="0.2">
      <c r="A3265" s="113"/>
      <c r="B3265" s="5"/>
      <c r="C3265" s="5"/>
      <c r="D3265" s="64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9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2"/>
      <c r="CH3265" s="1"/>
      <c r="CI3265" s="1"/>
      <c r="CJ3265" s="1"/>
      <c r="CK3265" s="1"/>
      <c r="CL3265" s="1"/>
      <c r="CM3265" s="1"/>
    </row>
    <row r="3266" spans="1:91" x14ac:dyDescent="0.2">
      <c r="A3266" s="113"/>
      <c r="B3266" s="5"/>
      <c r="C3266" s="5"/>
      <c r="D3266" s="64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9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2"/>
      <c r="CH3266" s="1"/>
      <c r="CI3266" s="1"/>
      <c r="CJ3266" s="1"/>
      <c r="CK3266" s="1"/>
      <c r="CL3266" s="1"/>
      <c r="CM3266" s="1"/>
    </row>
    <row r="3267" spans="1:91" x14ac:dyDescent="0.2">
      <c r="A3267" s="113"/>
      <c r="B3267" s="5"/>
      <c r="C3267" s="5"/>
      <c r="D3267" s="64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9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2"/>
      <c r="CH3267" s="1"/>
      <c r="CI3267" s="1"/>
      <c r="CJ3267" s="1"/>
      <c r="CK3267" s="1"/>
      <c r="CL3267" s="1"/>
      <c r="CM3267" s="1"/>
    </row>
    <row r="3268" spans="1:91" x14ac:dyDescent="0.2">
      <c r="A3268" s="113"/>
      <c r="B3268" s="5"/>
      <c r="C3268" s="5"/>
      <c r="D3268" s="64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9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2"/>
      <c r="CH3268" s="1"/>
      <c r="CI3268" s="1"/>
      <c r="CJ3268" s="1"/>
      <c r="CK3268" s="1"/>
      <c r="CL3268" s="1"/>
      <c r="CM3268" s="1"/>
    </row>
    <row r="3269" spans="1:91" x14ac:dyDescent="0.2">
      <c r="A3269" s="113"/>
      <c r="B3269" s="5"/>
      <c r="C3269" s="5"/>
      <c r="D3269" s="64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9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2"/>
      <c r="CH3269" s="1"/>
      <c r="CI3269" s="1"/>
      <c r="CJ3269" s="1"/>
      <c r="CK3269" s="1"/>
      <c r="CL3269" s="1"/>
      <c r="CM3269" s="1"/>
    </row>
    <row r="3270" spans="1:91" x14ac:dyDescent="0.2">
      <c r="A3270" s="113"/>
      <c r="B3270" s="5"/>
      <c r="C3270" s="5"/>
      <c r="D3270" s="64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9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2"/>
      <c r="CH3270" s="1"/>
      <c r="CI3270" s="1"/>
      <c r="CJ3270" s="1"/>
      <c r="CK3270" s="1"/>
      <c r="CL3270" s="1"/>
      <c r="CM3270" s="1"/>
    </row>
    <row r="3271" spans="1:91" x14ac:dyDescent="0.2">
      <c r="A3271" s="113"/>
      <c r="B3271" s="5"/>
      <c r="C3271" s="5"/>
      <c r="D3271" s="64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9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2"/>
      <c r="CH3271" s="1"/>
      <c r="CI3271" s="1"/>
      <c r="CJ3271" s="1"/>
      <c r="CK3271" s="1"/>
      <c r="CL3271" s="1"/>
      <c r="CM3271" s="1"/>
    </row>
    <row r="3272" spans="1:91" x14ac:dyDescent="0.2">
      <c r="A3272" s="113"/>
      <c r="B3272" s="5"/>
      <c r="C3272" s="5"/>
      <c r="D3272" s="64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9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2"/>
      <c r="CH3272" s="1"/>
      <c r="CI3272" s="1"/>
      <c r="CJ3272" s="1"/>
      <c r="CK3272" s="1"/>
      <c r="CL3272" s="1"/>
      <c r="CM3272" s="1"/>
    </row>
    <row r="3273" spans="1:91" x14ac:dyDescent="0.2">
      <c r="A3273" s="113"/>
      <c r="B3273" s="5"/>
      <c r="C3273" s="5"/>
      <c r="D3273" s="64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9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2"/>
      <c r="CH3273" s="1"/>
      <c r="CI3273" s="1"/>
      <c r="CJ3273" s="1"/>
      <c r="CK3273" s="1"/>
      <c r="CL3273" s="1"/>
      <c r="CM3273" s="1"/>
    </row>
    <row r="3274" spans="1:91" x14ac:dyDescent="0.2">
      <c r="A3274" s="113"/>
      <c r="B3274" s="5"/>
      <c r="C3274" s="5"/>
      <c r="D3274" s="64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9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2"/>
      <c r="CH3274" s="1"/>
      <c r="CI3274" s="1"/>
      <c r="CJ3274" s="1"/>
      <c r="CK3274" s="1"/>
      <c r="CL3274" s="1"/>
      <c r="CM3274" s="1"/>
    </row>
    <row r="3275" spans="1:91" x14ac:dyDescent="0.2">
      <c r="A3275" s="113"/>
      <c r="B3275" s="5"/>
      <c r="C3275" s="5"/>
      <c r="D3275" s="64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9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2"/>
      <c r="CH3275" s="1"/>
      <c r="CI3275" s="1"/>
      <c r="CJ3275" s="1"/>
      <c r="CK3275" s="1"/>
      <c r="CL3275" s="1"/>
      <c r="CM3275" s="1"/>
    </row>
    <row r="3276" spans="1:91" x14ac:dyDescent="0.2">
      <c r="A3276" s="113"/>
      <c r="B3276" s="5"/>
      <c r="C3276" s="5"/>
      <c r="D3276" s="64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9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2"/>
      <c r="CH3276" s="1"/>
      <c r="CI3276" s="1"/>
      <c r="CJ3276" s="1"/>
      <c r="CK3276" s="1"/>
      <c r="CL3276" s="1"/>
      <c r="CM3276" s="1"/>
    </row>
    <row r="3277" spans="1:91" x14ac:dyDescent="0.2">
      <c r="A3277" s="113"/>
      <c r="B3277" s="5"/>
      <c r="C3277" s="5"/>
      <c r="D3277" s="64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9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2"/>
      <c r="CH3277" s="1"/>
      <c r="CI3277" s="1"/>
      <c r="CJ3277" s="1"/>
      <c r="CK3277" s="1"/>
      <c r="CL3277" s="1"/>
      <c r="CM3277" s="1"/>
    </row>
    <row r="3278" spans="1:91" x14ac:dyDescent="0.2">
      <c r="A3278" s="113"/>
      <c r="B3278" s="5"/>
      <c r="C3278" s="5"/>
      <c r="D3278" s="64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9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2"/>
      <c r="CH3278" s="1"/>
      <c r="CI3278" s="1"/>
      <c r="CJ3278" s="1"/>
      <c r="CK3278" s="1"/>
      <c r="CL3278" s="1"/>
      <c r="CM3278" s="1"/>
    </row>
    <row r="3279" spans="1:91" x14ac:dyDescent="0.2">
      <c r="A3279" s="113"/>
      <c r="B3279" s="5"/>
      <c r="C3279" s="5"/>
      <c r="D3279" s="64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9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2"/>
      <c r="CH3279" s="1"/>
      <c r="CI3279" s="1"/>
      <c r="CJ3279" s="1"/>
      <c r="CK3279" s="1"/>
      <c r="CL3279" s="1"/>
      <c r="CM3279" s="1"/>
    </row>
    <row r="3280" spans="1:91" x14ac:dyDescent="0.2">
      <c r="A3280" s="113"/>
      <c r="B3280" s="5"/>
      <c r="C3280" s="5"/>
      <c r="D3280" s="64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9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2"/>
      <c r="CH3280" s="1"/>
      <c r="CI3280" s="1"/>
      <c r="CJ3280" s="1"/>
      <c r="CK3280" s="1"/>
      <c r="CL3280" s="1"/>
      <c r="CM3280" s="1"/>
    </row>
    <row r="3281" spans="1:91" x14ac:dyDescent="0.2">
      <c r="A3281" s="113"/>
      <c r="B3281" s="5"/>
      <c r="C3281" s="5"/>
      <c r="D3281" s="64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9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2"/>
      <c r="CH3281" s="1"/>
      <c r="CI3281" s="1"/>
      <c r="CJ3281" s="1"/>
      <c r="CK3281" s="1"/>
      <c r="CL3281" s="1"/>
      <c r="CM3281" s="1"/>
    </row>
    <row r="3282" spans="1:91" x14ac:dyDescent="0.2">
      <c r="A3282" s="113"/>
      <c r="B3282" s="5"/>
      <c r="C3282" s="5"/>
      <c r="D3282" s="64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9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2"/>
      <c r="CH3282" s="1"/>
      <c r="CI3282" s="1"/>
      <c r="CJ3282" s="1"/>
      <c r="CK3282" s="1"/>
      <c r="CL3282" s="1"/>
      <c r="CM3282" s="1"/>
    </row>
    <row r="3283" spans="1:91" x14ac:dyDescent="0.2">
      <c r="A3283" s="113"/>
      <c r="B3283" s="5"/>
      <c r="C3283" s="5"/>
      <c r="D3283" s="64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9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2"/>
      <c r="CH3283" s="1"/>
      <c r="CI3283" s="1"/>
      <c r="CJ3283" s="1"/>
      <c r="CK3283" s="1"/>
      <c r="CL3283" s="1"/>
      <c r="CM3283" s="1"/>
    </row>
    <row r="3284" spans="1:91" x14ac:dyDescent="0.2">
      <c r="A3284" s="113"/>
      <c r="B3284" s="5"/>
      <c r="C3284" s="5"/>
      <c r="D3284" s="64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9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2"/>
      <c r="CH3284" s="1"/>
      <c r="CI3284" s="1"/>
      <c r="CJ3284" s="1"/>
      <c r="CK3284" s="1"/>
      <c r="CL3284" s="1"/>
      <c r="CM3284" s="1"/>
    </row>
    <row r="3285" spans="1:91" x14ac:dyDescent="0.2">
      <c r="A3285" s="113"/>
      <c r="B3285" s="5"/>
      <c r="C3285" s="5"/>
      <c r="D3285" s="64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9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2"/>
      <c r="CH3285" s="1"/>
      <c r="CI3285" s="1"/>
      <c r="CJ3285" s="1"/>
      <c r="CK3285" s="1"/>
      <c r="CL3285" s="1"/>
      <c r="CM3285" s="1"/>
    </row>
    <row r="3286" spans="1:91" x14ac:dyDescent="0.2">
      <c r="A3286" s="113"/>
      <c r="B3286" s="5"/>
      <c r="C3286" s="5"/>
      <c r="D3286" s="64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9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2"/>
      <c r="CH3286" s="1"/>
      <c r="CI3286" s="1"/>
      <c r="CJ3286" s="1"/>
      <c r="CK3286" s="1"/>
      <c r="CL3286" s="1"/>
      <c r="CM3286" s="1"/>
    </row>
    <row r="3287" spans="1:91" x14ac:dyDescent="0.2">
      <c r="A3287" s="113"/>
      <c r="B3287" s="5"/>
      <c r="C3287" s="5"/>
      <c r="D3287" s="64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9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2"/>
      <c r="CH3287" s="1"/>
      <c r="CI3287" s="1"/>
      <c r="CJ3287" s="1"/>
      <c r="CK3287" s="1"/>
      <c r="CL3287" s="1"/>
      <c r="CM3287" s="1"/>
    </row>
    <row r="3288" spans="1:91" x14ac:dyDescent="0.2">
      <c r="A3288" s="113"/>
      <c r="B3288" s="5"/>
      <c r="C3288" s="5"/>
      <c r="D3288" s="64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9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2"/>
      <c r="CH3288" s="1"/>
      <c r="CI3288" s="1"/>
      <c r="CJ3288" s="1"/>
      <c r="CK3288" s="1"/>
      <c r="CL3288" s="1"/>
      <c r="CM3288" s="1"/>
    </row>
    <row r="3289" spans="1:91" x14ac:dyDescent="0.2">
      <c r="A3289" s="113"/>
      <c r="B3289" s="5"/>
      <c r="C3289" s="5"/>
      <c r="D3289" s="64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9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2"/>
      <c r="CH3289" s="1"/>
      <c r="CI3289" s="1"/>
      <c r="CJ3289" s="1"/>
      <c r="CK3289" s="1"/>
      <c r="CL3289" s="1"/>
      <c r="CM3289" s="1"/>
    </row>
    <row r="3290" spans="1:91" x14ac:dyDescent="0.2">
      <c r="A3290" s="113"/>
      <c r="B3290" s="5"/>
      <c r="C3290" s="5"/>
      <c r="D3290" s="64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9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2"/>
      <c r="CH3290" s="1"/>
      <c r="CI3290" s="1"/>
      <c r="CJ3290" s="1"/>
      <c r="CK3290" s="1"/>
      <c r="CL3290" s="1"/>
      <c r="CM3290" s="1"/>
    </row>
    <row r="3291" spans="1:91" x14ac:dyDescent="0.2">
      <c r="A3291" s="113"/>
      <c r="B3291" s="5"/>
      <c r="C3291" s="5"/>
      <c r="D3291" s="64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9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2"/>
      <c r="CH3291" s="1"/>
      <c r="CI3291" s="1"/>
      <c r="CJ3291" s="1"/>
      <c r="CK3291" s="1"/>
      <c r="CL3291" s="1"/>
      <c r="CM3291" s="1"/>
    </row>
    <row r="3292" spans="1:91" x14ac:dyDescent="0.2">
      <c r="A3292" s="113"/>
      <c r="B3292" s="5"/>
      <c r="C3292" s="5"/>
      <c r="D3292" s="64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9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2"/>
      <c r="CH3292" s="1"/>
      <c r="CI3292" s="1"/>
      <c r="CJ3292" s="1"/>
      <c r="CK3292" s="1"/>
      <c r="CL3292" s="1"/>
      <c r="CM3292" s="1"/>
    </row>
    <row r="3293" spans="1:91" x14ac:dyDescent="0.2">
      <c r="A3293" s="113"/>
      <c r="B3293" s="5"/>
      <c r="C3293" s="5"/>
      <c r="D3293" s="64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9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2"/>
      <c r="CH3293" s="1"/>
      <c r="CI3293" s="1"/>
      <c r="CJ3293" s="1"/>
      <c r="CK3293" s="1"/>
      <c r="CL3293" s="1"/>
      <c r="CM3293" s="1"/>
    </row>
    <row r="3294" spans="1:91" x14ac:dyDescent="0.2">
      <c r="A3294" s="113"/>
      <c r="B3294" s="5"/>
      <c r="C3294" s="5"/>
      <c r="D3294" s="64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9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2"/>
      <c r="CH3294" s="1"/>
      <c r="CI3294" s="1"/>
      <c r="CJ3294" s="1"/>
      <c r="CK3294" s="1"/>
      <c r="CL3294" s="1"/>
      <c r="CM3294" s="1"/>
    </row>
    <row r="3295" spans="1:91" x14ac:dyDescent="0.2">
      <c r="A3295" s="113"/>
      <c r="B3295" s="5"/>
      <c r="C3295" s="5"/>
      <c r="D3295" s="64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9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2"/>
      <c r="CH3295" s="1"/>
      <c r="CI3295" s="1"/>
      <c r="CJ3295" s="1"/>
      <c r="CK3295" s="1"/>
      <c r="CL3295" s="1"/>
      <c r="CM3295" s="1"/>
    </row>
    <row r="3296" spans="1:91" x14ac:dyDescent="0.2">
      <c r="A3296" s="113"/>
      <c r="B3296" s="5"/>
      <c r="C3296" s="5"/>
      <c r="D3296" s="64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9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2"/>
      <c r="CH3296" s="1"/>
      <c r="CI3296" s="1"/>
      <c r="CJ3296" s="1"/>
      <c r="CK3296" s="1"/>
      <c r="CL3296" s="1"/>
      <c r="CM3296" s="1"/>
    </row>
    <row r="3297" spans="1:91" x14ac:dyDescent="0.2">
      <c r="A3297" s="113"/>
      <c r="B3297" s="5"/>
      <c r="C3297" s="5"/>
      <c r="D3297" s="64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9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2"/>
      <c r="CH3297" s="1"/>
      <c r="CI3297" s="1"/>
      <c r="CJ3297" s="1"/>
      <c r="CK3297" s="1"/>
      <c r="CL3297" s="1"/>
      <c r="CM3297" s="1"/>
    </row>
    <row r="3298" spans="1:91" x14ac:dyDescent="0.2">
      <c r="A3298" s="113"/>
      <c r="B3298" s="5"/>
      <c r="C3298" s="5"/>
      <c r="D3298" s="64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9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2"/>
      <c r="CH3298" s="1"/>
      <c r="CI3298" s="1"/>
      <c r="CJ3298" s="1"/>
      <c r="CK3298" s="1"/>
      <c r="CL3298" s="1"/>
      <c r="CM3298" s="1"/>
    </row>
    <row r="3299" spans="1:91" x14ac:dyDescent="0.2">
      <c r="A3299" s="129"/>
      <c r="B3299" s="65"/>
      <c r="C3299" s="65"/>
      <c r="D3299" s="66"/>
      <c r="E3299" s="67"/>
      <c r="F3299" s="56"/>
      <c r="G3299" s="68"/>
      <c r="H3299" s="56"/>
      <c r="I3299" s="56"/>
      <c r="J3299" s="4"/>
      <c r="K3299" s="4"/>
      <c r="L3299" s="65"/>
      <c r="M3299" s="69"/>
      <c r="N3299" s="69"/>
      <c r="O3299" s="65"/>
      <c r="P3299" s="65"/>
      <c r="Q3299" s="70"/>
      <c r="R3299" s="71"/>
      <c r="S3299" s="65"/>
      <c r="T3299" s="51"/>
      <c r="U3299" s="70"/>
      <c r="V3299" s="70"/>
      <c r="W3299" s="69"/>
      <c r="X3299" s="65"/>
      <c r="Y3299" s="67"/>
      <c r="Z3299" s="37"/>
      <c r="AA3299" s="56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2"/>
      <c r="CH3299" s="1"/>
      <c r="CI3299" s="1"/>
      <c r="CJ3299" s="1"/>
      <c r="CK3299" s="1"/>
      <c r="CL3299" s="1"/>
      <c r="CM3299" s="1"/>
    </row>
    <row r="3300" spans="1:91" x14ac:dyDescent="0.2">
      <c r="A3300" s="113"/>
      <c r="B3300" s="5"/>
      <c r="C3300" s="5"/>
      <c r="D3300" s="64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9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2"/>
      <c r="CH3300" s="1"/>
      <c r="CI3300" s="1"/>
      <c r="CJ3300" s="1"/>
      <c r="CK3300" s="1"/>
      <c r="CL3300" s="1"/>
      <c r="CM3300" s="1"/>
    </row>
    <row r="3301" spans="1:91" x14ac:dyDescent="0.2">
      <c r="A3301" s="113"/>
      <c r="B3301" s="5"/>
      <c r="C3301" s="5"/>
      <c r="D3301" s="64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9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2"/>
      <c r="CH3301" s="1"/>
      <c r="CI3301" s="1"/>
      <c r="CJ3301" s="1"/>
      <c r="CK3301" s="1"/>
      <c r="CL3301" s="1"/>
      <c r="CM3301" s="1"/>
    </row>
    <row r="3302" spans="1:91" x14ac:dyDescent="0.2">
      <c r="A3302" s="113"/>
      <c r="B3302" s="5"/>
      <c r="C3302" s="5"/>
      <c r="D3302" s="64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9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2"/>
      <c r="CH3302" s="1"/>
      <c r="CI3302" s="1"/>
      <c r="CJ3302" s="1"/>
      <c r="CK3302" s="1"/>
      <c r="CL3302" s="1"/>
      <c r="CM3302" s="1"/>
    </row>
    <row r="3303" spans="1:91" x14ac:dyDescent="0.2">
      <c r="A3303" s="113"/>
      <c r="B3303" s="5"/>
      <c r="C3303" s="5"/>
      <c r="D3303" s="64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9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2"/>
      <c r="CH3303" s="1"/>
      <c r="CI3303" s="1"/>
      <c r="CJ3303" s="1"/>
      <c r="CK3303" s="1"/>
      <c r="CL3303" s="1"/>
      <c r="CM3303" s="1"/>
    </row>
    <row r="3304" spans="1:91" x14ac:dyDescent="0.2">
      <c r="A3304" s="113"/>
      <c r="B3304" s="5"/>
      <c r="C3304" s="5"/>
      <c r="D3304" s="64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9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2"/>
      <c r="CH3304" s="1"/>
      <c r="CI3304" s="1"/>
      <c r="CJ3304" s="1"/>
      <c r="CK3304" s="1"/>
      <c r="CL3304" s="1"/>
      <c r="CM3304" s="1"/>
    </row>
    <row r="3305" spans="1:91" x14ac:dyDescent="0.2">
      <c r="A3305" s="113"/>
      <c r="B3305" s="5"/>
      <c r="C3305" s="5"/>
      <c r="D3305" s="64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9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2"/>
      <c r="CH3305" s="1"/>
      <c r="CI3305" s="1"/>
      <c r="CJ3305" s="1"/>
      <c r="CK3305" s="1"/>
      <c r="CL3305" s="1"/>
      <c r="CM3305" s="1"/>
    </row>
    <row r="3306" spans="1:91" x14ac:dyDescent="0.2">
      <c r="A3306" s="113"/>
      <c r="B3306" s="5"/>
      <c r="C3306" s="5"/>
      <c r="D3306" s="64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9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2"/>
      <c r="CH3306" s="1"/>
      <c r="CI3306" s="1"/>
      <c r="CJ3306" s="1"/>
      <c r="CK3306" s="1"/>
      <c r="CL3306" s="1"/>
      <c r="CM3306" s="1"/>
    </row>
    <row r="3307" spans="1:91" x14ac:dyDescent="0.2">
      <c r="A3307" s="113"/>
      <c r="B3307" s="5"/>
      <c r="C3307" s="5"/>
      <c r="D3307" s="64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9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2"/>
      <c r="CH3307" s="1"/>
      <c r="CI3307" s="1"/>
      <c r="CJ3307" s="1"/>
      <c r="CK3307" s="1"/>
      <c r="CL3307" s="1"/>
      <c r="CM3307" s="1"/>
    </row>
    <row r="3308" spans="1:91" x14ac:dyDescent="0.2">
      <c r="A3308" s="113"/>
      <c r="B3308" s="5"/>
      <c r="C3308" s="5"/>
      <c r="D3308" s="64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9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2"/>
      <c r="CH3308" s="1"/>
      <c r="CI3308" s="1"/>
      <c r="CJ3308" s="1"/>
      <c r="CK3308" s="1"/>
      <c r="CL3308" s="1"/>
      <c r="CM3308" s="1"/>
    </row>
    <row r="3309" spans="1:91" x14ac:dyDescent="0.2">
      <c r="A3309" s="113"/>
      <c r="B3309" s="5"/>
      <c r="C3309" s="5"/>
      <c r="D3309" s="64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9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2"/>
      <c r="CH3309" s="1"/>
      <c r="CI3309" s="1"/>
      <c r="CJ3309" s="1"/>
      <c r="CK3309" s="1"/>
      <c r="CL3309" s="1"/>
      <c r="CM3309" s="1"/>
    </row>
    <row r="3310" spans="1:91" x14ac:dyDescent="0.2">
      <c r="A3310" s="113"/>
      <c r="B3310" s="5"/>
      <c r="C3310" s="5"/>
      <c r="D3310" s="64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9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2"/>
      <c r="CH3310" s="1"/>
      <c r="CI3310" s="1"/>
      <c r="CJ3310" s="1"/>
      <c r="CK3310" s="1"/>
      <c r="CL3310" s="1"/>
      <c r="CM3310" s="1"/>
    </row>
    <row r="3311" spans="1:91" x14ac:dyDescent="0.2">
      <c r="A3311" s="113"/>
      <c r="B3311" s="5"/>
      <c r="C3311" s="5"/>
      <c r="D3311" s="64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9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2"/>
      <c r="CH3311" s="1"/>
      <c r="CI3311" s="1"/>
      <c r="CJ3311" s="1"/>
      <c r="CK3311" s="1"/>
      <c r="CL3311" s="1"/>
      <c r="CM3311" s="1"/>
    </row>
    <row r="3312" spans="1:91" x14ac:dyDescent="0.2">
      <c r="A3312" s="113"/>
      <c r="B3312" s="5"/>
      <c r="C3312" s="5"/>
      <c r="D3312" s="64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9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2"/>
      <c r="CH3312" s="1"/>
      <c r="CI3312" s="1"/>
      <c r="CJ3312" s="1"/>
      <c r="CK3312" s="1"/>
      <c r="CL3312" s="1"/>
      <c r="CM3312" s="1"/>
    </row>
    <row r="3313" spans="1:91" x14ac:dyDescent="0.2">
      <c r="A3313" s="113"/>
      <c r="B3313" s="5"/>
      <c r="C3313" s="5"/>
      <c r="D3313" s="64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9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2"/>
      <c r="CH3313" s="1"/>
      <c r="CI3313" s="1"/>
      <c r="CJ3313" s="1"/>
      <c r="CK3313" s="1"/>
      <c r="CL3313" s="1"/>
      <c r="CM3313" s="1"/>
    </row>
    <row r="3314" spans="1:91" x14ac:dyDescent="0.2">
      <c r="A3314" s="113"/>
      <c r="B3314" s="5"/>
      <c r="C3314" s="5"/>
      <c r="D3314" s="64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9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2"/>
      <c r="CH3314" s="1"/>
      <c r="CI3314" s="1"/>
      <c r="CJ3314" s="1"/>
      <c r="CK3314" s="1"/>
      <c r="CL3314" s="1"/>
      <c r="CM3314" s="1"/>
    </row>
    <row r="3315" spans="1:91" x14ac:dyDescent="0.2">
      <c r="A3315" s="113"/>
      <c r="B3315" s="5"/>
      <c r="C3315" s="5"/>
      <c r="D3315" s="64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9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2"/>
      <c r="CH3315" s="1"/>
      <c r="CI3315" s="1"/>
      <c r="CJ3315" s="1"/>
      <c r="CK3315" s="1"/>
      <c r="CL3315" s="1"/>
      <c r="CM3315" s="1"/>
    </row>
    <row r="3316" spans="1:91" x14ac:dyDescent="0.2">
      <c r="A3316" s="113"/>
      <c r="B3316" s="5"/>
      <c r="C3316" s="5"/>
      <c r="D3316" s="64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9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2"/>
      <c r="CH3316" s="1"/>
      <c r="CI3316" s="1"/>
      <c r="CJ3316" s="1"/>
      <c r="CK3316" s="1"/>
      <c r="CL3316" s="1"/>
      <c r="CM3316" s="1"/>
    </row>
    <row r="3317" spans="1:91" x14ac:dyDescent="0.2">
      <c r="A3317" s="113"/>
      <c r="B3317" s="5"/>
      <c r="C3317" s="5"/>
      <c r="D3317" s="64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9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2"/>
      <c r="CH3317" s="1"/>
      <c r="CI3317" s="1"/>
      <c r="CJ3317" s="1"/>
      <c r="CK3317" s="1"/>
      <c r="CL3317" s="1"/>
      <c r="CM3317" s="1"/>
    </row>
    <row r="3318" spans="1:91" x14ac:dyDescent="0.2">
      <c r="A3318" s="113"/>
      <c r="B3318" s="5"/>
      <c r="C3318" s="5"/>
      <c r="D3318" s="64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9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2"/>
      <c r="CH3318" s="1"/>
      <c r="CI3318" s="1"/>
      <c r="CJ3318" s="1"/>
      <c r="CK3318" s="1"/>
      <c r="CL3318" s="1"/>
      <c r="CM3318" s="1"/>
    </row>
    <row r="3319" spans="1:91" x14ac:dyDescent="0.2">
      <c r="A3319" s="113"/>
      <c r="B3319" s="5"/>
      <c r="C3319" s="5"/>
      <c r="D3319" s="64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9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2"/>
      <c r="CH3319" s="1"/>
      <c r="CI3319" s="1"/>
      <c r="CJ3319" s="1"/>
      <c r="CK3319" s="1"/>
      <c r="CL3319" s="1"/>
      <c r="CM3319" s="1"/>
    </row>
    <row r="3320" spans="1:91" x14ac:dyDescent="0.2">
      <c r="A3320" s="113"/>
      <c r="B3320" s="5"/>
      <c r="C3320" s="5"/>
      <c r="D3320" s="64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9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2"/>
      <c r="CH3320" s="1"/>
      <c r="CI3320" s="1"/>
      <c r="CJ3320" s="1"/>
      <c r="CK3320" s="1"/>
      <c r="CL3320" s="1"/>
      <c r="CM3320" s="1"/>
    </row>
    <row r="3321" spans="1:91" x14ac:dyDescent="0.2">
      <c r="A3321" s="113"/>
      <c r="B3321" s="5"/>
      <c r="C3321" s="5"/>
      <c r="D3321" s="64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9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2"/>
      <c r="CH3321" s="1"/>
      <c r="CI3321" s="1"/>
      <c r="CJ3321" s="1"/>
      <c r="CK3321" s="1"/>
      <c r="CL3321" s="1"/>
      <c r="CM3321" s="1"/>
    </row>
    <row r="3322" spans="1:91" x14ac:dyDescent="0.2">
      <c r="A3322" s="113"/>
      <c r="B3322" s="5"/>
      <c r="C3322" s="5"/>
      <c r="D3322" s="64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9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2"/>
      <c r="CH3322" s="1"/>
      <c r="CI3322" s="1"/>
      <c r="CJ3322" s="1"/>
      <c r="CK3322" s="1"/>
      <c r="CL3322" s="1"/>
      <c r="CM3322" s="1"/>
    </row>
    <row r="3323" spans="1:91" x14ac:dyDescent="0.2">
      <c r="A3323" s="113"/>
      <c r="B3323" s="5"/>
      <c r="C3323" s="5"/>
      <c r="D3323" s="64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9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2"/>
      <c r="CH3323" s="1"/>
      <c r="CI3323" s="1"/>
      <c r="CJ3323" s="1"/>
      <c r="CK3323" s="1"/>
      <c r="CL3323" s="1"/>
      <c r="CM3323" s="1"/>
    </row>
    <row r="3324" spans="1:91" x14ac:dyDescent="0.2">
      <c r="A3324" s="113"/>
      <c r="B3324" s="5"/>
      <c r="C3324" s="5"/>
      <c r="D3324" s="64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9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2"/>
      <c r="CH3324" s="1"/>
      <c r="CI3324" s="1"/>
      <c r="CJ3324" s="1"/>
      <c r="CK3324" s="1"/>
      <c r="CL3324" s="1"/>
      <c r="CM3324" s="1"/>
    </row>
    <row r="3325" spans="1:91" x14ac:dyDescent="0.2">
      <c r="A3325" s="113"/>
      <c r="B3325" s="5"/>
      <c r="C3325" s="5"/>
      <c r="D3325" s="64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9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2"/>
      <c r="CH3325" s="1"/>
      <c r="CI3325" s="1"/>
      <c r="CJ3325" s="1"/>
      <c r="CK3325" s="1"/>
      <c r="CL3325" s="1"/>
      <c r="CM3325" s="1"/>
    </row>
    <row r="3326" spans="1:91" x14ac:dyDescent="0.2">
      <c r="A3326" s="113"/>
      <c r="B3326" s="5"/>
      <c r="C3326" s="5"/>
      <c r="D3326" s="64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9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2"/>
      <c r="CH3326" s="1"/>
      <c r="CI3326" s="1"/>
      <c r="CJ3326" s="1"/>
      <c r="CK3326" s="1"/>
      <c r="CL3326" s="1"/>
      <c r="CM3326" s="1"/>
    </row>
    <row r="3327" spans="1:91" x14ac:dyDescent="0.2">
      <c r="A3327" s="113"/>
      <c r="B3327" s="5"/>
      <c r="C3327" s="5"/>
      <c r="D3327" s="64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9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2"/>
      <c r="CH3327" s="1"/>
      <c r="CI3327" s="1"/>
      <c r="CJ3327" s="1"/>
      <c r="CK3327" s="1"/>
      <c r="CL3327" s="1"/>
      <c r="CM3327" s="1"/>
    </row>
    <row r="3328" spans="1:91" x14ac:dyDescent="0.2">
      <c r="A3328" s="113"/>
      <c r="B3328" s="5"/>
      <c r="C3328" s="5"/>
      <c r="D3328" s="64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9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2"/>
      <c r="CH3328" s="1"/>
      <c r="CI3328" s="1"/>
      <c r="CJ3328" s="1"/>
      <c r="CK3328" s="1"/>
      <c r="CL3328" s="1"/>
      <c r="CM3328" s="1"/>
    </row>
    <row r="3329" spans="1:91" x14ac:dyDescent="0.2">
      <c r="A3329" s="113"/>
      <c r="B3329" s="5"/>
      <c r="C3329" s="5"/>
      <c r="D3329" s="64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9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2"/>
      <c r="CH3329" s="1"/>
      <c r="CI3329" s="1"/>
      <c r="CJ3329" s="1"/>
      <c r="CK3329" s="1"/>
      <c r="CL3329" s="1"/>
      <c r="CM3329" s="1"/>
    </row>
    <row r="3330" spans="1:91" x14ac:dyDescent="0.2">
      <c r="A3330" s="113"/>
      <c r="B3330" s="5"/>
      <c r="C3330" s="5"/>
      <c r="D3330" s="64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9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2"/>
      <c r="CH3330" s="1"/>
      <c r="CI3330" s="1"/>
      <c r="CJ3330" s="1"/>
      <c r="CK3330" s="1"/>
      <c r="CL3330" s="1"/>
      <c r="CM3330" s="1"/>
    </row>
    <row r="3331" spans="1:91" x14ac:dyDescent="0.2">
      <c r="A3331" s="113"/>
      <c r="B3331" s="5"/>
      <c r="C3331" s="5"/>
      <c r="D3331" s="64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9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2"/>
      <c r="CH3331" s="1"/>
      <c r="CI3331" s="1"/>
      <c r="CJ3331" s="1"/>
      <c r="CK3331" s="1"/>
      <c r="CL3331" s="1"/>
      <c r="CM3331" s="1"/>
    </row>
    <row r="3332" spans="1:91" x14ac:dyDescent="0.2">
      <c r="A3332" s="113"/>
      <c r="B3332" s="5"/>
      <c r="C3332" s="5"/>
      <c r="D3332" s="64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9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2"/>
      <c r="CH3332" s="1"/>
      <c r="CI3332" s="1"/>
      <c r="CJ3332" s="1"/>
      <c r="CK3332" s="1"/>
      <c r="CL3332" s="1"/>
      <c r="CM3332" s="1"/>
    </row>
    <row r="3333" spans="1:91" x14ac:dyDescent="0.2">
      <c r="A3333" s="113"/>
      <c r="B3333" s="5"/>
      <c r="C3333" s="5"/>
      <c r="D3333" s="64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9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2"/>
      <c r="CH3333" s="1"/>
      <c r="CI3333" s="1"/>
      <c r="CJ3333" s="1"/>
      <c r="CK3333" s="1"/>
      <c r="CL3333" s="1"/>
      <c r="CM3333" s="1"/>
    </row>
    <row r="3334" spans="1:91" x14ac:dyDescent="0.2">
      <c r="A3334" s="113"/>
      <c r="B3334" s="5"/>
      <c r="C3334" s="5"/>
      <c r="D3334" s="64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9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2"/>
      <c r="CH3334" s="1"/>
      <c r="CI3334" s="1"/>
      <c r="CJ3334" s="1"/>
      <c r="CK3334" s="1"/>
      <c r="CL3334" s="1"/>
      <c r="CM3334" s="1"/>
    </row>
    <row r="3335" spans="1:91" x14ac:dyDescent="0.2">
      <c r="A3335" s="113"/>
      <c r="B3335" s="5"/>
      <c r="C3335" s="5"/>
      <c r="D3335" s="64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9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2"/>
      <c r="CH3335" s="1"/>
      <c r="CI3335" s="1"/>
      <c r="CJ3335" s="1"/>
      <c r="CK3335" s="1"/>
      <c r="CL3335" s="1"/>
      <c r="CM3335" s="1"/>
    </row>
    <row r="3336" spans="1:91" x14ac:dyDescent="0.2">
      <c r="A3336" s="113"/>
      <c r="B3336" s="5"/>
      <c r="C3336" s="5"/>
      <c r="D3336" s="64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9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2"/>
      <c r="CH3336" s="1"/>
      <c r="CI3336" s="1"/>
      <c r="CJ3336" s="1"/>
      <c r="CK3336" s="1"/>
      <c r="CL3336" s="1"/>
      <c r="CM3336" s="1"/>
    </row>
    <row r="3337" spans="1:91" x14ac:dyDescent="0.2">
      <c r="A3337" s="113"/>
      <c r="B3337" s="5"/>
      <c r="C3337" s="5"/>
      <c r="D3337" s="64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9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2"/>
      <c r="CH3337" s="1"/>
      <c r="CI3337" s="1"/>
      <c r="CJ3337" s="1"/>
      <c r="CK3337" s="1"/>
      <c r="CL3337" s="1"/>
      <c r="CM3337" s="1"/>
    </row>
    <row r="3338" spans="1:91" x14ac:dyDescent="0.2">
      <c r="A3338" s="113"/>
      <c r="B3338" s="5"/>
      <c r="C3338" s="5"/>
      <c r="D3338" s="64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9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2"/>
      <c r="CH3338" s="1"/>
      <c r="CI3338" s="1"/>
      <c r="CJ3338" s="1"/>
      <c r="CK3338" s="1"/>
      <c r="CL3338" s="1"/>
      <c r="CM3338" s="1"/>
    </row>
    <row r="3339" spans="1:91" x14ac:dyDescent="0.2">
      <c r="A3339" s="113"/>
      <c r="B3339" s="5"/>
      <c r="C3339" s="5"/>
      <c r="D3339" s="64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9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2"/>
      <c r="CH3339" s="1"/>
      <c r="CI3339" s="1"/>
      <c r="CJ3339" s="1"/>
      <c r="CK3339" s="1"/>
      <c r="CL3339" s="1"/>
      <c r="CM3339" s="1"/>
    </row>
    <row r="3340" spans="1:91" x14ac:dyDescent="0.2">
      <c r="A3340" s="113"/>
      <c r="B3340" s="5"/>
      <c r="C3340" s="5"/>
      <c r="D3340" s="64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9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2"/>
      <c r="CH3340" s="1"/>
      <c r="CI3340" s="1"/>
      <c r="CJ3340" s="1"/>
      <c r="CK3340" s="1"/>
      <c r="CL3340" s="1"/>
      <c r="CM3340" s="1"/>
    </row>
    <row r="3341" spans="1:91" x14ac:dyDescent="0.2">
      <c r="A3341" s="113"/>
      <c r="B3341" s="5"/>
      <c r="C3341" s="5"/>
      <c r="D3341" s="64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9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2"/>
      <c r="CH3341" s="1"/>
      <c r="CI3341" s="1"/>
      <c r="CJ3341" s="1"/>
      <c r="CK3341" s="1"/>
      <c r="CL3341" s="1"/>
      <c r="CM3341" s="1"/>
    </row>
    <row r="3342" spans="1:91" x14ac:dyDescent="0.2">
      <c r="A3342" s="113"/>
      <c r="B3342" s="5"/>
      <c r="C3342" s="5"/>
      <c r="D3342" s="64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9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2"/>
      <c r="CH3342" s="1"/>
      <c r="CI3342" s="1"/>
      <c r="CJ3342" s="1"/>
      <c r="CK3342" s="1"/>
      <c r="CL3342" s="1"/>
      <c r="CM3342" s="1"/>
    </row>
    <row r="3343" spans="1:91" x14ac:dyDescent="0.2">
      <c r="A3343" s="113"/>
      <c r="B3343" s="5"/>
      <c r="C3343" s="5"/>
      <c r="D3343" s="64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9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2"/>
      <c r="CH3343" s="1"/>
      <c r="CI3343" s="1"/>
      <c r="CJ3343" s="1"/>
      <c r="CK3343" s="1"/>
      <c r="CL3343" s="1"/>
      <c r="CM3343" s="1"/>
    </row>
    <row r="3344" spans="1:91" x14ac:dyDescent="0.2">
      <c r="A3344" s="113"/>
      <c r="B3344" s="5"/>
      <c r="C3344" s="5"/>
      <c r="D3344" s="64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9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2"/>
      <c r="CH3344" s="1"/>
      <c r="CI3344" s="1"/>
      <c r="CJ3344" s="1"/>
      <c r="CK3344" s="1"/>
      <c r="CL3344" s="1"/>
      <c r="CM3344" s="1"/>
    </row>
    <row r="3345" spans="1:91" x14ac:dyDescent="0.2">
      <c r="A3345" s="113"/>
      <c r="B3345" s="5"/>
      <c r="C3345" s="5"/>
      <c r="D3345" s="64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9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2"/>
      <c r="CH3345" s="1"/>
      <c r="CI3345" s="1"/>
      <c r="CJ3345" s="1"/>
      <c r="CK3345" s="1"/>
      <c r="CL3345" s="1"/>
      <c r="CM3345" s="1"/>
    </row>
    <row r="3346" spans="1:91" x14ac:dyDescent="0.2">
      <c r="A3346" s="113"/>
      <c r="B3346" s="5"/>
      <c r="C3346" s="5"/>
      <c r="D3346" s="64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9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2"/>
      <c r="CH3346" s="1"/>
      <c r="CI3346" s="1"/>
      <c r="CJ3346" s="1"/>
      <c r="CK3346" s="1"/>
      <c r="CL3346" s="1"/>
      <c r="CM3346" s="1"/>
    </row>
    <row r="3347" spans="1:91" x14ac:dyDescent="0.2">
      <c r="A3347" s="113"/>
      <c r="B3347" s="5"/>
      <c r="C3347" s="5"/>
      <c r="D3347" s="64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9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2"/>
      <c r="CH3347" s="1"/>
      <c r="CI3347" s="1"/>
      <c r="CJ3347" s="1"/>
      <c r="CK3347" s="1"/>
      <c r="CL3347" s="1"/>
      <c r="CM3347" s="1"/>
    </row>
    <row r="3348" spans="1:91" x14ac:dyDescent="0.2">
      <c r="A3348" s="113"/>
      <c r="B3348" s="5"/>
      <c r="C3348" s="5"/>
      <c r="D3348" s="64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9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2"/>
      <c r="CH3348" s="1"/>
      <c r="CI3348" s="1"/>
      <c r="CJ3348" s="1"/>
      <c r="CK3348" s="1"/>
      <c r="CL3348" s="1"/>
      <c r="CM3348" s="1"/>
    </row>
    <row r="3349" spans="1:91" x14ac:dyDescent="0.2">
      <c r="A3349" s="113"/>
      <c r="B3349" s="5"/>
      <c r="C3349" s="5"/>
      <c r="D3349" s="64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9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2"/>
      <c r="CH3349" s="1"/>
      <c r="CI3349" s="1"/>
      <c r="CJ3349" s="1"/>
      <c r="CK3349" s="1"/>
      <c r="CL3349" s="1"/>
      <c r="CM3349" s="1"/>
    </row>
    <row r="3350" spans="1:91" x14ac:dyDescent="0.2">
      <c r="A3350" s="113"/>
      <c r="B3350" s="5"/>
      <c r="C3350" s="5"/>
      <c r="D3350" s="64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9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2"/>
      <c r="CH3350" s="1"/>
      <c r="CI3350" s="1"/>
      <c r="CJ3350" s="1"/>
      <c r="CK3350" s="1"/>
      <c r="CL3350" s="1"/>
      <c r="CM3350" s="1"/>
    </row>
    <row r="3351" spans="1:91" x14ac:dyDescent="0.2">
      <c r="A3351" s="113"/>
      <c r="B3351" s="5"/>
      <c r="C3351" s="5"/>
      <c r="D3351" s="64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9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2"/>
      <c r="CH3351" s="1"/>
      <c r="CI3351" s="1"/>
      <c r="CJ3351" s="1"/>
      <c r="CK3351" s="1"/>
      <c r="CL3351" s="1"/>
      <c r="CM3351" s="1"/>
    </row>
    <row r="3352" spans="1:91" x14ac:dyDescent="0.2">
      <c r="A3352" s="113"/>
      <c r="B3352" s="5"/>
      <c r="C3352" s="5"/>
      <c r="D3352" s="64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9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2"/>
      <c r="CH3352" s="1"/>
      <c r="CI3352" s="1"/>
      <c r="CJ3352" s="1"/>
      <c r="CK3352" s="1"/>
      <c r="CL3352" s="1"/>
      <c r="CM3352" s="1"/>
    </row>
    <row r="3353" spans="1:91" x14ac:dyDescent="0.2">
      <c r="A3353" s="113"/>
      <c r="B3353" s="5"/>
      <c r="C3353" s="5"/>
      <c r="D3353" s="64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9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2"/>
      <c r="CH3353" s="1"/>
      <c r="CI3353" s="1"/>
      <c r="CJ3353" s="1"/>
      <c r="CK3353" s="1"/>
      <c r="CL3353" s="1"/>
      <c r="CM3353" s="1"/>
    </row>
    <row r="3354" spans="1:91" x14ac:dyDescent="0.2">
      <c r="A3354" s="113"/>
      <c r="B3354" s="5"/>
      <c r="C3354" s="5"/>
      <c r="D3354" s="64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9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2"/>
      <c r="CH3354" s="1"/>
      <c r="CI3354" s="1"/>
      <c r="CJ3354" s="1"/>
      <c r="CK3354" s="1"/>
      <c r="CL3354" s="1"/>
      <c r="CM3354" s="1"/>
    </row>
    <row r="3355" spans="1:91" x14ac:dyDescent="0.2">
      <c r="A3355" s="113"/>
      <c r="B3355" s="5"/>
      <c r="C3355" s="5"/>
      <c r="D3355" s="64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9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2"/>
      <c r="CH3355" s="1"/>
      <c r="CI3355" s="1"/>
      <c r="CJ3355" s="1"/>
      <c r="CK3355" s="1"/>
      <c r="CL3355" s="1"/>
      <c r="CM3355" s="1"/>
    </row>
    <row r="3356" spans="1:91" x14ac:dyDescent="0.2">
      <c r="A3356" s="113"/>
      <c r="B3356" s="5"/>
      <c r="C3356" s="5"/>
      <c r="D3356" s="64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9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2"/>
      <c r="CH3356" s="1"/>
      <c r="CI3356" s="1"/>
      <c r="CJ3356" s="1"/>
      <c r="CK3356" s="1"/>
      <c r="CL3356" s="1"/>
      <c r="CM3356" s="1"/>
    </row>
    <row r="3357" spans="1:91" x14ac:dyDescent="0.2">
      <c r="A3357" s="113"/>
      <c r="B3357" s="5"/>
      <c r="C3357" s="5"/>
      <c r="D3357" s="64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9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2"/>
      <c r="CH3357" s="1"/>
      <c r="CI3357" s="1"/>
      <c r="CJ3357" s="1"/>
      <c r="CK3357" s="1"/>
      <c r="CL3357" s="1"/>
      <c r="CM3357" s="1"/>
    </row>
    <row r="3358" spans="1:91" x14ac:dyDescent="0.2">
      <c r="A3358" s="113"/>
      <c r="B3358" s="5"/>
      <c r="C3358" s="5"/>
      <c r="D3358" s="64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9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2"/>
      <c r="CH3358" s="1"/>
      <c r="CI3358" s="1"/>
      <c r="CJ3358" s="1"/>
      <c r="CK3358" s="1"/>
      <c r="CL3358" s="1"/>
      <c r="CM3358" s="1"/>
    </row>
    <row r="3359" spans="1:91" x14ac:dyDescent="0.2">
      <c r="A3359" s="113"/>
      <c r="B3359" s="5"/>
      <c r="C3359" s="5"/>
      <c r="D3359" s="64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9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2"/>
      <c r="CH3359" s="1"/>
      <c r="CI3359" s="1"/>
      <c r="CJ3359" s="1"/>
      <c r="CK3359" s="1"/>
      <c r="CL3359" s="1"/>
      <c r="CM3359" s="1"/>
    </row>
    <row r="3360" spans="1:91" x14ac:dyDescent="0.2">
      <c r="A3360" s="113"/>
      <c r="B3360" s="5"/>
      <c r="C3360" s="5"/>
      <c r="D3360" s="64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9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2"/>
      <c r="CH3360" s="1"/>
      <c r="CI3360" s="1"/>
      <c r="CJ3360" s="1"/>
      <c r="CK3360" s="1"/>
      <c r="CL3360" s="1"/>
      <c r="CM3360" s="1"/>
    </row>
    <row r="3361" spans="1:91" x14ac:dyDescent="0.2">
      <c r="A3361" s="113"/>
      <c r="B3361" s="5"/>
      <c r="C3361" s="5"/>
      <c r="D3361" s="64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9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2"/>
      <c r="CH3361" s="1"/>
      <c r="CI3361" s="1"/>
      <c r="CJ3361" s="1"/>
      <c r="CK3361" s="1"/>
      <c r="CL3361" s="1"/>
      <c r="CM3361" s="1"/>
    </row>
    <row r="3362" spans="1:91" x14ac:dyDescent="0.2">
      <c r="A3362" s="113"/>
      <c r="B3362" s="5"/>
      <c r="C3362" s="5"/>
      <c r="D3362" s="64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9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2"/>
      <c r="CH3362" s="1"/>
      <c r="CI3362" s="1"/>
      <c r="CJ3362" s="1"/>
      <c r="CK3362" s="1"/>
      <c r="CL3362" s="1"/>
      <c r="CM3362" s="1"/>
    </row>
    <row r="3363" spans="1:91" x14ac:dyDescent="0.2">
      <c r="A3363" s="113"/>
      <c r="B3363" s="5"/>
      <c r="C3363" s="5"/>
      <c r="D3363" s="64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9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2"/>
      <c r="CH3363" s="1"/>
      <c r="CI3363" s="1"/>
      <c r="CJ3363" s="1"/>
      <c r="CK3363" s="1"/>
      <c r="CL3363" s="1"/>
      <c r="CM3363" s="1"/>
    </row>
    <row r="3364" spans="1:91" x14ac:dyDescent="0.2">
      <c r="A3364" s="113"/>
      <c r="B3364" s="5"/>
      <c r="C3364" s="5"/>
      <c r="D3364" s="64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9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2"/>
      <c r="CH3364" s="1"/>
      <c r="CI3364" s="1"/>
      <c r="CJ3364" s="1"/>
      <c r="CK3364" s="1"/>
      <c r="CL3364" s="1"/>
      <c r="CM3364" s="1"/>
    </row>
    <row r="3365" spans="1:91" x14ac:dyDescent="0.2">
      <c r="A3365" s="113"/>
      <c r="B3365" s="5"/>
      <c r="C3365" s="5"/>
      <c r="D3365" s="64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9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2"/>
      <c r="CH3365" s="1"/>
      <c r="CI3365" s="1"/>
      <c r="CJ3365" s="1"/>
      <c r="CK3365" s="1"/>
      <c r="CL3365" s="1"/>
      <c r="CM3365" s="1"/>
    </row>
    <row r="3366" spans="1:91" x14ac:dyDescent="0.2">
      <c r="A3366" s="113"/>
      <c r="B3366" s="5"/>
      <c r="C3366" s="5"/>
      <c r="D3366" s="64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9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2"/>
      <c r="CH3366" s="1"/>
      <c r="CI3366" s="1"/>
      <c r="CJ3366" s="1"/>
      <c r="CK3366" s="1"/>
      <c r="CL3366" s="1"/>
      <c r="CM3366" s="1"/>
    </row>
    <row r="3367" spans="1:91" x14ac:dyDescent="0.2">
      <c r="A3367" s="113"/>
      <c r="B3367" s="5"/>
      <c r="C3367" s="5"/>
      <c r="D3367" s="64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9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2"/>
      <c r="CH3367" s="1"/>
      <c r="CI3367" s="1"/>
      <c r="CJ3367" s="1"/>
      <c r="CK3367" s="1"/>
      <c r="CL3367" s="1"/>
      <c r="CM3367" s="1"/>
    </row>
    <row r="3368" spans="1:91" x14ac:dyDescent="0.2">
      <c r="A3368" s="113"/>
      <c r="B3368" s="5"/>
      <c r="C3368" s="5"/>
      <c r="D3368" s="64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9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2"/>
      <c r="CH3368" s="1"/>
      <c r="CI3368" s="1"/>
      <c r="CJ3368" s="1"/>
      <c r="CK3368" s="1"/>
      <c r="CL3368" s="1"/>
      <c r="CM3368" s="1"/>
    </row>
    <row r="3369" spans="1:91" x14ac:dyDescent="0.2">
      <c r="A3369" s="113"/>
      <c r="B3369" s="5"/>
      <c r="C3369" s="5"/>
      <c r="D3369" s="64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9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2"/>
      <c r="CH3369" s="1"/>
      <c r="CI3369" s="1"/>
      <c r="CJ3369" s="1"/>
      <c r="CK3369" s="1"/>
      <c r="CL3369" s="1"/>
      <c r="CM3369" s="1"/>
    </row>
    <row r="3370" spans="1:91" x14ac:dyDescent="0.2">
      <c r="A3370" s="113"/>
      <c r="B3370" s="5"/>
      <c r="C3370" s="5"/>
      <c r="D3370" s="64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9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2"/>
      <c r="CH3370" s="1"/>
      <c r="CI3370" s="1"/>
      <c r="CJ3370" s="1"/>
      <c r="CK3370" s="1"/>
      <c r="CL3370" s="1"/>
      <c r="CM3370" s="1"/>
    </row>
    <row r="3371" spans="1:91" x14ac:dyDescent="0.2">
      <c r="A3371" s="113"/>
      <c r="B3371" s="5"/>
      <c r="C3371" s="5"/>
      <c r="D3371" s="64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9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2"/>
      <c r="CH3371" s="1"/>
      <c r="CI3371" s="1"/>
      <c r="CJ3371" s="1"/>
      <c r="CK3371" s="1"/>
      <c r="CL3371" s="1"/>
      <c r="CM3371" s="1"/>
    </row>
    <row r="3372" spans="1:91" x14ac:dyDescent="0.2">
      <c r="A3372" s="113"/>
      <c r="B3372" s="5"/>
      <c r="C3372" s="5"/>
      <c r="D3372" s="64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9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2"/>
      <c r="CH3372" s="1"/>
      <c r="CI3372" s="1"/>
      <c r="CJ3372" s="1"/>
      <c r="CK3372" s="1"/>
      <c r="CL3372" s="1"/>
      <c r="CM3372" s="1"/>
    </row>
    <row r="3373" spans="1:91" x14ac:dyDescent="0.2">
      <c r="A3373" s="113"/>
      <c r="B3373" s="5"/>
      <c r="C3373" s="5"/>
      <c r="D3373" s="64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9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2"/>
      <c r="CH3373" s="1"/>
      <c r="CI3373" s="1"/>
      <c r="CJ3373" s="1"/>
      <c r="CK3373" s="1"/>
      <c r="CL3373" s="1"/>
      <c r="CM3373" s="1"/>
    </row>
    <row r="3374" spans="1:91" x14ac:dyDescent="0.2">
      <c r="A3374" s="113"/>
      <c r="B3374" s="5"/>
      <c r="C3374" s="5"/>
      <c r="D3374" s="64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9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2"/>
      <c r="CH3374" s="1"/>
      <c r="CI3374" s="1"/>
      <c r="CJ3374" s="1"/>
      <c r="CK3374" s="1"/>
      <c r="CL3374" s="1"/>
      <c r="CM3374" s="1"/>
    </row>
    <row r="3375" spans="1:91" x14ac:dyDescent="0.2">
      <c r="A3375" s="113"/>
      <c r="B3375" s="5"/>
      <c r="C3375" s="5"/>
      <c r="D3375" s="64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9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2"/>
      <c r="CH3375" s="1"/>
      <c r="CI3375" s="1"/>
      <c r="CJ3375" s="1"/>
      <c r="CK3375" s="1"/>
      <c r="CL3375" s="1"/>
      <c r="CM3375" s="1"/>
    </row>
    <row r="3376" spans="1:91" x14ac:dyDescent="0.2">
      <c r="A3376" s="113"/>
      <c r="B3376" s="5"/>
      <c r="C3376" s="5"/>
      <c r="D3376" s="64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9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2"/>
      <c r="CH3376" s="1"/>
      <c r="CI3376" s="1"/>
      <c r="CJ3376" s="1"/>
      <c r="CK3376" s="1"/>
      <c r="CL3376" s="1"/>
      <c r="CM3376" s="1"/>
    </row>
    <row r="3377" spans="1:91" x14ac:dyDescent="0.2">
      <c r="A3377" s="113"/>
      <c r="B3377" s="5"/>
      <c r="C3377" s="5"/>
      <c r="D3377" s="64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9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2"/>
      <c r="CH3377" s="1"/>
      <c r="CI3377" s="1"/>
      <c r="CJ3377" s="1"/>
      <c r="CK3377" s="1"/>
      <c r="CL3377" s="1"/>
      <c r="CM3377" s="1"/>
    </row>
    <row r="3378" spans="1:91" x14ac:dyDescent="0.2">
      <c r="A3378" s="113"/>
      <c r="B3378" s="5"/>
      <c r="C3378" s="5"/>
      <c r="D3378" s="64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9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2"/>
      <c r="CH3378" s="1"/>
      <c r="CI3378" s="1"/>
      <c r="CJ3378" s="1"/>
      <c r="CK3378" s="1"/>
      <c r="CL3378" s="1"/>
      <c r="CM3378" s="1"/>
    </row>
    <row r="3379" spans="1:91" x14ac:dyDescent="0.2">
      <c r="A3379" s="113"/>
      <c r="B3379" s="5"/>
      <c r="C3379" s="5"/>
      <c r="D3379" s="64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9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2"/>
      <c r="CH3379" s="1"/>
      <c r="CI3379" s="1"/>
      <c r="CJ3379" s="1"/>
      <c r="CK3379" s="1"/>
      <c r="CL3379" s="1"/>
      <c r="CM3379" s="1"/>
    </row>
    <row r="3380" spans="1:91" x14ac:dyDescent="0.2">
      <c r="A3380" s="113"/>
      <c r="B3380" s="5"/>
      <c r="C3380" s="5"/>
      <c r="D3380" s="64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9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2"/>
      <c r="CH3380" s="1"/>
      <c r="CI3380" s="1"/>
      <c r="CJ3380" s="1"/>
      <c r="CK3380" s="1"/>
      <c r="CL3380" s="1"/>
      <c r="CM3380" s="1"/>
    </row>
    <row r="3381" spans="1:91" x14ac:dyDescent="0.2">
      <c r="A3381" s="113"/>
      <c r="B3381" s="5"/>
      <c r="C3381" s="5"/>
      <c r="D3381" s="64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9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2"/>
      <c r="CH3381" s="1"/>
      <c r="CI3381" s="1"/>
      <c r="CJ3381" s="1"/>
      <c r="CK3381" s="1"/>
      <c r="CL3381" s="1"/>
      <c r="CM3381" s="1"/>
    </row>
    <row r="3382" spans="1:91" x14ac:dyDescent="0.2">
      <c r="A3382" s="113"/>
      <c r="B3382" s="5"/>
      <c r="C3382" s="5"/>
      <c r="D3382" s="64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9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2"/>
      <c r="CH3382" s="1"/>
      <c r="CI3382" s="1"/>
      <c r="CJ3382" s="1"/>
      <c r="CK3382" s="1"/>
      <c r="CL3382" s="1"/>
      <c r="CM3382" s="1"/>
    </row>
    <row r="3383" spans="1:91" x14ac:dyDescent="0.2">
      <c r="A3383" s="113"/>
      <c r="B3383" s="5"/>
      <c r="C3383" s="5"/>
      <c r="D3383" s="64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9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2"/>
      <c r="CH3383" s="1"/>
      <c r="CI3383" s="1"/>
      <c r="CJ3383" s="1"/>
      <c r="CK3383" s="1"/>
      <c r="CL3383" s="1"/>
      <c r="CM3383" s="1"/>
    </row>
    <row r="3384" spans="1:91" x14ac:dyDescent="0.2">
      <c r="A3384" s="113"/>
      <c r="B3384" s="5"/>
      <c r="C3384" s="5"/>
      <c r="D3384" s="64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9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2"/>
      <c r="CH3384" s="1"/>
      <c r="CI3384" s="1"/>
      <c r="CJ3384" s="1"/>
      <c r="CK3384" s="1"/>
      <c r="CL3384" s="1"/>
      <c r="CM3384" s="1"/>
    </row>
    <row r="3385" spans="1:91" x14ac:dyDescent="0.2">
      <c r="A3385" s="113"/>
      <c r="B3385" s="5"/>
      <c r="C3385" s="5"/>
      <c r="D3385" s="64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9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2"/>
      <c r="CH3385" s="1"/>
      <c r="CI3385" s="1"/>
      <c r="CJ3385" s="1"/>
      <c r="CK3385" s="1"/>
      <c r="CL3385" s="1"/>
      <c r="CM3385" s="1"/>
    </row>
    <row r="3386" spans="1:91" x14ac:dyDescent="0.2">
      <c r="A3386" s="113"/>
      <c r="B3386" s="5"/>
      <c r="C3386" s="5"/>
      <c r="D3386" s="64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9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2"/>
      <c r="CH3386" s="1"/>
      <c r="CI3386" s="1"/>
      <c r="CJ3386" s="1"/>
      <c r="CK3386" s="1"/>
      <c r="CL3386" s="1"/>
      <c r="CM3386" s="1"/>
    </row>
    <row r="3387" spans="1:91" x14ac:dyDescent="0.2">
      <c r="A3387" s="113"/>
      <c r="B3387" s="5"/>
      <c r="C3387" s="5"/>
      <c r="D3387" s="64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9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2"/>
      <c r="CH3387" s="1"/>
      <c r="CI3387" s="1"/>
      <c r="CJ3387" s="1"/>
      <c r="CK3387" s="1"/>
      <c r="CL3387" s="1"/>
      <c r="CM3387" s="1"/>
    </row>
    <row r="3388" spans="1:91" x14ac:dyDescent="0.2">
      <c r="A3388" s="113"/>
      <c r="B3388" s="5"/>
      <c r="C3388" s="5"/>
      <c r="D3388" s="64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9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2"/>
      <c r="CH3388" s="1"/>
      <c r="CI3388" s="1"/>
      <c r="CJ3388" s="1"/>
      <c r="CK3388" s="1"/>
      <c r="CL3388" s="1"/>
      <c r="CM3388" s="1"/>
    </row>
    <row r="3389" spans="1:91" x14ac:dyDescent="0.2">
      <c r="A3389" s="113"/>
      <c r="B3389" s="5"/>
      <c r="C3389" s="5"/>
      <c r="D3389" s="64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9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2"/>
      <c r="CH3389" s="1"/>
      <c r="CI3389" s="1"/>
      <c r="CJ3389" s="1"/>
      <c r="CK3389" s="1"/>
      <c r="CL3389" s="1"/>
      <c r="CM3389" s="1"/>
    </row>
    <row r="3390" spans="1:91" x14ac:dyDescent="0.2">
      <c r="A3390" s="113"/>
      <c r="B3390" s="5"/>
      <c r="C3390" s="5"/>
      <c r="D3390" s="64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9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2"/>
      <c r="CH3390" s="1"/>
      <c r="CI3390" s="1"/>
      <c r="CJ3390" s="1"/>
      <c r="CK3390" s="1"/>
      <c r="CL3390" s="1"/>
      <c r="CM3390" s="1"/>
    </row>
    <row r="3391" spans="1:91" x14ac:dyDescent="0.2">
      <c r="A3391" s="113"/>
      <c r="B3391" s="5"/>
      <c r="C3391" s="5"/>
      <c r="D3391" s="64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9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2"/>
      <c r="CH3391" s="1"/>
      <c r="CI3391" s="1"/>
      <c r="CJ3391" s="1"/>
      <c r="CK3391" s="1"/>
      <c r="CL3391" s="1"/>
      <c r="CM3391" s="1"/>
    </row>
    <row r="3392" spans="1:91" x14ac:dyDescent="0.2">
      <c r="A3392" s="113"/>
      <c r="B3392" s="5"/>
      <c r="C3392" s="5"/>
      <c r="D3392" s="64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9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2"/>
      <c r="CH3392" s="1"/>
      <c r="CI3392" s="1"/>
      <c r="CJ3392" s="1"/>
      <c r="CK3392" s="1"/>
      <c r="CL3392" s="1"/>
      <c r="CM3392" s="1"/>
    </row>
    <row r="3393" spans="1:91" x14ac:dyDescent="0.2">
      <c r="A3393" s="113"/>
      <c r="B3393" s="5"/>
      <c r="C3393" s="5"/>
      <c r="D3393" s="64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9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2"/>
      <c r="CH3393" s="1"/>
      <c r="CI3393" s="1"/>
      <c r="CJ3393" s="1"/>
      <c r="CK3393" s="1"/>
      <c r="CL3393" s="1"/>
      <c r="CM3393" s="1"/>
    </row>
    <row r="3394" spans="1:91" x14ac:dyDescent="0.2">
      <c r="A3394" s="113"/>
      <c r="B3394" s="5"/>
      <c r="C3394" s="5"/>
      <c r="D3394" s="64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9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2"/>
      <c r="CH3394" s="1"/>
      <c r="CI3394" s="1"/>
      <c r="CJ3394" s="1"/>
      <c r="CK3394" s="1"/>
      <c r="CL3394" s="1"/>
      <c r="CM3394" s="1"/>
    </row>
    <row r="3395" spans="1:91" x14ac:dyDescent="0.2">
      <c r="A3395" s="113"/>
      <c r="B3395" s="5"/>
      <c r="C3395" s="5"/>
      <c r="D3395" s="64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9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2"/>
      <c r="CH3395" s="1"/>
      <c r="CI3395" s="1"/>
      <c r="CJ3395" s="1"/>
      <c r="CK3395" s="1"/>
      <c r="CL3395" s="1"/>
      <c r="CM3395" s="1"/>
    </row>
    <row r="3396" spans="1:91" x14ac:dyDescent="0.2">
      <c r="A3396" s="113"/>
      <c r="B3396" s="5"/>
      <c r="C3396" s="5"/>
      <c r="D3396" s="64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9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2"/>
      <c r="CH3396" s="1"/>
      <c r="CI3396" s="1"/>
      <c r="CJ3396" s="1"/>
      <c r="CK3396" s="1"/>
      <c r="CL3396" s="1"/>
      <c r="CM3396" s="1"/>
    </row>
    <row r="3397" spans="1:91" x14ac:dyDescent="0.2">
      <c r="A3397" s="113"/>
      <c r="B3397" s="5"/>
      <c r="C3397" s="5"/>
      <c r="D3397" s="64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9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2"/>
      <c r="CH3397" s="1"/>
      <c r="CI3397" s="1"/>
      <c r="CJ3397" s="1"/>
      <c r="CK3397" s="1"/>
      <c r="CL3397" s="1"/>
      <c r="CM3397" s="1"/>
    </row>
    <row r="3398" spans="1:91" x14ac:dyDescent="0.2">
      <c r="A3398" s="113"/>
      <c r="B3398" s="5"/>
      <c r="C3398" s="5"/>
      <c r="D3398" s="64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9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2"/>
      <c r="CH3398" s="1"/>
      <c r="CI3398" s="1"/>
      <c r="CJ3398" s="1"/>
      <c r="CK3398" s="1"/>
      <c r="CL3398" s="1"/>
      <c r="CM3398" s="1"/>
    </row>
    <row r="3399" spans="1:91" x14ac:dyDescent="0.2">
      <c r="A3399" s="113"/>
      <c r="B3399" s="5"/>
      <c r="C3399" s="5"/>
      <c r="D3399" s="64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9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2"/>
      <c r="CH3399" s="1"/>
      <c r="CI3399" s="1"/>
      <c r="CJ3399" s="1"/>
      <c r="CK3399" s="1"/>
      <c r="CL3399" s="1"/>
      <c r="CM3399" s="1"/>
    </row>
    <row r="3400" spans="1:91" x14ac:dyDescent="0.2">
      <c r="A3400" s="113"/>
      <c r="B3400" s="5"/>
      <c r="C3400" s="5"/>
      <c r="D3400" s="64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9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2"/>
      <c r="CH3400" s="1"/>
      <c r="CI3400" s="1"/>
      <c r="CJ3400" s="1"/>
      <c r="CK3400" s="1"/>
      <c r="CL3400" s="1"/>
      <c r="CM3400" s="1"/>
    </row>
    <row r="3401" spans="1:91" x14ac:dyDescent="0.2">
      <c r="A3401" s="113"/>
      <c r="B3401" s="5"/>
      <c r="C3401" s="5"/>
      <c r="D3401" s="64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9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2"/>
      <c r="CH3401" s="1"/>
      <c r="CI3401" s="1"/>
      <c r="CJ3401" s="1"/>
      <c r="CK3401" s="1"/>
      <c r="CL3401" s="1"/>
      <c r="CM3401" s="1"/>
    </row>
    <row r="3402" spans="1:91" x14ac:dyDescent="0.2">
      <c r="A3402" s="113"/>
      <c r="B3402" s="5"/>
      <c r="C3402" s="5"/>
      <c r="D3402" s="64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9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2"/>
      <c r="CH3402" s="1"/>
      <c r="CI3402" s="1"/>
      <c r="CJ3402" s="1"/>
      <c r="CK3402" s="1"/>
      <c r="CL3402" s="1"/>
      <c r="CM3402" s="1"/>
    </row>
    <row r="3403" spans="1:91" x14ac:dyDescent="0.2">
      <c r="A3403" s="113"/>
      <c r="B3403" s="5"/>
      <c r="C3403" s="5"/>
      <c r="D3403" s="64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9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2"/>
      <c r="CH3403" s="1"/>
      <c r="CI3403" s="1"/>
      <c r="CJ3403" s="1"/>
      <c r="CK3403" s="1"/>
      <c r="CL3403" s="1"/>
      <c r="CM3403" s="1"/>
    </row>
    <row r="3404" spans="1:91" x14ac:dyDescent="0.2">
      <c r="A3404" s="113"/>
      <c r="B3404" s="5"/>
      <c r="C3404" s="5"/>
      <c r="D3404" s="64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9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2"/>
      <c r="CH3404" s="1"/>
      <c r="CI3404" s="1"/>
      <c r="CJ3404" s="1"/>
      <c r="CK3404" s="1"/>
      <c r="CL3404" s="1"/>
      <c r="CM3404" s="1"/>
    </row>
    <row r="3405" spans="1:91" x14ac:dyDescent="0.2">
      <c r="A3405" s="113"/>
      <c r="B3405" s="5"/>
      <c r="C3405" s="5"/>
      <c r="D3405" s="64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9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2"/>
      <c r="CH3405" s="1"/>
      <c r="CI3405" s="1"/>
      <c r="CJ3405" s="1"/>
      <c r="CK3405" s="1"/>
      <c r="CL3405" s="1"/>
      <c r="CM3405" s="1"/>
    </row>
    <row r="3406" spans="1:91" x14ac:dyDescent="0.2">
      <c r="A3406" s="113"/>
      <c r="B3406" s="5"/>
      <c r="C3406" s="5"/>
      <c r="D3406" s="64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9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2"/>
      <c r="CH3406" s="1"/>
      <c r="CI3406" s="1"/>
      <c r="CJ3406" s="1"/>
      <c r="CK3406" s="1"/>
      <c r="CL3406" s="1"/>
      <c r="CM3406" s="1"/>
    </row>
    <row r="3407" spans="1:91" x14ac:dyDescent="0.2">
      <c r="A3407" s="113"/>
      <c r="B3407" s="5"/>
      <c r="C3407" s="5"/>
      <c r="D3407" s="64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9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2"/>
      <c r="CH3407" s="1"/>
      <c r="CI3407" s="1"/>
      <c r="CJ3407" s="1"/>
      <c r="CK3407" s="1"/>
      <c r="CL3407" s="1"/>
      <c r="CM3407" s="1"/>
    </row>
    <row r="3408" spans="1:91" x14ac:dyDescent="0.2">
      <c r="A3408" s="113"/>
      <c r="B3408" s="5"/>
      <c r="C3408" s="5"/>
      <c r="D3408" s="64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9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2"/>
      <c r="CH3408" s="1"/>
      <c r="CI3408" s="1"/>
      <c r="CJ3408" s="1"/>
      <c r="CK3408" s="1"/>
      <c r="CL3408" s="1"/>
      <c r="CM3408" s="1"/>
    </row>
    <row r="3409" spans="1:91" x14ac:dyDescent="0.2">
      <c r="A3409" s="113"/>
      <c r="B3409" s="5"/>
      <c r="C3409" s="5"/>
      <c r="D3409" s="64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9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2"/>
      <c r="CH3409" s="1"/>
      <c r="CI3409" s="1"/>
      <c r="CJ3409" s="1"/>
      <c r="CK3409" s="1"/>
      <c r="CL3409" s="1"/>
      <c r="CM3409" s="1"/>
    </row>
    <row r="3410" spans="1:91" x14ac:dyDescent="0.2">
      <c r="A3410" s="113"/>
      <c r="B3410" s="5"/>
      <c r="C3410" s="5"/>
      <c r="D3410" s="64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9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2"/>
      <c r="CH3410" s="1"/>
      <c r="CI3410" s="1"/>
      <c r="CJ3410" s="1"/>
      <c r="CK3410" s="1"/>
      <c r="CL3410" s="1"/>
      <c r="CM3410" s="1"/>
    </row>
    <row r="3411" spans="1:91" x14ac:dyDescent="0.2">
      <c r="A3411" s="113"/>
      <c r="B3411" s="5"/>
      <c r="C3411" s="5"/>
      <c r="D3411" s="64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9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2"/>
      <c r="CH3411" s="1"/>
      <c r="CI3411" s="1"/>
      <c r="CJ3411" s="1"/>
      <c r="CK3411" s="1"/>
      <c r="CL3411" s="1"/>
      <c r="CM3411" s="1"/>
    </row>
    <row r="3412" spans="1:91" x14ac:dyDescent="0.2">
      <c r="A3412" s="113"/>
      <c r="B3412" s="5"/>
      <c r="C3412" s="5"/>
      <c r="D3412" s="64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9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2"/>
      <c r="CH3412" s="1"/>
      <c r="CI3412" s="1"/>
      <c r="CJ3412" s="1"/>
      <c r="CK3412" s="1"/>
      <c r="CL3412" s="1"/>
      <c r="CM3412" s="1"/>
    </row>
    <row r="3413" spans="1:91" x14ac:dyDescent="0.2">
      <c r="A3413" s="113"/>
      <c r="B3413" s="5"/>
      <c r="C3413" s="5"/>
      <c r="D3413" s="64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9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2"/>
      <c r="CH3413" s="1"/>
      <c r="CI3413" s="1"/>
      <c r="CJ3413" s="1"/>
      <c r="CK3413" s="1"/>
      <c r="CL3413" s="1"/>
      <c r="CM3413" s="1"/>
    </row>
    <row r="3414" spans="1:91" x14ac:dyDescent="0.2">
      <c r="A3414" s="113"/>
      <c r="B3414" s="5"/>
      <c r="C3414" s="5"/>
      <c r="D3414" s="64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9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2"/>
      <c r="CH3414" s="1"/>
      <c r="CI3414" s="1"/>
      <c r="CJ3414" s="1"/>
      <c r="CK3414" s="1"/>
      <c r="CL3414" s="1"/>
      <c r="CM3414" s="1"/>
    </row>
    <row r="3415" spans="1:91" x14ac:dyDescent="0.2">
      <c r="A3415" s="113"/>
      <c r="B3415" s="5"/>
      <c r="C3415" s="5"/>
      <c r="D3415" s="64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9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2"/>
      <c r="CH3415" s="1"/>
      <c r="CI3415" s="1"/>
      <c r="CJ3415" s="1"/>
      <c r="CK3415" s="1"/>
      <c r="CL3415" s="1"/>
      <c r="CM3415" s="1"/>
    </row>
    <row r="3416" spans="1:91" x14ac:dyDescent="0.2">
      <c r="A3416" s="113"/>
      <c r="B3416" s="5"/>
      <c r="C3416" s="5"/>
      <c r="D3416" s="64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9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2"/>
      <c r="CH3416" s="1"/>
      <c r="CI3416" s="1"/>
      <c r="CJ3416" s="1"/>
      <c r="CK3416" s="1"/>
      <c r="CL3416" s="1"/>
      <c r="CM3416" s="1"/>
    </row>
    <row r="3417" spans="1:91" x14ac:dyDescent="0.2">
      <c r="A3417" s="113"/>
      <c r="B3417" s="5"/>
      <c r="C3417" s="5"/>
      <c r="D3417" s="64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9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2"/>
      <c r="CH3417" s="1"/>
      <c r="CI3417" s="1"/>
      <c r="CJ3417" s="1"/>
      <c r="CK3417" s="1"/>
      <c r="CL3417" s="1"/>
      <c r="CM3417" s="1"/>
    </row>
    <row r="3418" spans="1:91" x14ac:dyDescent="0.2">
      <c r="A3418" s="113"/>
      <c r="B3418" s="5"/>
      <c r="C3418" s="5"/>
      <c r="D3418" s="64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9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2"/>
      <c r="CH3418" s="1"/>
      <c r="CI3418" s="1"/>
      <c r="CJ3418" s="1"/>
      <c r="CK3418" s="1"/>
      <c r="CL3418" s="1"/>
      <c r="CM3418" s="1"/>
    </row>
    <row r="3419" spans="1:91" x14ac:dyDescent="0.2">
      <c r="A3419" s="113"/>
      <c r="B3419" s="5"/>
      <c r="C3419" s="5"/>
      <c r="D3419" s="64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9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2"/>
      <c r="CH3419" s="1"/>
      <c r="CI3419" s="1"/>
      <c r="CJ3419" s="1"/>
      <c r="CK3419" s="1"/>
      <c r="CL3419" s="1"/>
      <c r="CM3419" s="1"/>
    </row>
    <row r="3420" spans="1:91" x14ac:dyDescent="0.2">
      <c r="A3420" s="113"/>
      <c r="B3420" s="5"/>
      <c r="C3420" s="5"/>
      <c r="D3420" s="64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9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2"/>
      <c r="CH3420" s="1"/>
      <c r="CI3420" s="1"/>
      <c r="CJ3420" s="1"/>
      <c r="CK3420" s="1"/>
      <c r="CL3420" s="1"/>
      <c r="CM3420" s="1"/>
    </row>
    <row r="3421" spans="1:91" x14ac:dyDescent="0.2">
      <c r="A3421" s="113"/>
      <c r="B3421" s="5"/>
      <c r="C3421" s="5"/>
      <c r="D3421" s="64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9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2"/>
      <c r="CH3421" s="1"/>
      <c r="CI3421" s="1"/>
      <c r="CJ3421" s="1"/>
      <c r="CK3421" s="1"/>
      <c r="CL3421" s="1"/>
      <c r="CM3421" s="1"/>
    </row>
    <row r="3422" spans="1:91" x14ac:dyDescent="0.2">
      <c r="A3422" s="113"/>
      <c r="B3422" s="5"/>
      <c r="C3422" s="5"/>
      <c r="D3422" s="64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9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2"/>
      <c r="CH3422" s="1"/>
      <c r="CI3422" s="1"/>
      <c r="CJ3422" s="1"/>
      <c r="CK3422" s="1"/>
      <c r="CL3422" s="1"/>
      <c r="CM3422" s="1"/>
    </row>
    <row r="3423" spans="1:91" x14ac:dyDescent="0.2">
      <c r="A3423" s="113"/>
      <c r="B3423" s="5"/>
      <c r="C3423" s="5"/>
      <c r="D3423" s="64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9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2"/>
      <c r="CH3423" s="1"/>
      <c r="CI3423" s="1"/>
      <c r="CJ3423" s="1"/>
      <c r="CK3423" s="1"/>
      <c r="CL3423" s="1"/>
      <c r="CM3423" s="1"/>
    </row>
    <row r="3424" spans="1:91" x14ac:dyDescent="0.2">
      <c r="A3424" s="113"/>
      <c r="B3424" s="5"/>
      <c r="C3424" s="5"/>
      <c r="D3424" s="64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9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2"/>
      <c r="CH3424" s="1"/>
      <c r="CI3424" s="1"/>
      <c r="CJ3424" s="1"/>
      <c r="CK3424" s="1"/>
      <c r="CL3424" s="1"/>
      <c r="CM3424" s="1"/>
    </row>
    <row r="3425" spans="1:91" x14ac:dyDescent="0.2">
      <c r="A3425" s="113"/>
      <c r="B3425" s="5"/>
      <c r="C3425" s="5"/>
      <c r="D3425" s="64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9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2"/>
      <c r="CH3425" s="1"/>
      <c r="CI3425" s="1"/>
      <c r="CJ3425" s="1"/>
      <c r="CK3425" s="1"/>
      <c r="CL3425" s="1"/>
      <c r="CM3425" s="1"/>
    </row>
    <row r="3426" spans="1:91" x14ac:dyDescent="0.2">
      <c r="A3426" s="113"/>
      <c r="B3426" s="5"/>
      <c r="C3426" s="5"/>
      <c r="D3426" s="64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9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2"/>
      <c r="CH3426" s="1"/>
      <c r="CI3426" s="1"/>
      <c r="CJ3426" s="1"/>
      <c r="CK3426" s="1"/>
      <c r="CL3426" s="1"/>
      <c r="CM3426" s="1"/>
    </row>
    <row r="3427" spans="1:91" x14ac:dyDescent="0.2">
      <c r="A3427" s="113"/>
      <c r="B3427" s="5"/>
      <c r="C3427" s="5"/>
      <c r="D3427" s="64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9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2"/>
      <c r="CH3427" s="1"/>
      <c r="CI3427" s="1"/>
      <c r="CJ3427" s="1"/>
      <c r="CK3427" s="1"/>
      <c r="CL3427" s="1"/>
      <c r="CM3427" s="1"/>
    </row>
    <row r="3428" spans="1:91" x14ac:dyDescent="0.2">
      <c r="A3428" s="113"/>
      <c r="B3428" s="5"/>
      <c r="C3428" s="5"/>
      <c r="D3428" s="64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9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2"/>
      <c r="CH3428" s="1"/>
      <c r="CI3428" s="1"/>
      <c r="CJ3428" s="1"/>
      <c r="CK3428" s="1"/>
      <c r="CL3428" s="1"/>
      <c r="CM3428" s="1"/>
    </row>
    <row r="3429" spans="1:91" x14ac:dyDescent="0.2">
      <c r="A3429" s="113"/>
      <c r="B3429" s="5"/>
      <c r="C3429" s="5"/>
      <c r="D3429" s="64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9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2"/>
      <c r="CH3429" s="1"/>
      <c r="CI3429" s="1"/>
      <c r="CJ3429" s="1"/>
      <c r="CK3429" s="1"/>
      <c r="CL3429" s="1"/>
      <c r="CM3429" s="1"/>
    </row>
    <row r="3430" spans="1:91" x14ac:dyDescent="0.2">
      <c r="A3430" s="113"/>
      <c r="B3430" s="5"/>
      <c r="C3430" s="5"/>
      <c r="D3430" s="64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9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2"/>
      <c r="CH3430" s="1"/>
      <c r="CI3430" s="1"/>
      <c r="CJ3430" s="1"/>
      <c r="CK3430" s="1"/>
      <c r="CL3430" s="1"/>
      <c r="CM3430" s="1"/>
    </row>
    <row r="3431" spans="1:91" x14ac:dyDescent="0.2">
      <c r="A3431" s="113"/>
      <c r="B3431" s="5"/>
      <c r="C3431" s="5"/>
      <c r="D3431" s="64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9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2"/>
      <c r="CH3431" s="1"/>
      <c r="CI3431" s="1"/>
      <c r="CJ3431" s="1"/>
      <c r="CK3431" s="1"/>
      <c r="CL3431" s="1"/>
      <c r="CM3431" s="1"/>
    </row>
    <row r="3432" spans="1:91" x14ac:dyDescent="0.2">
      <c r="A3432" s="113"/>
      <c r="B3432" s="5"/>
      <c r="C3432" s="5"/>
      <c r="D3432" s="64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9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2"/>
      <c r="CH3432" s="1"/>
      <c r="CI3432" s="1"/>
      <c r="CJ3432" s="1"/>
      <c r="CK3432" s="1"/>
      <c r="CL3432" s="1"/>
      <c r="CM3432" s="1"/>
    </row>
    <row r="3433" spans="1:91" x14ac:dyDescent="0.2">
      <c r="A3433" s="113"/>
      <c r="B3433" s="5"/>
      <c r="C3433" s="5"/>
      <c r="D3433" s="64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9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2"/>
      <c r="CH3433" s="1"/>
      <c r="CI3433" s="1"/>
      <c r="CJ3433" s="1"/>
      <c r="CK3433" s="1"/>
      <c r="CL3433" s="1"/>
      <c r="CM3433" s="1"/>
    </row>
    <row r="3434" spans="1:91" x14ac:dyDescent="0.2">
      <c r="A3434" s="113"/>
      <c r="B3434" s="5"/>
      <c r="C3434" s="5"/>
      <c r="D3434" s="64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9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2"/>
      <c r="CH3434" s="1"/>
      <c r="CI3434" s="1"/>
      <c r="CJ3434" s="1"/>
      <c r="CK3434" s="1"/>
      <c r="CL3434" s="1"/>
      <c r="CM3434" s="1"/>
    </row>
    <row r="3435" spans="1:91" x14ac:dyDescent="0.2">
      <c r="A3435" s="113"/>
      <c r="B3435" s="5"/>
      <c r="C3435" s="5"/>
      <c r="D3435" s="64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9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2"/>
      <c r="CH3435" s="1"/>
      <c r="CI3435" s="1"/>
      <c r="CJ3435" s="1"/>
      <c r="CK3435" s="1"/>
      <c r="CL3435" s="1"/>
      <c r="CM3435" s="1"/>
    </row>
    <row r="3436" spans="1:91" x14ac:dyDescent="0.2">
      <c r="A3436" s="113"/>
      <c r="B3436" s="5"/>
      <c r="C3436" s="5"/>
      <c r="D3436" s="64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9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2"/>
      <c r="CH3436" s="1"/>
      <c r="CI3436" s="1"/>
      <c r="CJ3436" s="1"/>
      <c r="CK3436" s="1"/>
      <c r="CL3436" s="1"/>
      <c r="CM3436" s="1"/>
    </row>
    <row r="3437" spans="1:91" x14ac:dyDescent="0.2">
      <c r="A3437" s="113"/>
      <c r="B3437" s="5"/>
      <c r="C3437" s="5"/>
      <c r="D3437" s="64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9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2"/>
      <c r="CH3437" s="1"/>
      <c r="CI3437" s="1"/>
      <c r="CJ3437" s="1"/>
      <c r="CK3437" s="1"/>
      <c r="CL3437" s="1"/>
      <c r="CM3437" s="1"/>
    </row>
    <row r="3438" spans="1:91" x14ac:dyDescent="0.2">
      <c r="A3438" s="113"/>
      <c r="B3438" s="5"/>
      <c r="C3438" s="5"/>
      <c r="D3438" s="64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9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2"/>
      <c r="CH3438" s="1"/>
      <c r="CI3438" s="1"/>
      <c r="CJ3438" s="1"/>
      <c r="CK3438" s="1"/>
      <c r="CL3438" s="1"/>
      <c r="CM3438" s="1"/>
    </row>
    <row r="3439" spans="1:91" x14ac:dyDescent="0.2">
      <c r="A3439" s="113"/>
      <c r="B3439" s="5"/>
      <c r="C3439" s="5"/>
      <c r="D3439" s="64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9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2"/>
      <c r="CH3439" s="1"/>
      <c r="CI3439" s="1"/>
      <c r="CJ3439" s="1"/>
      <c r="CK3439" s="1"/>
      <c r="CL3439" s="1"/>
      <c r="CM3439" s="1"/>
    </row>
    <row r="3440" spans="1:91" x14ac:dyDescent="0.2">
      <c r="A3440" s="113"/>
      <c r="B3440" s="5"/>
      <c r="C3440" s="5"/>
      <c r="D3440" s="64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9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2"/>
      <c r="CH3440" s="1"/>
      <c r="CI3440" s="1"/>
      <c r="CJ3440" s="1"/>
      <c r="CK3440" s="1"/>
      <c r="CL3440" s="1"/>
      <c r="CM3440" s="1"/>
    </row>
    <row r="3441" spans="1:91" x14ac:dyDescent="0.2">
      <c r="A3441" s="113"/>
      <c r="B3441" s="5"/>
      <c r="C3441" s="5"/>
      <c r="D3441" s="64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9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2"/>
      <c r="CH3441" s="1"/>
      <c r="CI3441" s="1"/>
      <c r="CJ3441" s="1"/>
      <c r="CK3441" s="1"/>
      <c r="CL3441" s="1"/>
      <c r="CM3441" s="1"/>
    </row>
    <row r="3442" spans="1:91" x14ac:dyDescent="0.2">
      <c r="A3442" s="113"/>
      <c r="B3442" s="5"/>
      <c r="C3442" s="5"/>
      <c r="D3442" s="64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9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2"/>
      <c r="CH3442" s="1"/>
      <c r="CI3442" s="1"/>
      <c r="CJ3442" s="1"/>
      <c r="CK3442" s="1"/>
      <c r="CL3442" s="1"/>
      <c r="CM3442" s="1"/>
    </row>
    <row r="3443" spans="1:91" x14ac:dyDescent="0.2">
      <c r="A3443" s="113"/>
      <c r="B3443" s="5"/>
      <c r="C3443" s="5"/>
      <c r="D3443" s="64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9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2"/>
      <c r="CH3443" s="1"/>
      <c r="CI3443" s="1"/>
      <c r="CJ3443" s="1"/>
      <c r="CK3443" s="1"/>
      <c r="CL3443" s="1"/>
      <c r="CM3443" s="1"/>
    </row>
    <row r="3444" spans="1:91" x14ac:dyDescent="0.2">
      <c r="A3444" s="113"/>
      <c r="B3444" s="5"/>
      <c r="C3444" s="5"/>
      <c r="D3444" s="64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9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2"/>
      <c r="CH3444" s="1"/>
      <c r="CI3444" s="1"/>
      <c r="CJ3444" s="1"/>
      <c r="CK3444" s="1"/>
      <c r="CL3444" s="1"/>
      <c r="CM3444" s="1"/>
    </row>
    <row r="3445" spans="1:91" x14ac:dyDescent="0.2">
      <c r="A3445" s="113"/>
      <c r="B3445" s="5"/>
      <c r="C3445" s="5"/>
      <c r="D3445" s="64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9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2"/>
      <c r="CH3445" s="1"/>
      <c r="CI3445" s="1"/>
      <c r="CJ3445" s="1"/>
      <c r="CK3445" s="1"/>
      <c r="CL3445" s="1"/>
      <c r="CM3445" s="1"/>
    </row>
    <row r="3446" spans="1:91" x14ac:dyDescent="0.2">
      <c r="A3446" s="113"/>
      <c r="B3446" s="5"/>
      <c r="C3446" s="5"/>
      <c r="D3446" s="64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9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2"/>
      <c r="CH3446" s="1"/>
      <c r="CI3446" s="1"/>
      <c r="CJ3446" s="1"/>
      <c r="CK3446" s="1"/>
      <c r="CL3446" s="1"/>
      <c r="CM3446" s="1"/>
    </row>
    <row r="3447" spans="1:91" x14ac:dyDescent="0.2">
      <c r="A3447" s="113"/>
      <c r="B3447" s="5"/>
      <c r="C3447" s="5"/>
      <c r="D3447" s="64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9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2"/>
      <c r="CH3447" s="1"/>
      <c r="CI3447" s="1"/>
      <c r="CJ3447" s="1"/>
      <c r="CK3447" s="1"/>
      <c r="CL3447" s="1"/>
      <c r="CM3447" s="1"/>
    </row>
    <row r="3448" spans="1:91" x14ac:dyDescent="0.2">
      <c r="A3448" s="113"/>
      <c r="B3448" s="5"/>
      <c r="C3448" s="5"/>
      <c r="D3448" s="64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9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2"/>
      <c r="CH3448" s="1"/>
      <c r="CI3448" s="1"/>
      <c r="CJ3448" s="1"/>
      <c r="CK3448" s="1"/>
      <c r="CL3448" s="1"/>
      <c r="CM3448" s="1"/>
    </row>
    <row r="3449" spans="1:91" x14ac:dyDescent="0.2">
      <c r="A3449" s="113"/>
      <c r="B3449" s="5"/>
      <c r="C3449" s="5"/>
      <c r="D3449" s="64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9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2"/>
      <c r="CH3449" s="1"/>
      <c r="CI3449" s="1"/>
      <c r="CJ3449" s="1"/>
      <c r="CK3449" s="1"/>
      <c r="CL3449" s="1"/>
      <c r="CM3449" s="1"/>
    </row>
    <row r="3450" spans="1:91" x14ac:dyDescent="0.2">
      <c r="A3450" s="113"/>
      <c r="B3450" s="5"/>
      <c r="C3450" s="5"/>
      <c r="D3450" s="64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9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2"/>
      <c r="CH3450" s="1"/>
      <c r="CI3450" s="1"/>
      <c r="CJ3450" s="1"/>
      <c r="CK3450" s="1"/>
      <c r="CL3450" s="1"/>
      <c r="CM3450" s="1"/>
    </row>
    <row r="3451" spans="1:91" x14ac:dyDescent="0.2">
      <c r="A3451" s="113"/>
      <c r="B3451" s="5"/>
      <c r="C3451" s="5"/>
      <c r="D3451" s="64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9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2"/>
      <c r="CH3451" s="1"/>
      <c r="CI3451" s="1"/>
      <c r="CJ3451" s="1"/>
      <c r="CK3451" s="1"/>
      <c r="CL3451" s="1"/>
      <c r="CM3451" s="1"/>
    </row>
    <row r="3452" spans="1:91" x14ac:dyDescent="0.2">
      <c r="A3452" s="113"/>
      <c r="B3452" s="5"/>
      <c r="C3452" s="5"/>
      <c r="D3452" s="64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9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2"/>
      <c r="CH3452" s="1"/>
      <c r="CI3452" s="1"/>
      <c r="CJ3452" s="1"/>
      <c r="CK3452" s="1"/>
      <c r="CL3452" s="1"/>
      <c r="CM3452" s="1"/>
    </row>
    <row r="3453" spans="1:91" x14ac:dyDescent="0.2">
      <c r="A3453" s="113"/>
      <c r="B3453" s="5"/>
      <c r="C3453" s="5"/>
      <c r="D3453" s="64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9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2"/>
      <c r="CH3453" s="1"/>
      <c r="CI3453" s="1"/>
      <c r="CJ3453" s="1"/>
      <c r="CK3453" s="1"/>
      <c r="CL3453" s="1"/>
      <c r="CM3453" s="1"/>
    </row>
    <row r="3454" spans="1:91" x14ac:dyDescent="0.2">
      <c r="A3454" s="113"/>
      <c r="B3454" s="5"/>
      <c r="C3454" s="5"/>
      <c r="D3454" s="64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9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2"/>
      <c r="CH3454" s="1"/>
      <c r="CI3454" s="1"/>
      <c r="CJ3454" s="1"/>
      <c r="CK3454" s="1"/>
      <c r="CL3454" s="1"/>
      <c r="CM3454" s="1"/>
    </row>
    <row r="3455" spans="1:91" x14ac:dyDescent="0.2">
      <c r="A3455" s="113"/>
      <c r="B3455" s="5"/>
      <c r="C3455" s="5"/>
      <c r="D3455" s="64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9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2"/>
      <c r="CH3455" s="1"/>
      <c r="CI3455" s="1"/>
      <c r="CJ3455" s="1"/>
      <c r="CK3455" s="1"/>
      <c r="CL3455" s="1"/>
      <c r="CM3455" s="1"/>
    </row>
    <row r="3456" spans="1:91" x14ac:dyDescent="0.2">
      <c r="A3456" s="113"/>
      <c r="B3456" s="5"/>
      <c r="C3456" s="5"/>
      <c r="D3456" s="64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9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2"/>
      <c r="CH3456" s="1"/>
      <c r="CI3456" s="1"/>
      <c r="CJ3456" s="1"/>
      <c r="CK3456" s="1"/>
      <c r="CL3456" s="1"/>
      <c r="CM3456" s="1"/>
    </row>
    <row r="3457" spans="1:91" x14ac:dyDescent="0.2">
      <c r="A3457" s="113"/>
      <c r="B3457" s="5"/>
      <c r="C3457" s="5"/>
      <c r="D3457" s="64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9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2"/>
      <c r="CH3457" s="1"/>
      <c r="CI3457" s="1"/>
      <c r="CJ3457" s="1"/>
      <c r="CK3457" s="1"/>
      <c r="CL3457" s="1"/>
      <c r="CM3457" s="1"/>
    </row>
    <row r="3458" spans="1:91" x14ac:dyDescent="0.2">
      <c r="A3458" s="113"/>
      <c r="B3458" s="5"/>
      <c r="C3458" s="5"/>
      <c r="D3458" s="64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9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2"/>
      <c r="CH3458" s="1"/>
      <c r="CI3458" s="1"/>
      <c r="CJ3458" s="1"/>
      <c r="CK3458" s="1"/>
      <c r="CL3458" s="1"/>
      <c r="CM3458" s="1"/>
    </row>
    <row r="3459" spans="1:91" x14ac:dyDescent="0.2">
      <c r="A3459" s="113"/>
      <c r="B3459" s="5"/>
      <c r="C3459" s="5"/>
      <c r="D3459" s="64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9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2"/>
      <c r="CH3459" s="1"/>
      <c r="CI3459" s="1"/>
      <c r="CJ3459" s="1"/>
      <c r="CK3459" s="1"/>
      <c r="CL3459" s="1"/>
      <c r="CM3459" s="1"/>
    </row>
    <row r="3460" spans="1:91" x14ac:dyDescent="0.2">
      <c r="A3460" s="113"/>
      <c r="B3460" s="5"/>
      <c r="C3460" s="5"/>
      <c r="D3460" s="64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9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2"/>
      <c r="CH3460" s="1"/>
      <c r="CI3460" s="1"/>
      <c r="CJ3460" s="1"/>
      <c r="CK3460" s="1"/>
      <c r="CL3460" s="1"/>
      <c r="CM3460" s="1"/>
    </row>
    <row r="3461" spans="1:91" x14ac:dyDescent="0.2">
      <c r="A3461" s="113"/>
      <c r="B3461" s="5"/>
      <c r="C3461" s="5"/>
      <c r="D3461" s="64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9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2"/>
      <c r="CH3461" s="1"/>
      <c r="CI3461" s="1"/>
      <c r="CJ3461" s="1"/>
      <c r="CK3461" s="1"/>
      <c r="CL3461" s="1"/>
      <c r="CM3461" s="1"/>
    </row>
    <row r="3462" spans="1:91" x14ac:dyDescent="0.2">
      <c r="A3462" s="113"/>
      <c r="B3462" s="5"/>
      <c r="C3462" s="5"/>
      <c r="D3462" s="64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9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2"/>
      <c r="CH3462" s="1"/>
      <c r="CI3462" s="1"/>
      <c r="CJ3462" s="1"/>
      <c r="CK3462" s="1"/>
      <c r="CL3462" s="1"/>
      <c r="CM3462" s="1"/>
    </row>
    <row r="3463" spans="1:91" x14ac:dyDescent="0.2">
      <c r="A3463" s="113"/>
      <c r="B3463" s="5"/>
      <c r="C3463" s="5"/>
      <c r="D3463" s="64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9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2"/>
      <c r="CH3463" s="1"/>
      <c r="CI3463" s="1"/>
      <c r="CJ3463" s="1"/>
      <c r="CK3463" s="1"/>
      <c r="CL3463" s="1"/>
      <c r="CM3463" s="1"/>
    </row>
    <row r="3464" spans="1:91" x14ac:dyDescent="0.2">
      <c r="A3464" s="113"/>
      <c r="B3464" s="5"/>
      <c r="C3464" s="5"/>
      <c r="D3464" s="64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9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2"/>
      <c r="CH3464" s="1"/>
      <c r="CI3464" s="1"/>
      <c r="CJ3464" s="1"/>
      <c r="CK3464" s="1"/>
      <c r="CL3464" s="1"/>
      <c r="CM3464" s="1"/>
    </row>
    <row r="3465" spans="1:91" x14ac:dyDescent="0.2">
      <c r="A3465" s="113"/>
      <c r="B3465" s="5"/>
      <c r="C3465" s="5"/>
      <c r="D3465" s="64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9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2"/>
      <c r="CH3465" s="1"/>
      <c r="CI3465" s="1"/>
      <c r="CJ3465" s="1"/>
      <c r="CK3465" s="1"/>
      <c r="CL3465" s="1"/>
      <c r="CM3465" s="1"/>
    </row>
    <row r="3466" spans="1:91" x14ac:dyDescent="0.2">
      <c r="A3466" s="113"/>
      <c r="B3466" s="5"/>
      <c r="C3466" s="5"/>
      <c r="D3466" s="64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9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2"/>
      <c r="CH3466" s="1"/>
      <c r="CI3466" s="1"/>
      <c r="CJ3466" s="1"/>
      <c r="CK3466" s="1"/>
      <c r="CL3466" s="1"/>
      <c r="CM3466" s="1"/>
    </row>
    <row r="3467" spans="1:91" x14ac:dyDescent="0.2">
      <c r="A3467" s="113"/>
      <c r="B3467" s="5"/>
      <c r="C3467" s="5"/>
      <c r="D3467" s="64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9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2"/>
      <c r="CH3467" s="1"/>
      <c r="CI3467" s="1"/>
      <c r="CJ3467" s="1"/>
      <c r="CK3467" s="1"/>
      <c r="CL3467" s="1"/>
      <c r="CM3467" s="1"/>
    </row>
    <row r="3468" spans="1:91" x14ac:dyDescent="0.2">
      <c r="A3468" s="113"/>
      <c r="B3468" s="5"/>
      <c r="C3468" s="5"/>
      <c r="D3468" s="64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9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2"/>
      <c r="CH3468" s="1"/>
      <c r="CI3468" s="1"/>
      <c r="CJ3468" s="1"/>
      <c r="CK3468" s="1"/>
      <c r="CL3468" s="1"/>
      <c r="CM3468" s="1"/>
    </row>
    <row r="3469" spans="1:91" x14ac:dyDescent="0.2">
      <c r="A3469" s="113"/>
      <c r="B3469" s="5"/>
      <c r="C3469" s="5"/>
      <c r="D3469" s="64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9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2"/>
      <c r="CH3469" s="1"/>
      <c r="CI3469" s="1"/>
      <c r="CJ3469" s="1"/>
      <c r="CK3469" s="1"/>
      <c r="CL3469" s="1"/>
      <c r="CM3469" s="1"/>
    </row>
    <row r="3470" spans="1:91" x14ac:dyDescent="0.2">
      <c r="A3470" s="113"/>
      <c r="B3470" s="5"/>
      <c r="C3470" s="5"/>
      <c r="D3470" s="64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9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2"/>
      <c r="CH3470" s="1"/>
      <c r="CI3470" s="1"/>
      <c r="CJ3470" s="1"/>
      <c r="CK3470" s="1"/>
      <c r="CL3470" s="1"/>
      <c r="CM3470" s="1"/>
    </row>
    <row r="3471" spans="1:91" x14ac:dyDescent="0.2">
      <c r="A3471" s="113"/>
      <c r="B3471" s="5"/>
      <c r="C3471" s="5"/>
      <c r="D3471" s="64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9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2"/>
      <c r="CH3471" s="1"/>
      <c r="CI3471" s="1"/>
      <c r="CJ3471" s="1"/>
      <c r="CK3471" s="1"/>
      <c r="CL3471" s="1"/>
      <c r="CM3471" s="1"/>
    </row>
    <row r="3472" spans="1:91" x14ac:dyDescent="0.2">
      <c r="A3472" s="113"/>
      <c r="B3472" s="5"/>
      <c r="C3472" s="5"/>
      <c r="D3472" s="64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9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2"/>
      <c r="CH3472" s="1"/>
      <c r="CI3472" s="1"/>
      <c r="CJ3472" s="1"/>
      <c r="CK3472" s="1"/>
      <c r="CL3472" s="1"/>
      <c r="CM3472" s="1"/>
    </row>
    <row r="3473" spans="1:91" x14ac:dyDescent="0.2">
      <c r="A3473" s="113"/>
      <c r="B3473" s="5"/>
      <c r="C3473" s="5"/>
      <c r="D3473" s="64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9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2"/>
      <c r="CH3473" s="1"/>
      <c r="CI3473" s="1"/>
      <c r="CJ3473" s="1"/>
      <c r="CK3473" s="1"/>
      <c r="CL3473" s="1"/>
      <c r="CM3473" s="1"/>
    </row>
    <row r="3474" spans="1:91" x14ac:dyDescent="0.2">
      <c r="A3474" s="113"/>
      <c r="B3474" s="5"/>
      <c r="C3474" s="5"/>
      <c r="D3474" s="64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9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2"/>
      <c r="CH3474" s="1"/>
      <c r="CI3474" s="1"/>
      <c r="CJ3474" s="1"/>
      <c r="CK3474" s="1"/>
      <c r="CL3474" s="1"/>
      <c r="CM3474" s="1"/>
    </row>
    <row r="3475" spans="1:91" x14ac:dyDescent="0.2">
      <c r="A3475" s="113"/>
      <c r="B3475" s="5"/>
      <c r="C3475" s="5"/>
      <c r="D3475" s="64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9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2"/>
      <c r="CH3475" s="1"/>
      <c r="CI3475" s="1"/>
      <c r="CJ3475" s="1"/>
      <c r="CK3475" s="1"/>
      <c r="CL3475" s="1"/>
      <c r="CM3475" s="1"/>
    </row>
    <row r="3476" spans="1:91" x14ac:dyDescent="0.2">
      <c r="A3476" s="113"/>
      <c r="B3476" s="5"/>
      <c r="C3476" s="5"/>
      <c r="D3476" s="64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9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2"/>
      <c r="CH3476" s="1"/>
      <c r="CI3476" s="1"/>
      <c r="CJ3476" s="1"/>
      <c r="CK3476" s="1"/>
      <c r="CL3476" s="1"/>
      <c r="CM3476" s="1"/>
    </row>
    <row r="3477" spans="1:91" x14ac:dyDescent="0.2">
      <c r="A3477" s="113"/>
      <c r="B3477" s="5"/>
      <c r="C3477" s="5"/>
      <c r="D3477" s="64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9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2"/>
      <c r="CH3477" s="1"/>
      <c r="CI3477" s="1"/>
      <c r="CJ3477" s="1"/>
      <c r="CK3477" s="1"/>
      <c r="CL3477" s="1"/>
      <c r="CM3477" s="1"/>
    </row>
    <row r="3478" spans="1:91" x14ac:dyDescent="0.2">
      <c r="A3478" s="113"/>
      <c r="B3478" s="5"/>
      <c r="C3478" s="5"/>
      <c r="D3478" s="64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9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2"/>
      <c r="CH3478" s="1"/>
      <c r="CI3478" s="1"/>
      <c r="CJ3478" s="1"/>
      <c r="CK3478" s="1"/>
      <c r="CL3478" s="1"/>
      <c r="CM3478" s="1"/>
    </row>
    <row r="3479" spans="1:91" x14ac:dyDescent="0.2">
      <c r="A3479" s="113"/>
      <c r="B3479" s="5"/>
      <c r="C3479" s="5"/>
      <c r="D3479" s="64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9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2"/>
      <c r="CH3479" s="1"/>
      <c r="CI3479" s="1"/>
      <c r="CJ3479" s="1"/>
      <c r="CK3479" s="1"/>
      <c r="CL3479" s="1"/>
      <c r="CM3479" s="1"/>
    </row>
    <row r="3480" spans="1:91" x14ac:dyDescent="0.2">
      <c r="A3480" s="113"/>
      <c r="B3480" s="5"/>
      <c r="C3480" s="5"/>
      <c r="D3480" s="64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9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2"/>
      <c r="CH3480" s="1"/>
      <c r="CI3480" s="1"/>
      <c r="CJ3480" s="1"/>
      <c r="CK3480" s="1"/>
      <c r="CL3480" s="1"/>
      <c r="CM3480" s="1"/>
    </row>
    <row r="3481" spans="1:91" x14ac:dyDescent="0.2">
      <c r="A3481" s="113"/>
      <c r="B3481" s="5"/>
      <c r="C3481" s="5"/>
      <c r="D3481" s="64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9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2"/>
      <c r="CH3481" s="1"/>
      <c r="CI3481" s="1"/>
      <c r="CJ3481" s="1"/>
      <c r="CK3481" s="1"/>
      <c r="CL3481" s="1"/>
      <c r="CM3481" s="1"/>
    </row>
    <row r="3482" spans="1:91" x14ac:dyDescent="0.2">
      <c r="A3482" s="113"/>
      <c r="B3482" s="5"/>
      <c r="C3482" s="5"/>
      <c r="D3482" s="64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9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2"/>
      <c r="CH3482" s="1"/>
      <c r="CI3482" s="1"/>
      <c r="CJ3482" s="1"/>
      <c r="CK3482" s="1"/>
      <c r="CL3482" s="1"/>
      <c r="CM3482" s="1"/>
    </row>
    <row r="3483" spans="1:91" x14ac:dyDescent="0.2">
      <c r="A3483" s="113"/>
      <c r="B3483" s="5"/>
      <c r="C3483" s="5"/>
      <c r="D3483" s="64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9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2"/>
      <c r="CH3483" s="1"/>
      <c r="CI3483" s="1"/>
      <c r="CJ3483" s="1"/>
      <c r="CK3483" s="1"/>
      <c r="CL3483" s="1"/>
      <c r="CM3483" s="1"/>
    </row>
    <row r="3484" spans="1:91" x14ac:dyDescent="0.2">
      <c r="A3484" s="113"/>
      <c r="B3484" s="5"/>
      <c r="C3484" s="5"/>
      <c r="D3484" s="64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9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2"/>
      <c r="CH3484" s="1"/>
      <c r="CI3484" s="1"/>
      <c r="CJ3484" s="1"/>
      <c r="CK3484" s="1"/>
      <c r="CL3484" s="1"/>
      <c r="CM3484" s="1"/>
    </row>
    <row r="3485" spans="1:91" x14ac:dyDescent="0.2">
      <c r="A3485" s="113"/>
      <c r="B3485" s="5"/>
      <c r="C3485" s="5"/>
      <c r="D3485" s="64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9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2"/>
      <c r="CH3485" s="1"/>
      <c r="CI3485" s="1"/>
      <c r="CJ3485" s="1"/>
      <c r="CK3485" s="1"/>
      <c r="CL3485" s="1"/>
      <c r="CM3485" s="1"/>
    </row>
    <row r="3486" spans="1:91" x14ac:dyDescent="0.2">
      <c r="A3486" s="113"/>
      <c r="B3486" s="5"/>
      <c r="C3486" s="5"/>
      <c r="D3486" s="64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9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2"/>
      <c r="CH3486" s="1"/>
      <c r="CI3486" s="1"/>
      <c r="CJ3486" s="1"/>
      <c r="CK3486" s="1"/>
      <c r="CL3486" s="1"/>
      <c r="CM3486" s="1"/>
    </row>
    <row r="3487" spans="1:91" x14ac:dyDescent="0.2">
      <c r="A3487" s="113"/>
      <c r="B3487" s="5"/>
      <c r="C3487" s="5"/>
      <c r="D3487" s="64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9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2"/>
      <c r="CH3487" s="1"/>
      <c r="CI3487" s="1"/>
      <c r="CJ3487" s="1"/>
      <c r="CK3487" s="1"/>
      <c r="CL3487" s="1"/>
      <c r="CM3487" s="1"/>
    </row>
    <row r="3488" spans="1:91" x14ac:dyDescent="0.2">
      <c r="A3488" s="113"/>
      <c r="B3488" s="5"/>
      <c r="C3488" s="5"/>
      <c r="D3488" s="64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9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2"/>
      <c r="CH3488" s="1"/>
      <c r="CI3488" s="1"/>
      <c r="CJ3488" s="1"/>
      <c r="CK3488" s="1"/>
      <c r="CL3488" s="1"/>
      <c r="CM3488" s="1"/>
    </row>
    <row r="3489" spans="1:91" x14ac:dyDescent="0.2">
      <c r="A3489" s="113"/>
      <c r="B3489" s="5"/>
      <c r="C3489" s="5"/>
      <c r="D3489" s="64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9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2"/>
      <c r="CH3489" s="1"/>
      <c r="CI3489" s="1"/>
      <c r="CJ3489" s="1"/>
      <c r="CK3489" s="1"/>
      <c r="CL3489" s="1"/>
      <c r="CM3489" s="1"/>
    </row>
    <row r="3490" spans="1:91" x14ac:dyDescent="0.2">
      <c r="A3490" s="113"/>
      <c r="B3490" s="5"/>
      <c r="C3490" s="5"/>
      <c r="D3490" s="64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9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2"/>
      <c r="CH3490" s="1"/>
      <c r="CI3490" s="1"/>
      <c r="CJ3490" s="1"/>
      <c r="CK3490" s="1"/>
      <c r="CL3490" s="1"/>
      <c r="CM3490" s="1"/>
    </row>
    <row r="3491" spans="1:91" x14ac:dyDescent="0.2">
      <c r="A3491" s="113"/>
      <c r="B3491" s="5"/>
      <c r="C3491" s="5"/>
      <c r="D3491" s="64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9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2"/>
      <c r="CH3491" s="1"/>
      <c r="CI3491" s="1"/>
      <c r="CJ3491" s="1"/>
      <c r="CK3491" s="1"/>
      <c r="CL3491" s="1"/>
      <c r="CM3491" s="1"/>
    </row>
    <row r="3492" spans="1:91" x14ac:dyDescent="0.2">
      <c r="A3492" s="113"/>
      <c r="B3492" s="5"/>
      <c r="C3492" s="5"/>
      <c r="D3492" s="64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9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2"/>
      <c r="CH3492" s="1"/>
      <c r="CI3492" s="1"/>
      <c r="CJ3492" s="1"/>
      <c r="CK3492" s="1"/>
      <c r="CL3492" s="1"/>
      <c r="CM3492" s="1"/>
    </row>
    <row r="3493" spans="1:91" x14ac:dyDescent="0.2">
      <c r="A3493" s="113"/>
      <c r="B3493" s="5"/>
      <c r="C3493" s="5"/>
      <c r="D3493" s="64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9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2"/>
      <c r="CH3493" s="1"/>
      <c r="CI3493" s="1"/>
      <c r="CJ3493" s="1"/>
      <c r="CK3493" s="1"/>
      <c r="CL3493" s="1"/>
      <c r="CM3493" s="1"/>
    </row>
    <row r="3494" spans="1:91" x14ac:dyDescent="0.2">
      <c r="A3494" s="113"/>
      <c r="B3494" s="5"/>
      <c r="C3494" s="5"/>
      <c r="D3494" s="64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9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2"/>
      <c r="CH3494" s="1"/>
      <c r="CI3494" s="1"/>
      <c r="CJ3494" s="1"/>
      <c r="CK3494" s="1"/>
      <c r="CL3494" s="1"/>
      <c r="CM3494" s="1"/>
    </row>
    <row r="3495" spans="1:91" x14ac:dyDescent="0.2">
      <c r="A3495" s="113"/>
      <c r="B3495" s="5"/>
      <c r="C3495" s="5"/>
      <c r="D3495" s="64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9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2"/>
      <c r="CH3495" s="1"/>
      <c r="CI3495" s="1"/>
      <c r="CJ3495" s="1"/>
      <c r="CK3495" s="1"/>
      <c r="CL3495" s="1"/>
      <c r="CM3495" s="1"/>
    </row>
    <row r="3496" spans="1:91" x14ac:dyDescent="0.2">
      <c r="A3496" s="113"/>
      <c r="B3496" s="5"/>
      <c r="C3496" s="5"/>
      <c r="D3496" s="64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9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2"/>
      <c r="CH3496" s="1"/>
      <c r="CI3496" s="1"/>
      <c r="CJ3496" s="1"/>
      <c r="CK3496" s="1"/>
      <c r="CL3496" s="1"/>
      <c r="CM3496" s="1"/>
    </row>
    <row r="3497" spans="1:91" x14ac:dyDescent="0.2">
      <c r="A3497" s="113"/>
      <c r="B3497" s="5"/>
      <c r="C3497" s="5"/>
      <c r="D3497" s="64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9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2"/>
      <c r="CH3497" s="1"/>
      <c r="CI3497" s="1"/>
      <c r="CJ3497" s="1"/>
      <c r="CK3497" s="1"/>
      <c r="CL3497" s="1"/>
      <c r="CM3497" s="1"/>
    </row>
    <row r="3498" spans="1:91" x14ac:dyDescent="0.2">
      <c r="A3498" s="113"/>
      <c r="B3498" s="5"/>
      <c r="C3498" s="5"/>
      <c r="D3498" s="64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9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2"/>
      <c r="CH3498" s="1"/>
      <c r="CI3498" s="1"/>
      <c r="CJ3498" s="1"/>
      <c r="CK3498" s="1"/>
      <c r="CL3498" s="1"/>
      <c r="CM3498" s="1"/>
    </row>
    <row r="3499" spans="1:91" x14ac:dyDescent="0.2">
      <c r="A3499" s="113"/>
      <c r="B3499" s="5"/>
      <c r="C3499" s="5"/>
      <c r="D3499" s="64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9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2"/>
      <c r="CH3499" s="1"/>
      <c r="CI3499" s="1"/>
      <c r="CJ3499" s="1"/>
      <c r="CK3499" s="1"/>
      <c r="CL3499" s="1"/>
      <c r="CM3499" s="1"/>
    </row>
    <row r="3500" spans="1:91" x14ac:dyDescent="0.2">
      <c r="A3500" s="113"/>
      <c r="B3500" s="5"/>
      <c r="C3500" s="5"/>
      <c r="D3500" s="64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9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2"/>
      <c r="CH3500" s="1"/>
      <c r="CI3500" s="1"/>
      <c r="CJ3500" s="1"/>
      <c r="CK3500" s="1"/>
      <c r="CL3500" s="1"/>
      <c r="CM3500" s="1"/>
    </row>
    <row r="3501" spans="1:91" x14ac:dyDescent="0.2">
      <c r="A3501" s="113"/>
      <c r="B3501" s="5"/>
      <c r="C3501" s="5"/>
      <c r="D3501" s="64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9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2"/>
      <c r="CH3501" s="1"/>
      <c r="CI3501" s="1"/>
      <c r="CJ3501" s="1"/>
      <c r="CK3501" s="1"/>
      <c r="CL3501" s="1"/>
      <c r="CM3501" s="1"/>
    </row>
    <row r="3502" spans="1:91" x14ac:dyDescent="0.2">
      <c r="A3502" s="113"/>
      <c r="B3502" s="5"/>
      <c r="C3502" s="5"/>
      <c r="D3502" s="64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9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2"/>
      <c r="CH3502" s="1"/>
      <c r="CI3502" s="1"/>
      <c r="CJ3502" s="1"/>
      <c r="CK3502" s="1"/>
      <c r="CL3502" s="1"/>
      <c r="CM3502" s="1"/>
    </row>
    <row r="3503" spans="1:91" x14ac:dyDescent="0.2">
      <c r="A3503" s="113"/>
      <c r="B3503" s="5"/>
      <c r="C3503" s="5"/>
      <c r="D3503" s="64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9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2"/>
      <c r="CH3503" s="1"/>
      <c r="CI3503" s="1"/>
      <c r="CJ3503" s="1"/>
      <c r="CK3503" s="1"/>
      <c r="CL3503" s="1"/>
      <c r="CM3503" s="1"/>
    </row>
    <row r="3504" spans="1:91" x14ac:dyDescent="0.2">
      <c r="A3504" s="113"/>
      <c r="B3504" s="5"/>
      <c r="C3504" s="5"/>
      <c r="D3504" s="64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9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2"/>
      <c r="CH3504" s="1"/>
      <c r="CI3504" s="1"/>
      <c r="CJ3504" s="1"/>
      <c r="CK3504" s="1"/>
      <c r="CL3504" s="1"/>
      <c r="CM3504" s="1"/>
    </row>
    <row r="3505" spans="1:91" x14ac:dyDescent="0.2">
      <c r="A3505" s="113"/>
      <c r="B3505" s="5"/>
      <c r="C3505" s="5"/>
      <c r="D3505" s="64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9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2"/>
      <c r="CH3505" s="1"/>
      <c r="CI3505" s="1"/>
      <c r="CJ3505" s="1"/>
      <c r="CK3505" s="1"/>
      <c r="CL3505" s="1"/>
      <c r="CM3505" s="1"/>
    </row>
    <row r="3506" spans="1:91" x14ac:dyDescent="0.2">
      <c r="A3506" s="113"/>
      <c r="B3506" s="5"/>
      <c r="C3506" s="5"/>
      <c r="D3506" s="64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9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2"/>
      <c r="CH3506" s="1"/>
      <c r="CI3506" s="1"/>
      <c r="CJ3506" s="1"/>
      <c r="CK3506" s="1"/>
      <c r="CL3506" s="1"/>
      <c r="CM3506" s="1"/>
    </row>
    <row r="3507" spans="1:91" x14ac:dyDescent="0.2">
      <c r="A3507" s="113"/>
      <c r="B3507" s="5"/>
      <c r="C3507" s="5"/>
      <c r="D3507" s="64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9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2"/>
      <c r="CH3507" s="1"/>
      <c r="CI3507" s="1"/>
      <c r="CJ3507" s="1"/>
      <c r="CK3507" s="1"/>
      <c r="CL3507" s="1"/>
      <c r="CM3507" s="1"/>
    </row>
    <row r="3508" spans="1:91" x14ac:dyDescent="0.2">
      <c r="A3508" s="113"/>
      <c r="B3508" s="5"/>
      <c r="C3508" s="5"/>
      <c r="D3508" s="64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9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2"/>
      <c r="CH3508" s="1"/>
      <c r="CI3508" s="1"/>
      <c r="CJ3508" s="1"/>
      <c r="CK3508" s="1"/>
      <c r="CL3508" s="1"/>
      <c r="CM3508" s="1"/>
    </row>
    <row r="3509" spans="1:91" x14ac:dyDescent="0.2">
      <c r="A3509" s="113"/>
      <c r="B3509" s="5"/>
      <c r="C3509" s="5"/>
      <c r="D3509" s="64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9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2"/>
      <c r="CH3509" s="1"/>
      <c r="CI3509" s="1"/>
      <c r="CJ3509" s="1"/>
      <c r="CK3509" s="1"/>
      <c r="CL3509" s="1"/>
      <c r="CM3509" s="1"/>
    </row>
    <row r="3510" spans="1:91" x14ac:dyDescent="0.2">
      <c r="A3510" s="113"/>
      <c r="B3510" s="5"/>
      <c r="C3510" s="5"/>
      <c r="D3510" s="64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9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2"/>
      <c r="CH3510" s="1"/>
      <c r="CI3510" s="1"/>
      <c r="CJ3510" s="1"/>
      <c r="CK3510" s="1"/>
      <c r="CL3510" s="1"/>
      <c r="CM3510" s="1"/>
    </row>
    <row r="3511" spans="1:91" x14ac:dyDescent="0.2">
      <c r="A3511" s="113"/>
      <c r="B3511" s="5"/>
      <c r="C3511" s="5"/>
      <c r="D3511" s="64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9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2"/>
      <c r="CH3511" s="1"/>
      <c r="CI3511" s="1"/>
      <c r="CJ3511" s="1"/>
      <c r="CK3511" s="1"/>
      <c r="CL3511" s="1"/>
      <c r="CM3511" s="1"/>
    </row>
    <row r="3512" spans="1:91" x14ac:dyDescent="0.2">
      <c r="A3512" s="113"/>
      <c r="B3512" s="5"/>
      <c r="C3512" s="5"/>
      <c r="D3512" s="64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9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2"/>
      <c r="CH3512" s="1"/>
      <c r="CI3512" s="1"/>
      <c r="CJ3512" s="1"/>
      <c r="CK3512" s="1"/>
      <c r="CL3512" s="1"/>
      <c r="CM3512" s="1"/>
    </row>
    <row r="3513" spans="1:91" x14ac:dyDescent="0.2">
      <c r="A3513" s="113"/>
      <c r="B3513" s="5"/>
      <c r="C3513" s="5"/>
      <c r="D3513" s="64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9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2"/>
      <c r="CH3513" s="1"/>
      <c r="CI3513" s="1"/>
      <c r="CJ3513" s="1"/>
      <c r="CK3513" s="1"/>
      <c r="CL3513" s="1"/>
      <c r="CM3513" s="1"/>
    </row>
    <row r="3514" spans="1:91" x14ac:dyDescent="0.2">
      <c r="A3514" s="113"/>
      <c r="B3514" s="5"/>
      <c r="C3514" s="5"/>
      <c r="D3514" s="64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9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2"/>
      <c r="CH3514" s="1"/>
      <c r="CI3514" s="1"/>
      <c r="CJ3514" s="1"/>
      <c r="CK3514" s="1"/>
      <c r="CL3514" s="1"/>
      <c r="CM3514" s="1"/>
    </row>
    <row r="3515" spans="1:91" x14ac:dyDescent="0.2">
      <c r="A3515" s="113"/>
      <c r="B3515" s="5"/>
      <c r="C3515" s="5"/>
      <c r="D3515" s="64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9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2"/>
      <c r="CH3515" s="1"/>
      <c r="CI3515" s="1"/>
      <c r="CJ3515" s="1"/>
      <c r="CK3515" s="1"/>
      <c r="CL3515" s="1"/>
      <c r="CM3515" s="1"/>
    </row>
    <row r="3516" spans="1:91" x14ac:dyDescent="0.2">
      <c r="A3516" s="113"/>
      <c r="B3516" s="5"/>
      <c r="C3516" s="5"/>
      <c r="D3516" s="64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9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2"/>
      <c r="CH3516" s="1"/>
      <c r="CI3516" s="1"/>
      <c r="CJ3516" s="1"/>
      <c r="CK3516" s="1"/>
      <c r="CL3516" s="1"/>
      <c r="CM3516" s="1"/>
    </row>
    <row r="3517" spans="1:91" x14ac:dyDescent="0.2">
      <c r="A3517" s="113"/>
      <c r="B3517" s="5"/>
      <c r="C3517" s="5"/>
      <c r="D3517" s="64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9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2"/>
      <c r="CH3517" s="1"/>
      <c r="CI3517" s="1"/>
      <c r="CJ3517" s="1"/>
      <c r="CK3517" s="1"/>
      <c r="CL3517" s="1"/>
      <c r="CM3517" s="1"/>
    </row>
    <row r="3518" spans="1:91" x14ac:dyDescent="0.2">
      <c r="A3518" s="113"/>
      <c r="B3518" s="5"/>
      <c r="C3518" s="5"/>
      <c r="D3518" s="64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9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2"/>
      <c r="CH3518" s="1"/>
      <c r="CI3518" s="1"/>
      <c r="CJ3518" s="1"/>
      <c r="CK3518" s="1"/>
      <c r="CL3518" s="1"/>
      <c r="CM3518" s="1"/>
    </row>
    <row r="3519" spans="1:91" x14ac:dyDescent="0.2">
      <c r="A3519" s="113"/>
      <c r="B3519" s="5"/>
      <c r="C3519" s="5"/>
      <c r="D3519" s="64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9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2"/>
      <c r="CH3519" s="1"/>
      <c r="CI3519" s="1"/>
      <c r="CJ3519" s="1"/>
      <c r="CK3519" s="1"/>
      <c r="CL3519" s="1"/>
      <c r="CM3519" s="1"/>
    </row>
    <row r="3520" spans="1:91" x14ac:dyDescent="0.2">
      <c r="A3520" s="113"/>
      <c r="B3520" s="5"/>
      <c r="C3520" s="5"/>
      <c r="D3520" s="64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9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2"/>
      <c r="CH3520" s="1"/>
      <c r="CI3520" s="1"/>
      <c r="CJ3520" s="1"/>
      <c r="CK3520" s="1"/>
      <c r="CL3520" s="1"/>
      <c r="CM3520" s="1"/>
    </row>
    <row r="3521" spans="1:91" x14ac:dyDescent="0.2">
      <c r="A3521" s="113"/>
      <c r="B3521" s="5"/>
      <c r="C3521" s="5"/>
      <c r="D3521" s="64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9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2"/>
      <c r="CH3521" s="1"/>
      <c r="CI3521" s="1"/>
      <c r="CJ3521" s="1"/>
      <c r="CK3521" s="1"/>
      <c r="CL3521" s="1"/>
      <c r="CM3521" s="1"/>
    </row>
    <row r="3522" spans="1:91" x14ac:dyDescent="0.2">
      <c r="A3522" s="113"/>
      <c r="B3522" s="5"/>
      <c r="C3522" s="5"/>
      <c r="D3522" s="64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9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2"/>
      <c r="CH3522" s="1"/>
      <c r="CI3522" s="1"/>
      <c r="CJ3522" s="1"/>
      <c r="CK3522" s="1"/>
      <c r="CL3522" s="1"/>
      <c r="CM3522" s="1"/>
    </row>
    <row r="3523" spans="1:91" x14ac:dyDescent="0.2">
      <c r="A3523" s="113"/>
      <c r="B3523" s="5"/>
      <c r="C3523" s="5"/>
      <c r="D3523" s="64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9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2"/>
      <c r="CH3523" s="1"/>
      <c r="CI3523" s="1"/>
      <c r="CJ3523" s="1"/>
      <c r="CK3523" s="1"/>
      <c r="CL3523" s="1"/>
      <c r="CM3523" s="1"/>
    </row>
    <row r="3524" spans="1:91" x14ac:dyDescent="0.2">
      <c r="A3524" s="113"/>
      <c r="B3524" s="5"/>
      <c r="C3524" s="5"/>
      <c r="D3524" s="64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9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2"/>
      <c r="CH3524" s="1"/>
      <c r="CI3524" s="1"/>
      <c r="CJ3524" s="1"/>
      <c r="CK3524" s="1"/>
      <c r="CL3524" s="1"/>
      <c r="CM3524" s="1"/>
    </row>
    <row r="3525" spans="1:91" x14ac:dyDescent="0.2">
      <c r="A3525" s="113"/>
      <c r="B3525" s="5"/>
      <c r="C3525" s="5"/>
      <c r="D3525" s="64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9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2"/>
      <c r="CH3525" s="1"/>
      <c r="CI3525" s="1"/>
      <c r="CJ3525" s="1"/>
      <c r="CK3525" s="1"/>
      <c r="CL3525" s="1"/>
      <c r="CM3525" s="1"/>
    </row>
    <row r="3526" spans="1:91" x14ac:dyDescent="0.2">
      <c r="A3526" s="113"/>
      <c r="B3526" s="5"/>
      <c r="C3526" s="5"/>
      <c r="D3526" s="64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9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2"/>
      <c r="CH3526" s="1"/>
      <c r="CI3526" s="1"/>
      <c r="CJ3526" s="1"/>
      <c r="CK3526" s="1"/>
      <c r="CL3526" s="1"/>
      <c r="CM3526" s="1"/>
    </row>
    <row r="3527" spans="1:91" x14ac:dyDescent="0.2">
      <c r="A3527" s="113"/>
      <c r="B3527" s="5"/>
      <c r="C3527" s="5"/>
      <c r="D3527" s="64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9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2"/>
      <c r="CH3527" s="1"/>
      <c r="CI3527" s="1"/>
      <c r="CJ3527" s="1"/>
      <c r="CK3527" s="1"/>
      <c r="CL3527" s="1"/>
      <c r="CM3527" s="1"/>
    </row>
    <row r="3528" spans="1:91" x14ac:dyDescent="0.2">
      <c r="A3528" s="113"/>
      <c r="B3528" s="5"/>
      <c r="C3528" s="5"/>
      <c r="D3528" s="64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9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2"/>
      <c r="CH3528" s="1"/>
      <c r="CI3528" s="1"/>
      <c r="CJ3528" s="1"/>
      <c r="CK3528" s="1"/>
      <c r="CL3528" s="1"/>
      <c r="CM3528" s="1"/>
    </row>
    <row r="3529" spans="1:91" x14ac:dyDescent="0.2">
      <c r="A3529" s="113"/>
      <c r="B3529" s="5"/>
      <c r="C3529" s="5"/>
      <c r="D3529" s="64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9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2"/>
      <c r="CH3529" s="1"/>
      <c r="CI3529" s="1"/>
      <c r="CJ3529" s="1"/>
      <c r="CK3529" s="1"/>
      <c r="CL3529" s="1"/>
      <c r="CM3529" s="1"/>
    </row>
    <row r="3530" spans="1:91" x14ac:dyDescent="0.2">
      <c r="A3530" s="113"/>
      <c r="B3530" s="5"/>
      <c r="C3530" s="5"/>
      <c r="D3530" s="64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9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2"/>
      <c r="CH3530" s="1"/>
      <c r="CI3530" s="1"/>
      <c r="CJ3530" s="1"/>
      <c r="CK3530" s="1"/>
      <c r="CL3530" s="1"/>
      <c r="CM3530" s="1"/>
    </row>
    <row r="3531" spans="1:91" x14ac:dyDescent="0.2">
      <c r="A3531" s="113"/>
      <c r="B3531" s="5"/>
      <c r="C3531" s="5"/>
      <c r="D3531" s="64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9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2"/>
      <c r="CH3531" s="1"/>
      <c r="CI3531" s="1"/>
      <c r="CJ3531" s="1"/>
      <c r="CK3531" s="1"/>
      <c r="CL3531" s="1"/>
      <c r="CM3531" s="1"/>
    </row>
    <row r="3532" spans="1:91" x14ac:dyDescent="0.2">
      <c r="A3532" s="113"/>
      <c r="B3532" s="5"/>
      <c r="C3532" s="5"/>
      <c r="D3532" s="64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9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2"/>
      <c r="CH3532" s="1"/>
      <c r="CI3532" s="1"/>
      <c r="CJ3532" s="1"/>
      <c r="CK3532" s="1"/>
      <c r="CL3532" s="1"/>
      <c r="CM3532" s="1"/>
    </row>
    <row r="3533" spans="1:91" x14ac:dyDescent="0.2">
      <c r="A3533" s="113"/>
      <c r="B3533" s="5"/>
      <c r="C3533" s="5"/>
      <c r="D3533" s="64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9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2"/>
      <c r="CH3533" s="1"/>
      <c r="CI3533" s="1"/>
      <c r="CJ3533" s="1"/>
      <c r="CK3533" s="1"/>
      <c r="CL3533" s="1"/>
      <c r="CM3533" s="1"/>
    </row>
    <row r="3534" spans="1:91" x14ac:dyDescent="0.2">
      <c r="A3534" s="113"/>
      <c r="B3534" s="5"/>
      <c r="C3534" s="5"/>
      <c r="D3534" s="64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9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2"/>
      <c r="CH3534" s="1"/>
      <c r="CI3534" s="1"/>
      <c r="CJ3534" s="1"/>
      <c r="CK3534" s="1"/>
      <c r="CL3534" s="1"/>
      <c r="CM3534" s="1"/>
    </row>
    <row r="3535" spans="1:91" x14ac:dyDescent="0.2">
      <c r="A3535" s="113"/>
      <c r="B3535" s="5"/>
      <c r="C3535" s="5"/>
      <c r="D3535" s="64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9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2"/>
      <c r="CH3535" s="1"/>
      <c r="CI3535" s="1"/>
      <c r="CJ3535" s="1"/>
      <c r="CK3535" s="1"/>
      <c r="CL3535" s="1"/>
      <c r="CM3535" s="1"/>
    </row>
    <row r="3536" spans="1:91" x14ac:dyDescent="0.2">
      <c r="A3536" s="113"/>
      <c r="B3536" s="5"/>
      <c r="C3536" s="5"/>
      <c r="D3536" s="64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9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2"/>
      <c r="CH3536" s="1"/>
      <c r="CI3536" s="1"/>
      <c r="CJ3536" s="1"/>
      <c r="CK3536" s="1"/>
      <c r="CL3536" s="1"/>
      <c r="CM3536" s="1"/>
    </row>
    <row r="3537" spans="1:91" x14ac:dyDescent="0.2">
      <c r="A3537" s="113"/>
      <c r="B3537" s="5"/>
      <c r="C3537" s="5"/>
      <c r="D3537" s="64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9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2"/>
      <c r="CH3537" s="1"/>
      <c r="CI3537" s="1"/>
      <c r="CJ3537" s="1"/>
      <c r="CK3537" s="1"/>
      <c r="CL3537" s="1"/>
      <c r="CM3537" s="1"/>
    </row>
    <row r="3538" spans="1:91" x14ac:dyDescent="0.2">
      <c r="A3538" s="113"/>
      <c r="B3538" s="5"/>
      <c r="C3538" s="5"/>
      <c r="D3538" s="64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9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2"/>
      <c r="CH3538" s="1"/>
      <c r="CI3538" s="1"/>
      <c r="CJ3538" s="1"/>
      <c r="CK3538" s="1"/>
      <c r="CL3538" s="1"/>
      <c r="CM3538" s="1"/>
    </row>
    <row r="3539" spans="1:91" x14ac:dyDescent="0.2">
      <c r="A3539" s="113"/>
      <c r="B3539" s="5"/>
      <c r="C3539" s="5"/>
      <c r="D3539" s="64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9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2"/>
      <c r="CH3539" s="1"/>
      <c r="CI3539" s="1"/>
      <c r="CJ3539" s="1"/>
      <c r="CK3539" s="1"/>
      <c r="CL3539" s="1"/>
      <c r="CM3539" s="1"/>
    </row>
    <row r="3540" spans="1:91" x14ac:dyDescent="0.2">
      <c r="A3540" s="113"/>
      <c r="B3540" s="5"/>
      <c r="C3540" s="5"/>
      <c r="D3540" s="64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9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2"/>
      <c r="CH3540" s="1"/>
      <c r="CI3540" s="1"/>
      <c r="CJ3540" s="1"/>
      <c r="CK3540" s="1"/>
      <c r="CL3540" s="1"/>
      <c r="CM3540" s="1"/>
    </row>
    <row r="3541" spans="1:91" x14ac:dyDescent="0.2">
      <c r="A3541" s="113"/>
      <c r="B3541" s="5"/>
      <c r="C3541" s="5"/>
      <c r="D3541" s="64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9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2"/>
      <c r="CH3541" s="1"/>
      <c r="CI3541" s="1"/>
      <c r="CJ3541" s="1"/>
      <c r="CK3541" s="1"/>
      <c r="CL3541" s="1"/>
      <c r="CM3541" s="1"/>
    </row>
    <row r="3542" spans="1:91" x14ac:dyDescent="0.2">
      <c r="A3542" s="113"/>
      <c r="B3542" s="5"/>
      <c r="C3542" s="5"/>
      <c r="D3542" s="64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9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2"/>
      <c r="CH3542" s="1"/>
      <c r="CI3542" s="1"/>
      <c r="CJ3542" s="1"/>
      <c r="CK3542" s="1"/>
      <c r="CL3542" s="1"/>
      <c r="CM3542" s="1"/>
    </row>
    <row r="3543" spans="1:91" x14ac:dyDescent="0.2">
      <c r="A3543" s="113"/>
      <c r="B3543" s="5"/>
      <c r="C3543" s="5"/>
      <c r="D3543" s="64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9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2"/>
      <c r="CH3543" s="1"/>
      <c r="CI3543" s="1"/>
      <c r="CJ3543" s="1"/>
      <c r="CK3543" s="1"/>
      <c r="CL3543" s="1"/>
      <c r="CM3543" s="1"/>
    </row>
    <row r="3544" spans="1:91" x14ac:dyDescent="0.2">
      <c r="A3544" s="113"/>
      <c r="B3544" s="5"/>
      <c r="C3544" s="5"/>
      <c r="D3544" s="64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9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2"/>
      <c r="CH3544" s="1"/>
      <c r="CI3544" s="1"/>
      <c r="CJ3544" s="1"/>
      <c r="CK3544" s="1"/>
      <c r="CL3544" s="1"/>
      <c r="CM3544" s="1"/>
    </row>
    <row r="3545" spans="1:91" x14ac:dyDescent="0.2">
      <c r="A3545" s="113"/>
      <c r="B3545" s="5"/>
      <c r="C3545" s="5"/>
      <c r="D3545" s="64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9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2"/>
      <c r="CH3545" s="1"/>
      <c r="CI3545" s="1"/>
      <c r="CJ3545" s="1"/>
      <c r="CK3545" s="1"/>
      <c r="CL3545" s="1"/>
      <c r="CM3545" s="1"/>
    </row>
    <row r="3546" spans="1:91" x14ac:dyDescent="0.2">
      <c r="A3546" s="113"/>
      <c r="B3546" s="5"/>
      <c r="C3546" s="5"/>
      <c r="D3546" s="64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9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2"/>
      <c r="CH3546" s="1"/>
      <c r="CI3546" s="1"/>
      <c r="CJ3546" s="1"/>
      <c r="CK3546" s="1"/>
      <c r="CL3546" s="1"/>
      <c r="CM3546" s="1"/>
    </row>
    <row r="3547" spans="1:91" x14ac:dyDescent="0.2">
      <c r="A3547" s="113"/>
      <c r="B3547" s="5"/>
      <c r="C3547" s="5"/>
      <c r="D3547" s="64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9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2"/>
      <c r="CH3547" s="1"/>
      <c r="CI3547" s="1"/>
      <c r="CJ3547" s="1"/>
      <c r="CK3547" s="1"/>
      <c r="CL3547" s="1"/>
      <c r="CM3547" s="1"/>
    </row>
    <row r="3548" spans="1:91" x14ac:dyDescent="0.2">
      <c r="A3548" s="113"/>
      <c r="B3548" s="5"/>
      <c r="C3548" s="5"/>
      <c r="D3548" s="64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9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2"/>
      <c r="CH3548" s="1"/>
      <c r="CI3548" s="1"/>
      <c r="CJ3548" s="1"/>
      <c r="CK3548" s="1"/>
      <c r="CL3548" s="1"/>
      <c r="CM3548" s="1"/>
    </row>
    <row r="3549" spans="1:91" x14ac:dyDescent="0.2">
      <c r="A3549" s="113"/>
      <c r="B3549" s="5"/>
      <c r="C3549" s="5"/>
      <c r="D3549" s="64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9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2"/>
      <c r="CH3549" s="1"/>
      <c r="CI3549" s="1"/>
      <c r="CJ3549" s="1"/>
      <c r="CK3549" s="1"/>
      <c r="CL3549" s="1"/>
      <c r="CM3549" s="1"/>
    </row>
    <row r="3550" spans="1:91" x14ac:dyDescent="0.2">
      <c r="A3550" s="113"/>
      <c r="B3550" s="5"/>
      <c r="C3550" s="5"/>
      <c r="D3550" s="64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9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2"/>
      <c r="CH3550" s="1"/>
      <c r="CI3550" s="1"/>
      <c r="CJ3550" s="1"/>
      <c r="CK3550" s="1"/>
      <c r="CL3550" s="1"/>
      <c r="CM3550" s="1"/>
    </row>
    <row r="3551" spans="1:91" x14ac:dyDescent="0.2">
      <c r="A3551" s="113"/>
      <c r="B3551" s="5"/>
      <c r="C3551" s="5"/>
      <c r="D3551" s="64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9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2"/>
      <c r="CH3551" s="1"/>
      <c r="CI3551" s="1"/>
      <c r="CJ3551" s="1"/>
      <c r="CK3551" s="1"/>
      <c r="CL3551" s="1"/>
      <c r="CM3551" s="1"/>
    </row>
    <row r="3552" spans="1:91" x14ac:dyDescent="0.2">
      <c r="A3552" s="113"/>
      <c r="B3552" s="5"/>
      <c r="C3552" s="5"/>
      <c r="D3552" s="64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9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2"/>
      <c r="CH3552" s="1"/>
      <c r="CI3552" s="1"/>
      <c r="CJ3552" s="1"/>
      <c r="CK3552" s="1"/>
      <c r="CL3552" s="1"/>
      <c r="CM3552" s="1"/>
    </row>
    <row r="3553" spans="1:91" x14ac:dyDescent="0.2">
      <c r="A3553" s="113"/>
      <c r="B3553" s="5"/>
      <c r="C3553" s="5"/>
      <c r="D3553" s="64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9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2"/>
      <c r="CH3553" s="1"/>
      <c r="CI3553" s="1"/>
      <c r="CJ3553" s="1"/>
      <c r="CK3553" s="1"/>
      <c r="CL3553" s="1"/>
      <c r="CM3553" s="1"/>
    </row>
    <row r="3554" spans="1:91" x14ac:dyDescent="0.2">
      <c r="A3554" s="113"/>
      <c r="B3554" s="5"/>
      <c r="C3554" s="5"/>
      <c r="D3554" s="64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9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2"/>
      <c r="CH3554" s="1"/>
      <c r="CI3554" s="1"/>
      <c r="CJ3554" s="1"/>
      <c r="CK3554" s="1"/>
      <c r="CL3554" s="1"/>
      <c r="CM3554" s="1"/>
    </row>
    <row r="3555" spans="1:91" x14ac:dyDescent="0.2">
      <c r="A3555" s="113"/>
      <c r="B3555" s="5"/>
      <c r="C3555" s="5"/>
      <c r="D3555" s="64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9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2"/>
      <c r="CH3555" s="1"/>
      <c r="CI3555" s="1"/>
      <c r="CJ3555" s="1"/>
      <c r="CK3555" s="1"/>
      <c r="CL3555" s="1"/>
      <c r="CM3555" s="1"/>
    </row>
    <row r="3556" spans="1:91" x14ac:dyDescent="0.2">
      <c r="A3556" s="113"/>
      <c r="B3556" s="5"/>
      <c r="C3556" s="5"/>
      <c r="D3556" s="64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9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2"/>
      <c r="CH3556" s="1"/>
      <c r="CI3556" s="1"/>
      <c r="CJ3556" s="1"/>
      <c r="CK3556" s="1"/>
      <c r="CL3556" s="1"/>
      <c r="CM3556" s="1"/>
    </row>
    <row r="3557" spans="1:91" x14ac:dyDescent="0.2">
      <c r="A3557" s="113"/>
      <c r="B3557" s="5"/>
      <c r="C3557" s="5"/>
      <c r="D3557" s="64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9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2"/>
      <c r="CH3557" s="1"/>
      <c r="CI3557" s="1"/>
      <c r="CJ3557" s="1"/>
      <c r="CK3557" s="1"/>
      <c r="CL3557" s="1"/>
      <c r="CM3557" s="1"/>
    </row>
    <row r="3558" spans="1:91" x14ac:dyDescent="0.2">
      <c r="A3558" s="113"/>
      <c r="B3558" s="5"/>
      <c r="C3558" s="5"/>
      <c r="D3558" s="64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9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2"/>
      <c r="CH3558" s="1"/>
      <c r="CI3558" s="1"/>
      <c r="CJ3558" s="1"/>
      <c r="CK3558" s="1"/>
      <c r="CL3558" s="1"/>
      <c r="CM3558" s="1"/>
    </row>
    <row r="3559" spans="1:91" x14ac:dyDescent="0.2">
      <c r="A3559" s="113"/>
      <c r="B3559" s="5"/>
      <c r="C3559" s="5"/>
      <c r="D3559" s="64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9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2"/>
      <c r="CH3559" s="1"/>
      <c r="CI3559" s="1"/>
      <c r="CJ3559" s="1"/>
      <c r="CK3559" s="1"/>
      <c r="CL3559" s="1"/>
      <c r="CM3559" s="1"/>
    </row>
    <row r="3560" spans="1:91" x14ac:dyDescent="0.2">
      <c r="A3560" s="113"/>
      <c r="B3560" s="5"/>
      <c r="C3560" s="5"/>
      <c r="D3560" s="64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9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2"/>
      <c r="CH3560" s="1"/>
      <c r="CI3560" s="1"/>
      <c r="CJ3560" s="1"/>
      <c r="CK3560" s="1"/>
      <c r="CL3560" s="1"/>
      <c r="CM3560" s="1"/>
    </row>
    <row r="3561" spans="1:91" x14ac:dyDescent="0.2">
      <c r="A3561" s="113"/>
      <c r="B3561" s="5"/>
      <c r="C3561" s="5"/>
      <c r="D3561" s="64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9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2"/>
      <c r="CH3561" s="1"/>
      <c r="CI3561" s="1"/>
      <c r="CJ3561" s="1"/>
      <c r="CK3561" s="1"/>
      <c r="CL3561" s="1"/>
      <c r="CM3561" s="1"/>
    </row>
    <row r="3562" spans="1:91" x14ac:dyDescent="0.2">
      <c r="A3562" s="113"/>
      <c r="B3562" s="5"/>
      <c r="C3562" s="5"/>
      <c r="D3562" s="64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9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2"/>
      <c r="CH3562" s="1"/>
      <c r="CI3562" s="1"/>
      <c r="CJ3562" s="1"/>
      <c r="CK3562" s="1"/>
      <c r="CL3562" s="1"/>
      <c r="CM3562" s="1"/>
    </row>
    <row r="3563" spans="1:91" x14ac:dyDescent="0.2">
      <c r="A3563" s="113"/>
      <c r="B3563" s="5"/>
      <c r="C3563" s="5"/>
      <c r="D3563" s="64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9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2"/>
      <c r="CH3563" s="1"/>
      <c r="CI3563" s="1"/>
      <c r="CJ3563" s="1"/>
      <c r="CK3563" s="1"/>
      <c r="CL3563" s="1"/>
      <c r="CM3563" s="1"/>
    </row>
    <row r="3564" spans="1:91" x14ac:dyDescent="0.2">
      <c r="A3564" s="113"/>
      <c r="B3564" s="5"/>
      <c r="C3564" s="5"/>
      <c r="D3564" s="64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9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2"/>
      <c r="CH3564" s="1"/>
      <c r="CI3564" s="1"/>
      <c r="CJ3564" s="1"/>
      <c r="CK3564" s="1"/>
      <c r="CL3564" s="1"/>
      <c r="CM3564" s="1"/>
    </row>
    <row r="3565" spans="1:91" x14ac:dyDescent="0.2">
      <c r="A3565" s="113"/>
      <c r="B3565" s="5"/>
      <c r="C3565" s="5"/>
      <c r="D3565" s="64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9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2"/>
      <c r="CH3565" s="1"/>
      <c r="CI3565" s="1"/>
      <c r="CJ3565" s="1"/>
      <c r="CK3565" s="1"/>
      <c r="CL3565" s="1"/>
      <c r="CM3565" s="1"/>
    </row>
    <row r="3566" spans="1:91" x14ac:dyDescent="0.2">
      <c r="A3566" s="113"/>
      <c r="B3566" s="5"/>
      <c r="C3566" s="5"/>
      <c r="D3566" s="64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9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2"/>
      <c r="CH3566" s="1"/>
      <c r="CI3566" s="1"/>
      <c r="CJ3566" s="1"/>
      <c r="CK3566" s="1"/>
      <c r="CL3566" s="1"/>
      <c r="CM3566" s="1"/>
    </row>
    <row r="3567" spans="1:91" x14ac:dyDescent="0.2">
      <c r="A3567" s="113"/>
      <c r="B3567" s="5"/>
      <c r="C3567" s="5"/>
      <c r="D3567" s="64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9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2"/>
      <c r="CH3567" s="1"/>
      <c r="CI3567" s="1"/>
      <c r="CJ3567" s="1"/>
      <c r="CK3567" s="1"/>
      <c r="CL3567" s="1"/>
      <c r="CM3567" s="1"/>
    </row>
    <row r="3568" spans="1:91" x14ac:dyDescent="0.2">
      <c r="A3568" s="113"/>
      <c r="B3568" s="5"/>
      <c r="C3568" s="5"/>
      <c r="D3568" s="64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9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2"/>
      <c r="CH3568" s="1"/>
      <c r="CI3568" s="1"/>
      <c r="CJ3568" s="1"/>
      <c r="CK3568" s="1"/>
      <c r="CL3568" s="1"/>
      <c r="CM3568" s="1"/>
    </row>
    <row r="3569" spans="1:91" x14ac:dyDescent="0.2">
      <c r="A3569" s="113"/>
      <c r="B3569" s="5"/>
      <c r="C3569" s="5"/>
      <c r="D3569" s="64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9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2"/>
      <c r="CH3569" s="1"/>
      <c r="CI3569" s="1"/>
      <c r="CJ3569" s="1"/>
      <c r="CK3569" s="1"/>
      <c r="CL3569" s="1"/>
      <c r="CM3569" s="1"/>
    </row>
    <row r="3570" spans="1:91" x14ac:dyDescent="0.2">
      <c r="A3570" s="113"/>
      <c r="B3570" s="5"/>
      <c r="C3570" s="5"/>
      <c r="D3570" s="64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9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2"/>
      <c r="CH3570" s="1"/>
      <c r="CI3570" s="1"/>
      <c r="CJ3570" s="1"/>
      <c r="CK3570" s="1"/>
      <c r="CL3570" s="1"/>
      <c r="CM3570" s="1"/>
    </row>
    <row r="3571" spans="1:91" x14ac:dyDescent="0.2">
      <c r="A3571" s="113"/>
      <c r="B3571" s="5"/>
      <c r="C3571" s="5"/>
      <c r="D3571" s="64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9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2"/>
      <c r="CH3571" s="1"/>
      <c r="CI3571" s="1"/>
      <c r="CJ3571" s="1"/>
      <c r="CK3571" s="1"/>
      <c r="CL3571" s="1"/>
      <c r="CM3571" s="1"/>
    </row>
    <row r="3572" spans="1:91" x14ac:dyDescent="0.2">
      <c r="A3572" s="113"/>
      <c r="B3572" s="5"/>
      <c r="C3572" s="5"/>
      <c r="D3572" s="64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9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2"/>
      <c r="CH3572" s="1"/>
      <c r="CI3572" s="1"/>
      <c r="CJ3572" s="1"/>
      <c r="CK3572" s="1"/>
      <c r="CL3572" s="1"/>
      <c r="CM3572" s="1"/>
    </row>
    <row r="3573" spans="1:91" x14ac:dyDescent="0.2">
      <c r="A3573" s="113"/>
      <c r="B3573" s="5"/>
      <c r="C3573" s="5"/>
      <c r="D3573" s="64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9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2"/>
      <c r="CH3573" s="1"/>
      <c r="CI3573" s="1"/>
      <c r="CJ3573" s="1"/>
      <c r="CK3573" s="1"/>
      <c r="CL3573" s="1"/>
      <c r="CM3573" s="1"/>
    </row>
    <row r="3574" spans="1:91" x14ac:dyDescent="0.2">
      <c r="A3574" s="113"/>
      <c r="B3574" s="5"/>
      <c r="C3574" s="5"/>
      <c r="D3574" s="64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9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2"/>
      <c r="CH3574" s="1"/>
      <c r="CI3574" s="1"/>
      <c r="CJ3574" s="1"/>
      <c r="CK3574" s="1"/>
      <c r="CL3574" s="1"/>
      <c r="CM3574" s="1"/>
    </row>
    <row r="3575" spans="1:91" x14ac:dyDescent="0.2">
      <c r="A3575" s="113"/>
      <c r="B3575" s="5"/>
      <c r="C3575" s="5"/>
      <c r="D3575" s="64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9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2"/>
      <c r="CH3575" s="1"/>
      <c r="CI3575" s="1"/>
      <c r="CJ3575" s="1"/>
      <c r="CK3575" s="1"/>
      <c r="CL3575" s="1"/>
      <c r="CM3575" s="1"/>
    </row>
    <row r="3576" spans="1:91" x14ac:dyDescent="0.2">
      <c r="A3576" s="113"/>
      <c r="B3576" s="5"/>
      <c r="C3576" s="5"/>
      <c r="D3576" s="64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9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2"/>
      <c r="CH3576" s="1"/>
      <c r="CI3576" s="1"/>
      <c r="CJ3576" s="1"/>
      <c r="CK3576" s="1"/>
      <c r="CL3576" s="1"/>
      <c r="CM3576" s="1"/>
    </row>
    <row r="3577" spans="1:91" x14ac:dyDescent="0.2">
      <c r="A3577" s="113"/>
      <c r="B3577" s="5"/>
      <c r="C3577" s="5"/>
      <c r="D3577" s="64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9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2"/>
      <c r="CH3577" s="1"/>
      <c r="CI3577" s="1"/>
      <c r="CJ3577" s="1"/>
      <c r="CK3577" s="1"/>
      <c r="CL3577" s="1"/>
      <c r="CM3577" s="1"/>
    </row>
    <row r="3578" spans="1:91" x14ac:dyDescent="0.2">
      <c r="A3578" s="113"/>
      <c r="B3578" s="5"/>
      <c r="C3578" s="5"/>
      <c r="D3578" s="64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9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2"/>
      <c r="CH3578" s="1"/>
      <c r="CI3578" s="1"/>
      <c r="CJ3578" s="1"/>
      <c r="CK3578" s="1"/>
      <c r="CL3578" s="1"/>
      <c r="CM3578" s="1"/>
    </row>
    <row r="3579" spans="1:91" x14ac:dyDescent="0.2">
      <c r="A3579" s="113"/>
      <c r="B3579" s="5"/>
      <c r="C3579" s="5"/>
      <c r="D3579" s="64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9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2"/>
      <c r="CH3579" s="1"/>
      <c r="CI3579" s="1"/>
      <c r="CJ3579" s="1"/>
      <c r="CK3579" s="1"/>
      <c r="CL3579" s="1"/>
      <c r="CM3579" s="1"/>
    </row>
    <row r="3580" spans="1:91" x14ac:dyDescent="0.2">
      <c r="A3580" s="113"/>
      <c r="B3580" s="5"/>
      <c r="C3580" s="5"/>
      <c r="D3580" s="64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9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2"/>
      <c r="CH3580" s="1"/>
      <c r="CI3580" s="1"/>
      <c r="CJ3580" s="1"/>
      <c r="CK3580" s="1"/>
      <c r="CL3580" s="1"/>
      <c r="CM3580" s="1"/>
    </row>
    <row r="3581" spans="1:91" x14ac:dyDescent="0.2">
      <c r="A3581" s="113"/>
      <c r="B3581" s="5"/>
      <c r="C3581" s="5"/>
      <c r="D3581" s="64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9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2"/>
      <c r="CH3581" s="1"/>
      <c r="CI3581" s="1"/>
      <c r="CJ3581" s="1"/>
      <c r="CK3581" s="1"/>
      <c r="CL3581" s="1"/>
      <c r="CM3581" s="1"/>
    </row>
    <row r="3582" spans="1:91" x14ac:dyDescent="0.2">
      <c r="A3582" s="113"/>
      <c r="B3582" s="5"/>
      <c r="C3582" s="5"/>
      <c r="D3582" s="64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9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2"/>
      <c r="CH3582" s="1"/>
      <c r="CI3582" s="1"/>
      <c r="CJ3582" s="1"/>
      <c r="CK3582" s="1"/>
      <c r="CL3582" s="1"/>
      <c r="CM3582" s="1"/>
    </row>
    <row r="3583" spans="1:91" x14ac:dyDescent="0.2">
      <c r="A3583" s="113"/>
      <c r="B3583" s="5"/>
      <c r="C3583" s="5"/>
      <c r="D3583" s="64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9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2"/>
      <c r="CH3583" s="1"/>
      <c r="CI3583" s="1"/>
      <c r="CJ3583" s="1"/>
      <c r="CK3583" s="1"/>
      <c r="CL3583" s="1"/>
      <c r="CM3583" s="1"/>
    </row>
    <row r="3584" spans="1:91" x14ac:dyDescent="0.2">
      <c r="A3584" s="113"/>
      <c r="B3584" s="5"/>
      <c r="C3584" s="5"/>
      <c r="D3584" s="64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9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2"/>
      <c r="CH3584" s="1"/>
      <c r="CI3584" s="1"/>
      <c r="CJ3584" s="1"/>
      <c r="CK3584" s="1"/>
      <c r="CL3584" s="1"/>
      <c r="CM3584" s="1"/>
    </row>
    <row r="3585" spans="1:91" x14ac:dyDescent="0.2">
      <c r="A3585" s="113"/>
      <c r="B3585" s="5"/>
      <c r="C3585" s="5"/>
      <c r="D3585" s="64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9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2"/>
      <c r="CH3585" s="1"/>
      <c r="CI3585" s="1"/>
      <c r="CJ3585" s="1"/>
      <c r="CK3585" s="1"/>
      <c r="CL3585" s="1"/>
      <c r="CM3585" s="1"/>
    </row>
    <row r="3586" spans="1:91" x14ac:dyDescent="0.2">
      <c r="A3586" s="113"/>
      <c r="B3586" s="5"/>
      <c r="C3586" s="5"/>
      <c r="D3586" s="64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9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2"/>
      <c r="CH3586" s="1"/>
      <c r="CI3586" s="1"/>
      <c r="CJ3586" s="1"/>
      <c r="CK3586" s="1"/>
      <c r="CL3586" s="1"/>
      <c r="CM3586" s="1"/>
    </row>
    <row r="3587" spans="1:91" x14ac:dyDescent="0.2">
      <c r="A3587" s="113"/>
      <c r="B3587" s="5"/>
      <c r="C3587" s="5"/>
      <c r="D3587" s="64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9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2"/>
      <c r="CH3587" s="1"/>
      <c r="CI3587" s="1"/>
      <c r="CJ3587" s="1"/>
      <c r="CK3587" s="1"/>
      <c r="CL3587" s="1"/>
      <c r="CM3587" s="1"/>
    </row>
    <row r="3588" spans="1:91" x14ac:dyDescent="0.2">
      <c r="A3588" s="113"/>
      <c r="B3588" s="5"/>
      <c r="C3588" s="5"/>
      <c r="D3588" s="64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9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2"/>
      <c r="CH3588" s="1"/>
      <c r="CI3588" s="1"/>
      <c r="CJ3588" s="1"/>
      <c r="CK3588" s="1"/>
      <c r="CL3588" s="1"/>
      <c r="CM3588" s="1"/>
    </row>
    <row r="3589" spans="1:91" x14ac:dyDescent="0.2">
      <c r="A3589" s="113"/>
      <c r="B3589" s="5"/>
      <c r="C3589" s="5"/>
      <c r="D3589" s="64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9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2"/>
      <c r="CH3589" s="1"/>
      <c r="CI3589" s="1"/>
      <c r="CJ3589" s="1"/>
      <c r="CK3589" s="1"/>
      <c r="CL3589" s="1"/>
      <c r="CM3589" s="1"/>
    </row>
    <row r="3590" spans="1:91" x14ac:dyDescent="0.2">
      <c r="A3590" s="113"/>
      <c r="B3590" s="5"/>
      <c r="C3590" s="5"/>
      <c r="D3590" s="64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9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2"/>
      <c r="CH3590" s="1"/>
      <c r="CI3590" s="1"/>
      <c r="CJ3590" s="1"/>
      <c r="CK3590" s="1"/>
      <c r="CL3590" s="1"/>
      <c r="CM3590" s="1"/>
    </row>
    <row r="3591" spans="1:91" x14ac:dyDescent="0.2">
      <c r="A3591" s="113"/>
      <c r="B3591" s="5"/>
      <c r="C3591" s="5"/>
      <c r="D3591" s="64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9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2"/>
      <c r="CH3591" s="1"/>
      <c r="CI3591" s="1"/>
      <c r="CJ3591" s="1"/>
      <c r="CK3591" s="1"/>
      <c r="CL3591" s="1"/>
      <c r="CM3591" s="1"/>
    </row>
    <row r="3592" spans="1:91" x14ac:dyDescent="0.2">
      <c r="A3592" s="113"/>
      <c r="B3592" s="5"/>
      <c r="C3592" s="5"/>
      <c r="D3592" s="64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9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2"/>
      <c r="CH3592" s="1"/>
      <c r="CI3592" s="1"/>
      <c r="CJ3592" s="1"/>
      <c r="CK3592" s="1"/>
      <c r="CL3592" s="1"/>
      <c r="CM3592" s="1"/>
    </row>
    <row r="3593" spans="1:91" x14ac:dyDescent="0.2">
      <c r="A3593" s="113"/>
      <c r="B3593" s="5"/>
      <c r="C3593" s="5"/>
      <c r="D3593" s="64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9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2"/>
      <c r="CH3593" s="1"/>
      <c r="CI3593" s="1"/>
      <c r="CJ3593" s="1"/>
      <c r="CK3593" s="1"/>
      <c r="CL3593" s="1"/>
      <c r="CM3593" s="1"/>
    </row>
    <row r="3594" spans="1:91" x14ac:dyDescent="0.2">
      <c r="A3594" s="113"/>
      <c r="B3594" s="5"/>
      <c r="C3594" s="5"/>
      <c r="D3594" s="64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9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2"/>
      <c r="CH3594" s="1"/>
      <c r="CI3594" s="1"/>
      <c r="CJ3594" s="1"/>
      <c r="CK3594" s="1"/>
      <c r="CL3594" s="1"/>
      <c r="CM3594" s="1"/>
    </row>
    <row r="3595" spans="1:91" x14ac:dyDescent="0.2">
      <c r="A3595" s="113"/>
      <c r="B3595" s="5"/>
      <c r="C3595" s="5"/>
      <c r="D3595" s="64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9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2"/>
      <c r="CH3595" s="1"/>
      <c r="CI3595" s="1"/>
      <c r="CJ3595" s="1"/>
      <c r="CK3595" s="1"/>
      <c r="CL3595" s="1"/>
      <c r="CM3595" s="1"/>
    </row>
    <row r="3596" spans="1:91" x14ac:dyDescent="0.2">
      <c r="A3596" s="113"/>
      <c r="B3596" s="5"/>
      <c r="C3596" s="5"/>
      <c r="D3596" s="64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9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2"/>
      <c r="CH3596" s="1"/>
      <c r="CI3596" s="1"/>
      <c r="CJ3596" s="1"/>
      <c r="CK3596" s="1"/>
      <c r="CL3596" s="1"/>
      <c r="CM3596" s="1"/>
    </row>
    <row r="3597" spans="1:91" x14ac:dyDescent="0.2">
      <c r="A3597" s="113"/>
      <c r="B3597" s="5"/>
      <c r="C3597" s="5"/>
      <c r="D3597" s="64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9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2"/>
      <c r="CH3597" s="1"/>
      <c r="CI3597" s="1"/>
      <c r="CJ3597" s="1"/>
      <c r="CK3597" s="1"/>
      <c r="CL3597" s="1"/>
      <c r="CM3597" s="1"/>
    </row>
    <row r="3598" spans="1:91" x14ac:dyDescent="0.2">
      <c r="A3598" s="113"/>
      <c r="B3598" s="5"/>
      <c r="C3598" s="5"/>
      <c r="D3598" s="64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9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2"/>
      <c r="CH3598" s="1"/>
      <c r="CI3598" s="1"/>
      <c r="CJ3598" s="1"/>
      <c r="CK3598" s="1"/>
      <c r="CL3598" s="1"/>
      <c r="CM3598" s="1"/>
    </row>
    <row r="3599" spans="1:91" x14ac:dyDescent="0.2">
      <c r="A3599" s="113"/>
      <c r="B3599" s="5"/>
      <c r="C3599" s="5"/>
      <c r="D3599" s="64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9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2"/>
      <c r="CH3599" s="1"/>
      <c r="CI3599" s="1"/>
      <c r="CJ3599" s="1"/>
      <c r="CK3599" s="1"/>
      <c r="CL3599" s="1"/>
      <c r="CM3599" s="1"/>
    </row>
    <row r="3600" spans="1:91" x14ac:dyDescent="0.2">
      <c r="A3600" s="113"/>
      <c r="B3600" s="5"/>
      <c r="C3600" s="5"/>
      <c r="D3600" s="64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9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2"/>
      <c r="CH3600" s="1"/>
      <c r="CI3600" s="1"/>
      <c r="CJ3600" s="1"/>
      <c r="CK3600" s="1"/>
      <c r="CL3600" s="1"/>
      <c r="CM3600" s="1"/>
    </row>
    <row r="3601" spans="1:91" x14ac:dyDescent="0.2">
      <c r="A3601" s="113"/>
      <c r="B3601" s="5"/>
      <c r="C3601" s="5"/>
      <c r="D3601" s="64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9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2"/>
      <c r="CH3601" s="1"/>
      <c r="CI3601" s="1"/>
      <c r="CJ3601" s="1"/>
      <c r="CK3601" s="1"/>
      <c r="CL3601" s="1"/>
      <c r="CM3601" s="1"/>
    </row>
    <row r="3602" spans="1:91" x14ac:dyDescent="0.2">
      <c r="A3602" s="113"/>
      <c r="B3602" s="5"/>
      <c r="C3602" s="5"/>
      <c r="D3602" s="64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9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2"/>
      <c r="CH3602" s="1"/>
      <c r="CI3602" s="1"/>
      <c r="CJ3602" s="1"/>
      <c r="CK3602" s="1"/>
      <c r="CL3602" s="1"/>
      <c r="CM3602" s="1"/>
    </row>
    <row r="3603" spans="1:91" x14ac:dyDescent="0.2">
      <c r="A3603" s="113"/>
      <c r="B3603" s="5"/>
      <c r="C3603" s="5"/>
      <c r="D3603" s="64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9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2"/>
      <c r="CH3603" s="1"/>
      <c r="CI3603" s="1"/>
      <c r="CJ3603" s="1"/>
      <c r="CK3603" s="1"/>
      <c r="CL3603" s="1"/>
      <c r="CM3603" s="1"/>
    </row>
    <row r="3604" spans="1:91" x14ac:dyDescent="0.2">
      <c r="A3604" s="113"/>
      <c r="B3604" s="5"/>
      <c r="C3604" s="5"/>
      <c r="D3604" s="64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9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2"/>
      <c r="CH3604" s="1"/>
      <c r="CI3604" s="1"/>
      <c r="CJ3604" s="1"/>
      <c r="CK3604" s="1"/>
      <c r="CL3604" s="1"/>
      <c r="CM3604" s="1"/>
    </row>
    <row r="3605" spans="1:91" x14ac:dyDescent="0.2">
      <c r="A3605" s="113"/>
      <c r="B3605" s="5"/>
      <c r="C3605" s="5"/>
      <c r="D3605" s="64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9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2"/>
      <c r="CH3605" s="1"/>
      <c r="CI3605" s="1"/>
      <c r="CJ3605" s="1"/>
      <c r="CK3605" s="1"/>
      <c r="CL3605" s="1"/>
      <c r="CM3605" s="1"/>
    </row>
    <row r="3606" spans="1:91" x14ac:dyDescent="0.2">
      <c r="A3606" s="113"/>
      <c r="B3606" s="5"/>
      <c r="C3606" s="5"/>
      <c r="D3606" s="64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9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2"/>
      <c r="CH3606" s="1"/>
      <c r="CI3606" s="1"/>
      <c r="CJ3606" s="1"/>
      <c r="CK3606" s="1"/>
      <c r="CL3606" s="1"/>
      <c r="CM3606" s="1"/>
    </row>
    <row r="3607" spans="1:91" x14ac:dyDescent="0.2">
      <c r="A3607" s="113"/>
      <c r="B3607" s="5"/>
      <c r="C3607" s="5"/>
      <c r="D3607" s="64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9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2"/>
      <c r="CH3607" s="1"/>
      <c r="CI3607" s="1"/>
      <c r="CJ3607" s="1"/>
      <c r="CK3607" s="1"/>
      <c r="CL3607" s="1"/>
      <c r="CM3607" s="1"/>
    </row>
    <row r="3608" spans="1:91" x14ac:dyDescent="0.2">
      <c r="A3608" s="113"/>
      <c r="B3608" s="5"/>
      <c r="C3608" s="5"/>
      <c r="D3608" s="64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9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2"/>
      <c r="CH3608" s="1"/>
      <c r="CI3608" s="1"/>
      <c r="CJ3608" s="1"/>
      <c r="CK3608" s="1"/>
      <c r="CL3608" s="1"/>
      <c r="CM3608" s="1"/>
    </row>
    <row r="3609" spans="1:91" x14ac:dyDescent="0.2">
      <c r="A3609" s="113"/>
      <c r="B3609" s="5"/>
      <c r="C3609" s="5"/>
      <c r="D3609" s="64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9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2"/>
      <c r="CH3609" s="1"/>
      <c r="CI3609" s="1"/>
      <c r="CJ3609" s="1"/>
      <c r="CK3609" s="1"/>
      <c r="CL3609" s="1"/>
      <c r="CM3609" s="1"/>
    </row>
    <row r="3610" spans="1:91" x14ac:dyDescent="0.2">
      <c r="A3610" s="113"/>
      <c r="B3610" s="5"/>
      <c r="C3610" s="5"/>
      <c r="D3610" s="64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9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2"/>
      <c r="CH3610" s="1"/>
      <c r="CI3610" s="1"/>
      <c r="CJ3610" s="1"/>
      <c r="CK3610" s="1"/>
      <c r="CL3610" s="1"/>
      <c r="CM3610" s="1"/>
    </row>
    <row r="3611" spans="1:91" x14ac:dyDescent="0.2">
      <c r="A3611" s="113"/>
      <c r="B3611" s="5"/>
      <c r="C3611" s="5"/>
      <c r="D3611" s="64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9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2"/>
      <c r="CH3611" s="1"/>
      <c r="CI3611" s="1"/>
      <c r="CJ3611" s="1"/>
      <c r="CK3611" s="1"/>
      <c r="CL3611" s="1"/>
      <c r="CM3611" s="1"/>
    </row>
    <row r="3612" spans="1:91" x14ac:dyDescent="0.2">
      <c r="A3612" s="113"/>
      <c r="B3612" s="5"/>
      <c r="C3612" s="5"/>
      <c r="D3612" s="64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9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2"/>
      <c r="CH3612" s="1"/>
      <c r="CI3612" s="1"/>
      <c r="CJ3612" s="1"/>
      <c r="CK3612" s="1"/>
      <c r="CL3612" s="1"/>
      <c r="CM3612" s="1"/>
    </row>
    <row r="3613" spans="1:91" x14ac:dyDescent="0.2">
      <c r="A3613" s="113"/>
      <c r="B3613" s="5"/>
      <c r="C3613" s="5"/>
      <c r="D3613" s="64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9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2"/>
      <c r="CH3613" s="1"/>
      <c r="CI3613" s="1"/>
      <c r="CJ3613" s="1"/>
      <c r="CK3613" s="1"/>
      <c r="CL3613" s="1"/>
      <c r="CM3613" s="1"/>
    </row>
    <row r="3614" spans="1:91" x14ac:dyDescent="0.2">
      <c r="A3614" s="113"/>
      <c r="B3614" s="5"/>
      <c r="C3614" s="5"/>
      <c r="D3614" s="64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9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2"/>
      <c r="CH3614" s="1"/>
      <c r="CI3614" s="1"/>
      <c r="CJ3614" s="1"/>
      <c r="CK3614" s="1"/>
      <c r="CL3614" s="1"/>
      <c r="CM3614" s="1"/>
    </row>
    <row r="3615" spans="1:91" x14ac:dyDescent="0.2">
      <c r="A3615" s="113"/>
      <c r="B3615" s="5"/>
      <c r="C3615" s="5"/>
      <c r="D3615" s="64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9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2"/>
      <c r="CH3615" s="1"/>
      <c r="CI3615" s="1"/>
      <c r="CJ3615" s="1"/>
      <c r="CK3615" s="1"/>
      <c r="CL3615" s="1"/>
      <c r="CM3615" s="1"/>
    </row>
    <row r="3616" spans="1:91" x14ac:dyDescent="0.2">
      <c r="A3616" s="113"/>
      <c r="B3616" s="5"/>
      <c r="C3616" s="5"/>
      <c r="D3616" s="64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9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2"/>
      <c r="CH3616" s="1"/>
      <c r="CI3616" s="1"/>
      <c r="CJ3616" s="1"/>
      <c r="CK3616" s="1"/>
      <c r="CL3616" s="1"/>
      <c r="CM3616" s="1"/>
    </row>
    <row r="3617" spans="1:91" x14ac:dyDescent="0.2">
      <c r="A3617" s="113"/>
      <c r="B3617" s="5"/>
      <c r="C3617" s="5"/>
      <c r="D3617" s="64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9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2"/>
      <c r="CH3617" s="1"/>
      <c r="CI3617" s="1"/>
      <c r="CJ3617" s="1"/>
      <c r="CK3617" s="1"/>
      <c r="CL3617" s="1"/>
      <c r="CM3617" s="1"/>
    </row>
    <row r="3618" spans="1:91" x14ac:dyDescent="0.2">
      <c r="A3618" s="113"/>
      <c r="B3618" s="5"/>
      <c r="C3618" s="5"/>
      <c r="D3618" s="64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9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2"/>
      <c r="CH3618" s="1"/>
      <c r="CI3618" s="1"/>
      <c r="CJ3618" s="1"/>
      <c r="CK3618" s="1"/>
      <c r="CL3618" s="1"/>
      <c r="CM3618" s="1"/>
    </row>
    <row r="3619" spans="1:91" x14ac:dyDescent="0.2">
      <c r="A3619" s="113"/>
      <c r="B3619" s="5"/>
      <c r="C3619" s="5"/>
      <c r="D3619" s="64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9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2"/>
      <c r="CH3619" s="1"/>
      <c r="CI3619" s="1"/>
      <c r="CJ3619" s="1"/>
      <c r="CK3619" s="1"/>
      <c r="CL3619" s="1"/>
      <c r="CM3619" s="1"/>
    </row>
    <row r="3620" spans="1:91" x14ac:dyDescent="0.2">
      <c r="A3620" s="113"/>
      <c r="B3620" s="5"/>
      <c r="C3620" s="5"/>
      <c r="D3620" s="64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9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2"/>
      <c r="CH3620" s="1"/>
      <c r="CI3620" s="1"/>
      <c r="CJ3620" s="1"/>
      <c r="CK3620" s="1"/>
      <c r="CL3620" s="1"/>
      <c r="CM3620" s="1"/>
    </row>
    <row r="3621" spans="1:91" x14ac:dyDescent="0.2">
      <c r="A3621" s="113"/>
      <c r="B3621" s="5"/>
      <c r="C3621" s="5"/>
      <c r="D3621" s="64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9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2"/>
      <c r="CH3621" s="1"/>
      <c r="CI3621" s="1"/>
      <c r="CJ3621" s="1"/>
      <c r="CK3621" s="1"/>
      <c r="CL3621" s="1"/>
      <c r="CM3621" s="1"/>
    </row>
    <row r="3622" spans="1:91" x14ac:dyDescent="0.2">
      <c r="A3622" s="113"/>
      <c r="B3622" s="5"/>
      <c r="C3622" s="5"/>
      <c r="D3622" s="64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9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2"/>
      <c r="CH3622" s="1"/>
      <c r="CI3622" s="1"/>
      <c r="CJ3622" s="1"/>
      <c r="CK3622" s="1"/>
      <c r="CL3622" s="1"/>
      <c r="CM3622" s="1"/>
    </row>
    <row r="3623" spans="1:91" x14ac:dyDescent="0.2">
      <c r="A3623" s="113"/>
      <c r="B3623" s="5"/>
      <c r="C3623" s="5"/>
      <c r="D3623" s="64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9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2"/>
      <c r="CH3623" s="1"/>
      <c r="CI3623" s="1"/>
      <c r="CJ3623" s="1"/>
      <c r="CK3623" s="1"/>
      <c r="CL3623" s="1"/>
      <c r="CM3623" s="1"/>
    </row>
    <row r="3624" spans="1:91" x14ac:dyDescent="0.2">
      <c r="A3624" s="113"/>
      <c r="B3624" s="5"/>
      <c r="C3624" s="5"/>
      <c r="D3624" s="64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9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2"/>
      <c r="CH3624" s="1"/>
      <c r="CI3624" s="1"/>
      <c r="CJ3624" s="1"/>
      <c r="CK3624" s="1"/>
      <c r="CL3624" s="1"/>
      <c r="CM3624" s="1"/>
    </row>
    <row r="3625" spans="1:91" x14ac:dyDescent="0.2">
      <c r="A3625" s="113"/>
      <c r="B3625" s="5"/>
      <c r="C3625" s="5"/>
      <c r="D3625" s="64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9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2"/>
      <c r="CH3625" s="1"/>
      <c r="CI3625" s="1"/>
      <c r="CJ3625" s="1"/>
      <c r="CK3625" s="1"/>
      <c r="CL3625" s="1"/>
      <c r="CM3625" s="1"/>
    </row>
    <row r="3626" spans="1:91" x14ac:dyDescent="0.2">
      <c r="A3626" s="113"/>
      <c r="B3626" s="5"/>
      <c r="C3626" s="5"/>
      <c r="D3626" s="64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9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2"/>
      <c r="CH3626" s="1"/>
      <c r="CI3626" s="1"/>
      <c r="CJ3626" s="1"/>
      <c r="CK3626" s="1"/>
      <c r="CL3626" s="1"/>
      <c r="CM3626" s="1"/>
    </row>
    <row r="3627" spans="1:91" x14ac:dyDescent="0.2">
      <c r="A3627" s="113"/>
      <c r="B3627" s="5"/>
      <c r="C3627" s="5"/>
      <c r="D3627" s="64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9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2"/>
      <c r="CH3627" s="1"/>
      <c r="CI3627" s="1"/>
      <c r="CJ3627" s="1"/>
      <c r="CK3627" s="1"/>
      <c r="CL3627" s="1"/>
      <c r="CM3627" s="1"/>
    </row>
    <row r="3628" spans="1:91" x14ac:dyDescent="0.2">
      <c r="A3628" s="113"/>
      <c r="B3628" s="5"/>
      <c r="C3628" s="5"/>
      <c r="D3628" s="64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9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2"/>
      <c r="CH3628" s="1"/>
      <c r="CI3628" s="1"/>
      <c r="CJ3628" s="1"/>
      <c r="CK3628" s="1"/>
      <c r="CL3628" s="1"/>
      <c r="CM3628" s="1"/>
    </row>
    <row r="3629" spans="1:91" x14ac:dyDescent="0.2">
      <c r="A3629" s="113"/>
      <c r="B3629" s="5"/>
      <c r="C3629" s="5"/>
      <c r="D3629" s="64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9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2"/>
      <c r="CH3629" s="1"/>
      <c r="CI3629" s="1"/>
      <c r="CJ3629" s="1"/>
      <c r="CK3629" s="1"/>
      <c r="CL3629" s="1"/>
      <c r="CM3629" s="1"/>
    </row>
    <row r="3630" spans="1:91" x14ac:dyDescent="0.2">
      <c r="A3630" s="113"/>
      <c r="B3630" s="5"/>
      <c r="C3630" s="5"/>
      <c r="D3630" s="64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9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2"/>
      <c r="CH3630" s="1"/>
      <c r="CI3630" s="1"/>
      <c r="CJ3630" s="1"/>
      <c r="CK3630" s="1"/>
      <c r="CL3630" s="1"/>
      <c r="CM3630" s="1"/>
    </row>
    <row r="3631" spans="1:91" x14ac:dyDescent="0.2">
      <c r="A3631" s="113"/>
      <c r="B3631" s="5"/>
      <c r="C3631" s="5"/>
      <c r="D3631" s="64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9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2"/>
      <c r="CH3631" s="1"/>
      <c r="CI3631" s="1"/>
      <c r="CJ3631" s="1"/>
      <c r="CK3631" s="1"/>
      <c r="CL3631" s="1"/>
      <c r="CM3631" s="1"/>
    </row>
    <row r="3632" spans="1:91" x14ac:dyDescent="0.2">
      <c r="A3632" s="113"/>
      <c r="B3632" s="5"/>
      <c r="C3632" s="5"/>
      <c r="D3632" s="64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9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2"/>
      <c r="CH3632" s="1"/>
      <c r="CI3632" s="1"/>
      <c r="CJ3632" s="1"/>
      <c r="CK3632" s="1"/>
      <c r="CL3632" s="1"/>
      <c r="CM3632" s="1"/>
    </row>
    <row r="3633" spans="1:91" x14ac:dyDescent="0.2">
      <c r="A3633" s="113"/>
      <c r="B3633" s="5"/>
      <c r="C3633" s="5"/>
      <c r="D3633" s="64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9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2"/>
      <c r="CH3633" s="1"/>
      <c r="CI3633" s="1"/>
      <c r="CJ3633" s="1"/>
      <c r="CK3633" s="1"/>
      <c r="CL3633" s="1"/>
      <c r="CM3633" s="1"/>
    </row>
    <row r="3634" spans="1:91" x14ac:dyDescent="0.2">
      <c r="A3634" s="113"/>
      <c r="B3634" s="5"/>
      <c r="C3634" s="5"/>
      <c r="D3634" s="64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9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2"/>
      <c r="CH3634" s="1"/>
      <c r="CI3634" s="1"/>
      <c r="CJ3634" s="1"/>
      <c r="CK3634" s="1"/>
      <c r="CL3634" s="1"/>
      <c r="CM3634" s="1"/>
    </row>
    <row r="3635" spans="1:91" x14ac:dyDescent="0.2">
      <c r="A3635" s="113"/>
      <c r="B3635" s="5"/>
      <c r="C3635" s="5"/>
      <c r="D3635" s="64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9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2"/>
      <c r="CH3635" s="1"/>
      <c r="CI3635" s="1"/>
      <c r="CJ3635" s="1"/>
      <c r="CK3635" s="1"/>
      <c r="CL3635" s="1"/>
      <c r="CM3635" s="1"/>
    </row>
    <row r="3636" spans="1:91" x14ac:dyDescent="0.2">
      <c r="A3636" s="113"/>
      <c r="B3636" s="5"/>
      <c r="C3636" s="5"/>
      <c r="D3636" s="64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9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2"/>
      <c r="CH3636" s="1"/>
      <c r="CI3636" s="1"/>
      <c r="CJ3636" s="1"/>
      <c r="CK3636" s="1"/>
      <c r="CL3636" s="1"/>
      <c r="CM3636" s="1"/>
    </row>
    <row r="3637" spans="1:91" x14ac:dyDescent="0.2">
      <c r="A3637" s="113"/>
      <c r="B3637" s="5"/>
      <c r="C3637" s="5"/>
      <c r="D3637" s="64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9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2"/>
      <c r="CH3637" s="1"/>
      <c r="CI3637" s="1"/>
      <c r="CJ3637" s="1"/>
      <c r="CK3637" s="1"/>
      <c r="CL3637" s="1"/>
      <c r="CM3637" s="1"/>
    </row>
    <row r="3638" spans="1:91" x14ac:dyDescent="0.2">
      <c r="A3638" s="113"/>
      <c r="B3638" s="5"/>
      <c r="C3638" s="5"/>
      <c r="D3638" s="64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9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2"/>
      <c r="CH3638" s="1"/>
      <c r="CI3638" s="1"/>
      <c r="CJ3638" s="1"/>
      <c r="CK3638" s="1"/>
      <c r="CL3638" s="1"/>
      <c r="CM3638" s="1"/>
    </row>
    <row r="3639" spans="1:91" x14ac:dyDescent="0.2">
      <c r="A3639" s="113"/>
      <c r="B3639" s="5"/>
      <c r="C3639" s="5"/>
      <c r="D3639" s="64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9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2"/>
      <c r="CH3639" s="1"/>
      <c r="CI3639" s="1"/>
      <c r="CJ3639" s="1"/>
      <c r="CK3639" s="1"/>
      <c r="CL3639" s="1"/>
      <c r="CM3639" s="1"/>
    </row>
    <row r="3640" spans="1:91" x14ac:dyDescent="0.2">
      <c r="A3640" s="113"/>
      <c r="B3640" s="5"/>
      <c r="C3640" s="5"/>
      <c r="D3640" s="64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9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2"/>
      <c r="CH3640" s="1"/>
      <c r="CI3640" s="1"/>
      <c r="CJ3640" s="1"/>
      <c r="CK3640" s="1"/>
      <c r="CL3640" s="1"/>
      <c r="CM3640" s="1"/>
    </row>
    <row r="3641" spans="1:91" x14ac:dyDescent="0.2">
      <c r="A3641" s="113"/>
      <c r="B3641" s="5"/>
      <c r="C3641" s="5"/>
      <c r="D3641" s="64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9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2"/>
      <c r="CH3641" s="1"/>
      <c r="CI3641" s="1"/>
      <c r="CJ3641" s="1"/>
      <c r="CK3641" s="1"/>
      <c r="CL3641" s="1"/>
      <c r="CM3641" s="1"/>
    </row>
    <row r="3642" spans="1:91" x14ac:dyDescent="0.2">
      <c r="A3642" s="113"/>
      <c r="B3642" s="5"/>
      <c r="C3642" s="5"/>
      <c r="D3642" s="64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9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2"/>
      <c r="CH3642" s="1"/>
      <c r="CI3642" s="1"/>
      <c r="CJ3642" s="1"/>
      <c r="CK3642" s="1"/>
      <c r="CL3642" s="1"/>
      <c r="CM3642" s="1"/>
    </row>
    <row r="3643" spans="1:91" x14ac:dyDescent="0.2">
      <c r="A3643" s="113"/>
      <c r="B3643" s="5"/>
      <c r="C3643" s="5"/>
      <c r="D3643" s="64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9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2"/>
      <c r="CH3643" s="1"/>
      <c r="CI3643" s="1"/>
      <c r="CJ3643" s="1"/>
      <c r="CK3643" s="1"/>
      <c r="CL3643" s="1"/>
      <c r="CM3643" s="1"/>
    </row>
    <row r="3644" spans="1:91" x14ac:dyDescent="0.2">
      <c r="A3644" s="113"/>
      <c r="B3644" s="5"/>
      <c r="C3644" s="5"/>
      <c r="D3644" s="64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9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2"/>
      <c r="CH3644" s="1"/>
      <c r="CI3644" s="1"/>
      <c r="CJ3644" s="1"/>
      <c r="CK3644" s="1"/>
      <c r="CL3644" s="1"/>
      <c r="CM3644" s="1"/>
    </row>
    <row r="3645" spans="1:91" x14ac:dyDescent="0.2">
      <c r="A3645" s="113"/>
      <c r="B3645" s="5"/>
      <c r="C3645" s="5"/>
      <c r="D3645" s="64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9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2"/>
      <c r="CH3645" s="1"/>
      <c r="CI3645" s="1"/>
      <c r="CJ3645" s="1"/>
      <c r="CK3645" s="1"/>
      <c r="CL3645" s="1"/>
      <c r="CM3645" s="1"/>
    </row>
    <row r="3646" spans="1:91" x14ac:dyDescent="0.2">
      <c r="A3646" s="113"/>
      <c r="B3646" s="5"/>
      <c r="C3646" s="5"/>
      <c r="D3646" s="64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9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2"/>
      <c r="CH3646" s="1"/>
      <c r="CI3646" s="1"/>
      <c r="CJ3646" s="1"/>
      <c r="CK3646" s="1"/>
      <c r="CL3646" s="1"/>
      <c r="CM3646" s="1"/>
    </row>
    <row r="3647" spans="1:91" x14ac:dyDescent="0.2">
      <c r="A3647" s="113"/>
      <c r="B3647" s="5"/>
      <c r="C3647" s="5"/>
      <c r="D3647" s="64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9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2"/>
      <c r="CH3647" s="1"/>
      <c r="CI3647" s="1"/>
      <c r="CJ3647" s="1"/>
      <c r="CK3647" s="1"/>
      <c r="CL3647" s="1"/>
      <c r="CM3647" s="1"/>
    </row>
    <row r="3648" spans="1:91" x14ac:dyDescent="0.2">
      <c r="A3648" s="113"/>
      <c r="B3648" s="5"/>
      <c r="C3648" s="5"/>
      <c r="D3648" s="64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9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2"/>
      <c r="CH3648" s="1"/>
      <c r="CI3648" s="1"/>
      <c r="CJ3648" s="1"/>
      <c r="CK3648" s="1"/>
      <c r="CL3648" s="1"/>
      <c r="CM3648" s="1"/>
    </row>
    <row r="3649" spans="1:91" x14ac:dyDescent="0.2">
      <c r="A3649" s="113"/>
      <c r="B3649" s="5"/>
      <c r="C3649" s="5"/>
      <c r="D3649" s="64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9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2"/>
      <c r="CH3649" s="1"/>
      <c r="CI3649" s="1"/>
      <c r="CJ3649" s="1"/>
      <c r="CK3649" s="1"/>
      <c r="CL3649" s="1"/>
      <c r="CM3649" s="1"/>
    </row>
    <row r="3650" spans="1:91" x14ac:dyDescent="0.2">
      <c r="A3650" s="113"/>
      <c r="B3650" s="5"/>
      <c r="C3650" s="5"/>
      <c r="D3650" s="64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9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2"/>
      <c r="CH3650" s="1"/>
      <c r="CI3650" s="1"/>
      <c r="CJ3650" s="1"/>
      <c r="CK3650" s="1"/>
      <c r="CL3650" s="1"/>
      <c r="CM3650" s="1"/>
    </row>
    <row r="3651" spans="1:91" x14ac:dyDescent="0.2">
      <c r="A3651" s="113"/>
      <c r="B3651" s="5"/>
      <c r="C3651" s="5"/>
      <c r="D3651" s="64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9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2"/>
      <c r="CH3651" s="1"/>
      <c r="CI3651" s="1"/>
      <c r="CJ3651" s="1"/>
      <c r="CK3651" s="1"/>
      <c r="CL3651" s="1"/>
      <c r="CM3651" s="1"/>
    </row>
    <row r="3652" spans="1:91" x14ac:dyDescent="0.2">
      <c r="A3652" s="113"/>
      <c r="B3652" s="5"/>
      <c r="C3652" s="5"/>
      <c r="D3652" s="64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9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2"/>
      <c r="CH3652" s="1"/>
      <c r="CI3652" s="1"/>
      <c r="CJ3652" s="1"/>
      <c r="CK3652" s="1"/>
      <c r="CL3652" s="1"/>
      <c r="CM3652" s="1"/>
    </row>
    <row r="3653" spans="1:91" x14ac:dyDescent="0.2">
      <c r="A3653" s="113"/>
      <c r="B3653" s="5"/>
      <c r="C3653" s="5"/>
      <c r="D3653" s="64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9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2"/>
      <c r="CH3653" s="1"/>
      <c r="CI3653" s="1"/>
      <c r="CJ3653" s="1"/>
      <c r="CK3653" s="1"/>
      <c r="CL3653" s="1"/>
      <c r="CM3653" s="1"/>
    </row>
    <row r="3654" spans="1:91" x14ac:dyDescent="0.2">
      <c r="A3654" s="113"/>
      <c r="B3654" s="5"/>
      <c r="C3654" s="5"/>
      <c r="D3654" s="64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9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2"/>
      <c r="CH3654" s="1"/>
      <c r="CI3654" s="1"/>
      <c r="CJ3654" s="1"/>
      <c r="CK3654" s="1"/>
      <c r="CL3654" s="1"/>
      <c r="CM3654" s="1"/>
    </row>
    <row r="3655" spans="1:91" x14ac:dyDescent="0.2">
      <c r="A3655" s="113"/>
      <c r="B3655" s="5"/>
      <c r="C3655" s="5"/>
      <c r="D3655" s="64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9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2"/>
      <c r="CH3655" s="1"/>
      <c r="CI3655" s="1"/>
      <c r="CJ3655" s="1"/>
      <c r="CK3655" s="1"/>
      <c r="CL3655" s="1"/>
      <c r="CM3655" s="1"/>
    </row>
    <row r="3656" spans="1:91" x14ac:dyDescent="0.2">
      <c r="A3656" s="113"/>
      <c r="B3656" s="5"/>
      <c r="C3656" s="5"/>
      <c r="D3656" s="64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9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2"/>
      <c r="CH3656" s="1"/>
      <c r="CI3656" s="1"/>
      <c r="CJ3656" s="1"/>
      <c r="CK3656" s="1"/>
      <c r="CL3656" s="1"/>
      <c r="CM3656" s="1"/>
    </row>
    <row r="3657" spans="1:91" x14ac:dyDescent="0.2">
      <c r="A3657" s="113"/>
      <c r="B3657" s="5"/>
      <c r="C3657" s="5"/>
      <c r="D3657" s="64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9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2"/>
      <c r="CH3657" s="1"/>
      <c r="CI3657" s="1"/>
      <c r="CJ3657" s="1"/>
      <c r="CK3657" s="1"/>
      <c r="CL3657" s="1"/>
      <c r="CM3657" s="1"/>
    </row>
    <row r="3658" spans="1:91" x14ac:dyDescent="0.2">
      <c r="A3658" s="113"/>
      <c r="B3658" s="5"/>
      <c r="C3658" s="5"/>
      <c r="D3658" s="64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9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2"/>
      <c r="CH3658" s="1"/>
      <c r="CI3658" s="1"/>
      <c r="CJ3658" s="1"/>
      <c r="CK3658" s="1"/>
      <c r="CL3658" s="1"/>
      <c r="CM3658" s="1"/>
    </row>
    <row r="3659" spans="1:91" x14ac:dyDescent="0.2">
      <c r="A3659" s="113"/>
      <c r="B3659" s="5"/>
      <c r="C3659" s="5"/>
      <c r="D3659" s="64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9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2"/>
      <c r="CH3659" s="1"/>
      <c r="CI3659" s="1"/>
      <c r="CJ3659" s="1"/>
      <c r="CK3659" s="1"/>
      <c r="CL3659" s="1"/>
      <c r="CM3659" s="1"/>
    </row>
    <row r="3660" spans="1:91" x14ac:dyDescent="0.2">
      <c r="A3660" s="113"/>
      <c r="B3660" s="5"/>
      <c r="C3660" s="5"/>
      <c r="D3660" s="64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9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2"/>
      <c r="CH3660" s="1"/>
      <c r="CI3660" s="1"/>
      <c r="CJ3660" s="1"/>
      <c r="CK3660" s="1"/>
      <c r="CL3660" s="1"/>
      <c r="CM3660" s="1"/>
    </row>
    <row r="3661" spans="1:91" x14ac:dyDescent="0.2">
      <c r="A3661" s="113"/>
      <c r="B3661" s="5"/>
      <c r="C3661" s="5"/>
      <c r="D3661" s="64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9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2"/>
      <c r="CH3661" s="1"/>
      <c r="CI3661" s="1"/>
      <c r="CJ3661" s="1"/>
      <c r="CK3661" s="1"/>
      <c r="CL3661" s="1"/>
      <c r="CM3661" s="1"/>
    </row>
    <row r="3662" spans="1:91" x14ac:dyDescent="0.2">
      <c r="A3662" s="113"/>
      <c r="B3662" s="5"/>
      <c r="C3662" s="5"/>
      <c r="D3662" s="64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9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2"/>
      <c r="CH3662" s="1"/>
      <c r="CI3662" s="1"/>
      <c r="CJ3662" s="1"/>
      <c r="CK3662" s="1"/>
      <c r="CL3662" s="1"/>
      <c r="CM3662" s="1"/>
    </row>
    <row r="3663" spans="1:91" x14ac:dyDescent="0.2">
      <c r="A3663" s="129"/>
      <c r="B3663" s="65"/>
      <c r="C3663" s="65"/>
      <c r="D3663" s="66"/>
      <c r="E3663" s="67"/>
      <c r="F3663" s="56"/>
      <c r="G3663" s="68"/>
      <c r="H3663" s="56"/>
      <c r="I3663" s="56"/>
      <c r="J3663" s="4"/>
      <c r="K3663" s="4"/>
      <c r="L3663" s="65"/>
      <c r="M3663" s="69"/>
      <c r="N3663" s="69"/>
      <c r="O3663" s="65"/>
      <c r="P3663" s="65"/>
      <c r="Q3663" s="70"/>
      <c r="R3663" s="71"/>
      <c r="S3663" s="65"/>
      <c r="T3663" s="51"/>
      <c r="U3663" s="70"/>
      <c r="V3663" s="70"/>
      <c r="W3663" s="69"/>
      <c r="X3663" s="65"/>
      <c r="Y3663" s="67"/>
      <c r="Z3663" s="37"/>
      <c r="AA3663" s="56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2"/>
      <c r="CH3663" s="1"/>
      <c r="CI3663" s="1"/>
      <c r="CJ3663" s="1"/>
      <c r="CK3663" s="1"/>
      <c r="CL3663" s="1"/>
      <c r="CM3663" s="1"/>
    </row>
    <row r="3664" spans="1:91" x14ac:dyDescent="0.2">
      <c r="A3664" s="113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9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2"/>
      <c r="CH3664" s="1"/>
      <c r="CI3664" s="1"/>
      <c r="CJ3664" s="1"/>
      <c r="CK3664" s="1"/>
      <c r="CL3664" s="1"/>
      <c r="CM3664" s="1"/>
    </row>
    <row r="3665" spans="1:91" x14ac:dyDescent="0.2">
      <c r="A3665" s="113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9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2"/>
      <c r="CH3665" s="1"/>
      <c r="CI3665" s="1"/>
      <c r="CJ3665" s="1"/>
      <c r="CK3665" s="1"/>
      <c r="CL3665" s="1"/>
      <c r="CM3665" s="1"/>
    </row>
    <row r="3666" spans="1:91" x14ac:dyDescent="0.2">
      <c r="A3666" s="113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9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2"/>
      <c r="CH3666" s="1"/>
      <c r="CI3666" s="1"/>
      <c r="CJ3666" s="1"/>
      <c r="CK3666" s="1"/>
      <c r="CL3666" s="1"/>
      <c r="CM3666" s="1"/>
    </row>
    <row r="3667" spans="1:91" x14ac:dyDescent="0.2">
      <c r="A3667" s="113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9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2"/>
      <c r="CH3667" s="1"/>
      <c r="CI3667" s="1"/>
      <c r="CJ3667" s="1"/>
      <c r="CK3667" s="1"/>
      <c r="CL3667" s="1"/>
      <c r="CM3667" s="1"/>
    </row>
    <row r="3668" spans="1:91" x14ac:dyDescent="0.2">
      <c r="A3668" s="113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9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2"/>
      <c r="CH3668" s="1"/>
      <c r="CI3668" s="1"/>
      <c r="CJ3668" s="1"/>
      <c r="CK3668" s="1"/>
      <c r="CL3668" s="1"/>
      <c r="CM3668" s="1"/>
    </row>
    <row r="3669" spans="1:91" x14ac:dyDescent="0.2">
      <c r="A3669" s="113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2"/>
      <c r="CH3669" s="1"/>
      <c r="CI3669" s="1"/>
      <c r="CJ3669" s="1"/>
      <c r="CK3669" s="1"/>
      <c r="CL3669" s="1"/>
      <c r="CM3669" s="1"/>
    </row>
    <row r="3670" spans="1:91" x14ac:dyDescent="0.2">
      <c r="A3670" s="113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2"/>
      <c r="CH3670" s="1"/>
      <c r="CI3670" s="1"/>
      <c r="CJ3670" s="1"/>
      <c r="CK3670" s="1"/>
      <c r="CL3670" s="1"/>
      <c r="CM3670" s="1"/>
    </row>
    <row r="3671" spans="1:91" x14ac:dyDescent="0.2">
      <c r="A3671" s="113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2"/>
      <c r="CH3671" s="1"/>
      <c r="CI3671" s="1"/>
      <c r="CJ3671" s="1"/>
      <c r="CK3671" s="1"/>
      <c r="CL3671" s="1"/>
      <c r="CM3671" s="1"/>
    </row>
    <row r="3672" spans="1:91" x14ac:dyDescent="0.2">
      <c r="A3672" s="113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2"/>
      <c r="CH3672" s="1"/>
      <c r="CI3672" s="1"/>
      <c r="CJ3672" s="1"/>
      <c r="CK3672" s="1"/>
      <c r="CL3672" s="1"/>
      <c r="CM3672" s="1"/>
    </row>
    <row r="3673" spans="1:91" x14ac:dyDescent="0.2">
      <c r="A3673" s="113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2"/>
      <c r="CH3673" s="1"/>
      <c r="CI3673" s="1"/>
      <c r="CJ3673" s="1"/>
      <c r="CK3673" s="1"/>
      <c r="CL3673" s="1"/>
      <c r="CM3673" s="1"/>
    </row>
    <row r="3674" spans="1:91" x14ac:dyDescent="0.2">
      <c r="A3674" s="113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2"/>
      <c r="CH3674" s="1"/>
      <c r="CI3674" s="1"/>
      <c r="CJ3674" s="1"/>
      <c r="CK3674" s="1"/>
      <c r="CL3674" s="1"/>
      <c r="CM3674" s="1"/>
    </row>
    <row r="3675" spans="1:91" x14ac:dyDescent="0.2">
      <c r="A3675" s="113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2"/>
      <c r="CH3675" s="1"/>
      <c r="CI3675" s="1"/>
      <c r="CJ3675" s="1"/>
      <c r="CK3675" s="1"/>
      <c r="CL3675" s="1"/>
      <c r="CM3675" s="1"/>
    </row>
    <row r="3676" spans="1:91" x14ac:dyDescent="0.2">
      <c r="A3676" s="113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2"/>
      <c r="CH3676" s="1"/>
      <c r="CI3676" s="1"/>
      <c r="CJ3676" s="1"/>
      <c r="CK3676" s="1"/>
      <c r="CL3676" s="1"/>
      <c r="CM3676" s="1"/>
    </row>
    <row r="3677" spans="1:91" x14ac:dyDescent="0.2">
      <c r="A3677" s="113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2"/>
      <c r="CH3677" s="1"/>
      <c r="CI3677" s="1"/>
      <c r="CJ3677" s="1"/>
      <c r="CK3677" s="1"/>
      <c r="CL3677" s="1"/>
      <c r="CM3677" s="1"/>
    </row>
    <row r="3678" spans="1:91" x14ac:dyDescent="0.2">
      <c r="A3678" s="113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2"/>
      <c r="CH3678" s="1"/>
      <c r="CI3678" s="1"/>
      <c r="CJ3678" s="1"/>
      <c r="CK3678" s="1"/>
      <c r="CL3678" s="1"/>
      <c r="CM3678" s="1"/>
    </row>
    <row r="3679" spans="1:91" x14ac:dyDescent="0.2">
      <c r="A3679" s="113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2"/>
      <c r="CH3679" s="1"/>
      <c r="CI3679" s="1"/>
      <c r="CJ3679" s="1"/>
      <c r="CK3679" s="1"/>
      <c r="CL3679" s="1"/>
      <c r="CM3679" s="1"/>
    </row>
    <row r="3680" spans="1:91" x14ac:dyDescent="0.2">
      <c r="A3680" s="113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2"/>
      <c r="CH3680" s="1"/>
      <c r="CI3680" s="1"/>
      <c r="CJ3680" s="1"/>
      <c r="CK3680" s="1"/>
      <c r="CL3680" s="1"/>
      <c r="CM3680" s="1"/>
    </row>
    <row r="3681" spans="1:91" x14ac:dyDescent="0.2">
      <c r="A3681" s="113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2"/>
      <c r="CH3681" s="1"/>
      <c r="CI3681" s="1"/>
      <c r="CJ3681" s="1"/>
      <c r="CK3681" s="1"/>
      <c r="CL3681" s="1"/>
      <c r="CM3681" s="1"/>
    </row>
    <row r="3682" spans="1:91" x14ac:dyDescent="0.2">
      <c r="A3682" s="113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2"/>
      <c r="CH3682" s="1"/>
      <c r="CI3682" s="1"/>
      <c r="CJ3682" s="1"/>
      <c r="CK3682" s="1"/>
      <c r="CL3682" s="1"/>
      <c r="CM3682" s="1"/>
    </row>
    <row r="3683" spans="1:91" x14ac:dyDescent="0.2">
      <c r="A3683" s="113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2"/>
      <c r="CH3683" s="1"/>
      <c r="CI3683" s="1"/>
      <c r="CJ3683" s="1"/>
      <c r="CK3683" s="1"/>
      <c r="CL3683" s="1"/>
      <c r="CM3683" s="1"/>
    </row>
    <row r="3684" spans="1:91" x14ac:dyDescent="0.2">
      <c r="A3684" s="113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2"/>
      <c r="CH3684" s="1"/>
      <c r="CI3684" s="1"/>
      <c r="CJ3684" s="1"/>
      <c r="CK3684" s="1"/>
      <c r="CL3684" s="1"/>
      <c r="CM3684" s="1"/>
    </row>
    <row r="3685" spans="1:91" x14ac:dyDescent="0.2">
      <c r="A3685" s="113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2"/>
      <c r="CH3685" s="1"/>
      <c r="CI3685" s="1"/>
      <c r="CJ3685" s="1"/>
      <c r="CK3685" s="1"/>
      <c r="CL3685" s="1"/>
      <c r="CM3685" s="1"/>
    </row>
    <row r="3686" spans="1:91" x14ac:dyDescent="0.2">
      <c r="A3686" s="113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2"/>
      <c r="CH3686" s="1"/>
      <c r="CI3686" s="1"/>
      <c r="CJ3686" s="1"/>
      <c r="CK3686" s="1"/>
      <c r="CL3686" s="1"/>
      <c r="CM3686" s="1"/>
    </row>
    <row r="3687" spans="1:91" x14ac:dyDescent="0.2">
      <c r="A3687" s="113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2"/>
      <c r="CH3687" s="1"/>
      <c r="CI3687" s="1"/>
      <c r="CJ3687" s="1"/>
      <c r="CK3687" s="1"/>
      <c r="CL3687" s="1"/>
      <c r="CM3687" s="1"/>
    </row>
    <row r="3688" spans="1:91" x14ac:dyDescent="0.2">
      <c r="A3688" s="113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2"/>
      <c r="CH3688" s="1"/>
      <c r="CI3688" s="1"/>
      <c r="CJ3688" s="1"/>
      <c r="CK3688" s="1"/>
      <c r="CL3688" s="1"/>
      <c r="CM3688" s="1"/>
    </row>
    <row r="3689" spans="1:91" x14ac:dyDescent="0.2">
      <c r="A3689" s="113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2"/>
      <c r="CH3689" s="1"/>
      <c r="CI3689" s="1"/>
      <c r="CJ3689" s="1"/>
      <c r="CK3689" s="1"/>
      <c r="CL3689" s="1"/>
      <c r="CM3689" s="1"/>
    </row>
    <row r="3690" spans="1:91" x14ac:dyDescent="0.2">
      <c r="A3690" s="113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2"/>
      <c r="CH3690" s="1"/>
      <c r="CI3690" s="1"/>
      <c r="CJ3690" s="1"/>
      <c r="CK3690" s="1"/>
      <c r="CL3690" s="1"/>
      <c r="CM3690" s="1"/>
    </row>
    <row r="3691" spans="1:91" x14ac:dyDescent="0.2">
      <c r="A3691" s="113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2"/>
      <c r="CH3691" s="1"/>
      <c r="CI3691" s="1"/>
      <c r="CJ3691" s="1"/>
      <c r="CK3691" s="1"/>
      <c r="CL3691" s="1"/>
      <c r="CM3691" s="1"/>
    </row>
    <row r="3692" spans="1:91" x14ac:dyDescent="0.2">
      <c r="A3692" s="113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2"/>
      <c r="CH3692" s="1"/>
      <c r="CI3692" s="1"/>
      <c r="CJ3692" s="1"/>
      <c r="CK3692" s="1"/>
      <c r="CL3692" s="1"/>
      <c r="CM3692" s="1"/>
    </row>
    <row r="3693" spans="1:91" x14ac:dyDescent="0.2">
      <c r="A3693" s="113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2"/>
      <c r="CH3693" s="1"/>
      <c r="CI3693" s="1"/>
      <c r="CJ3693" s="1"/>
      <c r="CK3693" s="1"/>
      <c r="CL3693" s="1"/>
      <c r="CM3693" s="1"/>
    </row>
    <row r="3694" spans="1:91" x14ac:dyDescent="0.2">
      <c r="A3694" s="113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2"/>
      <c r="CH3694" s="1"/>
      <c r="CI3694" s="1"/>
      <c r="CJ3694" s="1"/>
      <c r="CK3694" s="1"/>
      <c r="CL3694" s="1"/>
      <c r="CM3694" s="1"/>
    </row>
    <row r="3695" spans="1:91" x14ac:dyDescent="0.2">
      <c r="A3695" s="113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2"/>
      <c r="CH3695" s="1"/>
      <c r="CI3695" s="1"/>
      <c r="CJ3695" s="1"/>
      <c r="CK3695" s="1"/>
      <c r="CL3695" s="1"/>
      <c r="CM3695" s="1"/>
    </row>
    <row r="3696" spans="1:91" x14ac:dyDescent="0.2">
      <c r="A3696" s="113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2"/>
      <c r="CH3696" s="1"/>
      <c r="CI3696" s="1"/>
      <c r="CJ3696" s="1"/>
      <c r="CK3696" s="1"/>
      <c r="CL3696" s="1"/>
      <c r="CM3696" s="1"/>
    </row>
    <row r="3697" spans="1:91" x14ac:dyDescent="0.2">
      <c r="A3697" s="113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2"/>
      <c r="CH3697" s="1"/>
      <c r="CI3697" s="1"/>
      <c r="CJ3697" s="1"/>
      <c r="CK3697" s="1"/>
      <c r="CL3697" s="1"/>
      <c r="CM3697" s="1"/>
    </row>
    <row r="3698" spans="1:91" x14ac:dyDescent="0.2">
      <c r="A3698" s="113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2"/>
      <c r="CH3698" s="1"/>
      <c r="CI3698" s="1"/>
      <c r="CJ3698" s="1"/>
      <c r="CK3698" s="1"/>
      <c r="CL3698" s="1"/>
      <c r="CM3698" s="1"/>
    </row>
    <row r="3699" spans="1:91" x14ac:dyDescent="0.2">
      <c r="A3699" s="113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2"/>
      <c r="CH3699" s="1"/>
      <c r="CI3699" s="1"/>
      <c r="CJ3699" s="1"/>
      <c r="CK3699" s="1"/>
      <c r="CL3699" s="1"/>
      <c r="CM3699" s="1"/>
    </row>
    <row r="3700" spans="1:91" x14ac:dyDescent="0.2">
      <c r="A3700" s="113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2"/>
      <c r="CH3700" s="1"/>
      <c r="CI3700" s="1"/>
      <c r="CJ3700" s="1"/>
      <c r="CK3700" s="1"/>
      <c r="CL3700" s="1"/>
      <c r="CM3700" s="1"/>
    </row>
    <row r="3701" spans="1:91" x14ac:dyDescent="0.2">
      <c r="A3701" s="113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2"/>
      <c r="CH3701" s="1"/>
      <c r="CI3701" s="1"/>
      <c r="CJ3701" s="1"/>
      <c r="CK3701" s="1"/>
      <c r="CL3701" s="1"/>
      <c r="CM3701" s="1"/>
    </row>
    <row r="3702" spans="1:91" x14ac:dyDescent="0.2">
      <c r="A3702" s="113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2"/>
      <c r="CH3702" s="1"/>
      <c r="CI3702" s="1"/>
      <c r="CJ3702" s="1"/>
      <c r="CK3702" s="1"/>
      <c r="CL3702" s="1"/>
      <c r="CM3702" s="1"/>
    </row>
    <row r="3703" spans="1:91" x14ac:dyDescent="0.2">
      <c r="A3703" s="113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2"/>
      <c r="CH3703" s="1"/>
      <c r="CI3703" s="1"/>
      <c r="CJ3703" s="1"/>
      <c r="CK3703" s="1"/>
      <c r="CL3703" s="1"/>
      <c r="CM3703" s="1"/>
    </row>
    <row r="3704" spans="1:91" x14ac:dyDescent="0.2">
      <c r="A3704" s="113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2"/>
      <c r="CH3704" s="1"/>
      <c r="CI3704" s="1"/>
      <c r="CJ3704" s="1"/>
      <c r="CK3704" s="1"/>
      <c r="CL3704" s="1"/>
      <c r="CM3704" s="1"/>
    </row>
    <row r="3705" spans="1:91" x14ac:dyDescent="0.2">
      <c r="A3705" s="113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2"/>
      <c r="CH3705" s="1"/>
      <c r="CI3705" s="1"/>
      <c r="CJ3705" s="1"/>
      <c r="CK3705" s="1"/>
      <c r="CL3705" s="1"/>
      <c r="CM3705" s="1"/>
    </row>
    <row r="3706" spans="1:91" x14ac:dyDescent="0.2">
      <c r="A3706" s="113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2"/>
      <c r="CH3706" s="1"/>
      <c r="CI3706" s="1"/>
      <c r="CJ3706" s="1"/>
      <c r="CK3706" s="1"/>
      <c r="CL3706" s="1"/>
      <c r="CM3706" s="1"/>
    </row>
    <row r="3707" spans="1:91" x14ac:dyDescent="0.2">
      <c r="A3707" s="113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2"/>
      <c r="CH3707" s="1"/>
      <c r="CI3707" s="1"/>
      <c r="CJ3707" s="1"/>
      <c r="CK3707" s="1"/>
      <c r="CL3707" s="1"/>
      <c r="CM3707" s="1"/>
    </row>
    <row r="3708" spans="1:91" x14ac:dyDescent="0.2">
      <c r="A3708" s="113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2"/>
      <c r="CH3708" s="1"/>
      <c r="CI3708" s="1"/>
      <c r="CJ3708" s="1"/>
      <c r="CK3708" s="1"/>
      <c r="CL3708" s="1"/>
      <c r="CM3708" s="1"/>
    </row>
    <row r="3709" spans="1:91" x14ac:dyDescent="0.2">
      <c r="A3709" s="113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2"/>
      <c r="CH3709" s="1"/>
      <c r="CI3709" s="1"/>
      <c r="CJ3709" s="1"/>
      <c r="CK3709" s="1"/>
      <c r="CL3709" s="1"/>
      <c r="CM3709" s="1"/>
    </row>
    <row r="3710" spans="1:91" x14ac:dyDescent="0.2">
      <c r="A3710" s="113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2"/>
      <c r="CH3710" s="1"/>
      <c r="CI3710" s="1"/>
      <c r="CJ3710" s="1"/>
      <c r="CK3710" s="1"/>
      <c r="CL3710" s="1"/>
      <c r="CM3710" s="1"/>
    </row>
    <row r="3711" spans="1:91" x14ac:dyDescent="0.2">
      <c r="A3711" s="113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2"/>
      <c r="CH3711" s="1"/>
      <c r="CI3711" s="1"/>
      <c r="CJ3711" s="1"/>
      <c r="CK3711" s="1"/>
      <c r="CL3711" s="1"/>
      <c r="CM3711" s="1"/>
    </row>
    <row r="3712" spans="1:91" x14ac:dyDescent="0.2">
      <c r="A3712" s="113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2"/>
      <c r="CH3712" s="1"/>
      <c r="CI3712" s="1"/>
      <c r="CJ3712" s="1"/>
      <c r="CK3712" s="1"/>
      <c r="CL3712" s="1"/>
      <c r="CM3712" s="1"/>
    </row>
    <row r="3713" spans="1:91" x14ac:dyDescent="0.2">
      <c r="A3713" s="113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2"/>
      <c r="CH3713" s="1"/>
      <c r="CI3713" s="1"/>
      <c r="CJ3713" s="1"/>
      <c r="CK3713" s="1"/>
      <c r="CL3713" s="1"/>
      <c r="CM3713" s="1"/>
    </row>
    <row r="3714" spans="1:91" x14ac:dyDescent="0.2">
      <c r="A3714" s="113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2"/>
      <c r="CH3714" s="1"/>
      <c r="CI3714" s="1"/>
      <c r="CJ3714" s="1"/>
      <c r="CK3714" s="1"/>
      <c r="CL3714" s="1"/>
      <c r="CM3714" s="1"/>
    </row>
    <row r="3715" spans="1:91" x14ac:dyDescent="0.2">
      <c r="A3715" s="113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2"/>
      <c r="CH3715" s="1"/>
      <c r="CI3715" s="1"/>
      <c r="CJ3715" s="1"/>
      <c r="CK3715" s="1"/>
      <c r="CL3715" s="1"/>
      <c r="CM3715" s="1"/>
    </row>
    <row r="3716" spans="1:91" x14ac:dyDescent="0.2">
      <c r="A3716" s="113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2"/>
      <c r="CH3716" s="1"/>
      <c r="CI3716" s="1"/>
      <c r="CJ3716" s="1"/>
      <c r="CK3716" s="1"/>
      <c r="CL3716" s="1"/>
      <c r="CM3716" s="1"/>
    </row>
    <row r="3717" spans="1:91" x14ac:dyDescent="0.2">
      <c r="A3717" s="113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2"/>
      <c r="CH3717" s="1"/>
      <c r="CI3717" s="1"/>
      <c r="CJ3717" s="1"/>
      <c r="CK3717" s="1"/>
      <c r="CL3717" s="1"/>
      <c r="CM3717" s="1"/>
    </row>
    <row r="3718" spans="1:91" x14ac:dyDescent="0.2">
      <c r="A3718" s="113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2"/>
      <c r="CH3718" s="1"/>
      <c r="CI3718" s="1"/>
      <c r="CJ3718" s="1"/>
      <c r="CK3718" s="1"/>
      <c r="CL3718" s="1"/>
      <c r="CM3718" s="1"/>
    </row>
    <row r="3719" spans="1:91" x14ac:dyDescent="0.2">
      <c r="A3719" s="113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2"/>
      <c r="CH3719" s="1"/>
      <c r="CI3719" s="1"/>
      <c r="CJ3719" s="1"/>
      <c r="CK3719" s="1"/>
      <c r="CL3719" s="1"/>
      <c r="CM3719" s="1"/>
    </row>
    <row r="3720" spans="1:91" x14ac:dyDescent="0.2">
      <c r="A3720" s="113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2"/>
      <c r="CH3720" s="1"/>
      <c r="CI3720" s="1"/>
      <c r="CJ3720" s="1"/>
      <c r="CK3720" s="1"/>
      <c r="CL3720" s="1"/>
      <c r="CM3720" s="1"/>
    </row>
    <row r="3721" spans="1:91" x14ac:dyDescent="0.2">
      <c r="A3721" s="113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2"/>
      <c r="CH3721" s="1"/>
      <c r="CI3721" s="1"/>
      <c r="CJ3721" s="1"/>
      <c r="CK3721" s="1"/>
      <c r="CL3721" s="1"/>
      <c r="CM3721" s="1"/>
    </row>
    <row r="3722" spans="1:91" x14ac:dyDescent="0.2">
      <c r="A3722" s="113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2"/>
      <c r="CH3722" s="1"/>
      <c r="CI3722" s="1"/>
      <c r="CJ3722" s="1"/>
      <c r="CK3722" s="1"/>
      <c r="CL3722" s="1"/>
      <c r="CM3722" s="1"/>
    </row>
    <row r="3723" spans="1:91" x14ac:dyDescent="0.2">
      <c r="A3723" s="113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2"/>
      <c r="CH3723" s="1"/>
      <c r="CI3723" s="1"/>
      <c r="CJ3723" s="1"/>
      <c r="CK3723" s="1"/>
      <c r="CL3723" s="1"/>
      <c r="CM3723" s="1"/>
    </row>
    <row r="3724" spans="1:91" x14ac:dyDescent="0.2">
      <c r="A3724" s="113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2"/>
      <c r="CH3724" s="1"/>
      <c r="CI3724" s="1"/>
      <c r="CJ3724" s="1"/>
      <c r="CK3724" s="1"/>
      <c r="CL3724" s="1"/>
      <c r="CM3724" s="1"/>
    </row>
    <row r="3725" spans="1:91" x14ac:dyDescent="0.2">
      <c r="A3725" s="113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2"/>
      <c r="CH3725" s="1"/>
      <c r="CI3725" s="1"/>
      <c r="CJ3725" s="1"/>
      <c r="CK3725" s="1"/>
      <c r="CL3725" s="1"/>
      <c r="CM3725" s="1"/>
    </row>
    <row r="3726" spans="1:91" x14ac:dyDescent="0.2">
      <c r="A3726" s="113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2"/>
      <c r="CH3726" s="1"/>
      <c r="CI3726" s="1"/>
      <c r="CJ3726" s="1"/>
      <c r="CK3726" s="1"/>
      <c r="CL3726" s="1"/>
      <c r="CM3726" s="1"/>
    </row>
    <row r="3727" spans="1:91" x14ac:dyDescent="0.2">
      <c r="A3727" s="113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2"/>
      <c r="CH3727" s="1"/>
      <c r="CI3727" s="1"/>
      <c r="CJ3727" s="1"/>
      <c r="CK3727" s="1"/>
      <c r="CL3727" s="1"/>
      <c r="CM3727" s="1"/>
    </row>
    <row r="3728" spans="1:91" x14ac:dyDescent="0.2">
      <c r="A3728" s="113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2"/>
      <c r="CH3728" s="1"/>
      <c r="CI3728" s="1"/>
      <c r="CJ3728" s="1"/>
      <c r="CK3728" s="1"/>
      <c r="CL3728" s="1"/>
      <c r="CM3728" s="1"/>
    </row>
    <row r="3729" spans="1:91" x14ac:dyDescent="0.2">
      <c r="A3729" s="113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2"/>
      <c r="CH3729" s="1"/>
      <c r="CI3729" s="1"/>
      <c r="CJ3729" s="1"/>
      <c r="CK3729" s="1"/>
      <c r="CL3729" s="1"/>
      <c r="CM3729" s="1"/>
    </row>
    <row r="3730" spans="1:91" x14ac:dyDescent="0.2">
      <c r="A3730" s="113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2"/>
      <c r="CH3730" s="1"/>
      <c r="CI3730" s="1"/>
      <c r="CJ3730" s="1"/>
      <c r="CK3730" s="1"/>
      <c r="CL3730" s="1"/>
      <c r="CM3730" s="1"/>
    </row>
    <row r="3731" spans="1:91" x14ac:dyDescent="0.2">
      <c r="A3731" s="113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2"/>
      <c r="CH3731" s="1"/>
      <c r="CI3731" s="1"/>
      <c r="CJ3731" s="1"/>
      <c r="CK3731" s="1"/>
      <c r="CL3731" s="1"/>
      <c r="CM3731" s="1"/>
    </row>
    <row r="3732" spans="1:91" x14ac:dyDescent="0.2">
      <c r="A3732" s="113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2"/>
      <c r="CH3732" s="1"/>
      <c r="CI3732" s="1"/>
      <c r="CJ3732" s="1"/>
      <c r="CK3732" s="1"/>
      <c r="CL3732" s="1"/>
      <c r="CM3732" s="1"/>
    </row>
    <row r="3733" spans="1:91" x14ac:dyDescent="0.2">
      <c r="A3733" s="113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2"/>
      <c r="CH3733" s="1"/>
      <c r="CI3733" s="1"/>
      <c r="CJ3733" s="1"/>
      <c r="CK3733" s="1"/>
      <c r="CL3733" s="1"/>
      <c r="CM3733" s="1"/>
    </row>
    <row r="3734" spans="1:91" x14ac:dyDescent="0.2">
      <c r="A3734" s="113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2"/>
      <c r="CH3734" s="1"/>
      <c r="CI3734" s="1"/>
      <c r="CJ3734" s="1"/>
      <c r="CK3734" s="1"/>
      <c r="CL3734" s="1"/>
      <c r="CM3734" s="1"/>
    </row>
    <row r="3735" spans="1:91" x14ac:dyDescent="0.2">
      <c r="A3735" s="113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2"/>
      <c r="CH3735" s="1"/>
      <c r="CI3735" s="1"/>
      <c r="CJ3735" s="1"/>
      <c r="CK3735" s="1"/>
      <c r="CL3735" s="1"/>
      <c r="CM3735" s="1"/>
    </row>
    <row r="3736" spans="1:91" x14ac:dyDescent="0.2">
      <c r="A3736" s="113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2"/>
      <c r="CH3736" s="1"/>
      <c r="CI3736" s="1"/>
      <c r="CJ3736" s="1"/>
      <c r="CK3736" s="1"/>
      <c r="CL3736" s="1"/>
      <c r="CM3736" s="1"/>
    </row>
    <row r="3737" spans="1:91" x14ac:dyDescent="0.2">
      <c r="A3737" s="113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2"/>
      <c r="CH3737" s="1"/>
      <c r="CI3737" s="1"/>
      <c r="CJ3737" s="1"/>
      <c r="CK3737" s="1"/>
      <c r="CL3737" s="1"/>
      <c r="CM3737" s="1"/>
    </row>
    <row r="3738" spans="1:91" x14ac:dyDescent="0.2">
      <c r="A3738" s="113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2"/>
      <c r="CH3738" s="1"/>
      <c r="CI3738" s="1"/>
      <c r="CJ3738" s="1"/>
      <c r="CK3738" s="1"/>
      <c r="CL3738" s="1"/>
      <c r="CM3738" s="1"/>
    </row>
    <row r="3739" spans="1:91" x14ac:dyDescent="0.2">
      <c r="A3739" s="113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2"/>
      <c r="CH3739" s="1"/>
      <c r="CI3739" s="1"/>
      <c r="CJ3739" s="1"/>
      <c r="CK3739" s="1"/>
      <c r="CL3739" s="1"/>
      <c r="CM3739" s="1"/>
    </row>
    <row r="3740" spans="1:91" x14ac:dyDescent="0.2">
      <c r="A3740" s="113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2"/>
      <c r="CH3740" s="1"/>
      <c r="CI3740" s="1"/>
      <c r="CJ3740" s="1"/>
      <c r="CK3740" s="1"/>
      <c r="CL3740" s="1"/>
      <c r="CM3740" s="1"/>
    </row>
    <row r="3741" spans="1:91" x14ac:dyDescent="0.2">
      <c r="A3741" s="113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2"/>
      <c r="CH3741" s="1"/>
      <c r="CI3741" s="1"/>
      <c r="CJ3741" s="1"/>
      <c r="CK3741" s="1"/>
      <c r="CL3741" s="1"/>
      <c r="CM3741" s="1"/>
    </row>
    <row r="3742" spans="1:91" x14ac:dyDescent="0.2">
      <c r="A3742" s="113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2"/>
      <c r="CH3742" s="1"/>
      <c r="CI3742" s="1"/>
      <c r="CJ3742" s="1"/>
      <c r="CK3742" s="1"/>
      <c r="CL3742" s="1"/>
      <c r="CM3742" s="1"/>
    </row>
    <row r="3743" spans="1:91" x14ac:dyDescent="0.2">
      <c r="A3743" s="113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2"/>
      <c r="CH3743" s="1"/>
      <c r="CI3743" s="1"/>
      <c r="CJ3743" s="1"/>
      <c r="CK3743" s="1"/>
      <c r="CL3743" s="1"/>
      <c r="CM3743" s="1"/>
    </row>
    <row r="3744" spans="1:91" x14ac:dyDescent="0.2">
      <c r="A3744" s="113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2"/>
      <c r="CH3744" s="1"/>
      <c r="CI3744" s="1"/>
      <c r="CJ3744" s="1"/>
      <c r="CK3744" s="1"/>
      <c r="CL3744" s="1"/>
      <c r="CM3744" s="1"/>
    </row>
    <row r="3745" spans="1:91" x14ac:dyDescent="0.2">
      <c r="A3745" s="113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2"/>
      <c r="CH3745" s="1"/>
      <c r="CI3745" s="1"/>
      <c r="CJ3745" s="1"/>
      <c r="CK3745" s="1"/>
      <c r="CL3745" s="1"/>
      <c r="CM3745" s="1"/>
    </row>
    <row r="3746" spans="1:91" x14ac:dyDescent="0.2">
      <c r="A3746" s="113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2"/>
      <c r="CH3746" s="1"/>
      <c r="CI3746" s="1"/>
      <c r="CJ3746" s="1"/>
      <c r="CK3746" s="1"/>
      <c r="CL3746" s="1"/>
      <c r="CM3746" s="1"/>
    </row>
    <row r="3747" spans="1:91" x14ac:dyDescent="0.2">
      <c r="A3747" s="113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2"/>
      <c r="CH3747" s="1"/>
      <c r="CI3747" s="1"/>
      <c r="CJ3747" s="1"/>
      <c r="CK3747" s="1"/>
      <c r="CL3747" s="1"/>
      <c r="CM3747" s="1"/>
    </row>
    <row r="3748" spans="1:91" x14ac:dyDescent="0.2">
      <c r="A3748" s="113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2"/>
      <c r="CH3748" s="1"/>
      <c r="CI3748" s="1"/>
      <c r="CJ3748" s="1"/>
      <c r="CK3748" s="1"/>
      <c r="CL3748" s="1"/>
      <c r="CM3748" s="1"/>
    </row>
    <row r="3749" spans="1:91" x14ac:dyDescent="0.2">
      <c r="A3749" s="113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2"/>
      <c r="CH3749" s="1"/>
      <c r="CI3749" s="1"/>
      <c r="CJ3749" s="1"/>
      <c r="CK3749" s="1"/>
      <c r="CL3749" s="1"/>
      <c r="CM3749" s="1"/>
    </row>
    <row r="3750" spans="1:91" x14ac:dyDescent="0.2">
      <c r="A3750" s="113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2"/>
      <c r="CH3750" s="1"/>
      <c r="CI3750" s="1"/>
      <c r="CJ3750" s="1"/>
      <c r="CK3750" s="1"/>
      <c r="CL3750" s="1"/>
      <c r="CM3750" s="1"/>
    </row>
    <row r="3751" spans="1:91" x14ac:dyDescent="0.2">
      <c r="A3751" s="113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2"/>
      <c r="CH3751" s="1"/>
      <c r="CI3751" s="1"/>
      <c r="CJ3751" s="1"/>
      <c r="CK3751" s="1"/>
      <c r="CL3751" s="1"/>
      <c r="CM3751" s="1"/>
    </row>
    <row r="3752" spans="1:91" x14ac:dyDescent="0.2">
      <c r="A3752" s="113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2"/>
      <c r="CH3752" s="1"/>
      <c r="CI3752" s="1"/>
      <c r="CJ3752" s="1"/>
      <c r="CK3752" s="1"/>
      <c r="CL3752" s="1"/>
      <c r="CM3752" s="1"/>
    </row>
    <row r="3753" spans="1:91" x14ac:dyDescent="0.2">
      <c r="A3753" s="113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2"/>
      <c r="CH3753" s="1"/>
      <c r="CI3753" s="1"/>
      <c r="CJ3753" s="1"/>
      <c r="CK3753" s="1"/>
      <c r="CL3753" s="1"/>
      <c r="CM3753" s="1"/>
    </row>
    <row r="3754" spans="1:91" x14ac:dyDescent="0.2">
      <c r="A3754" s="113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2"/>
      <c r="CH3754" s="1"/>
      <c r="CI3754" s="1"/>
      <c r="CJ3754" s="1"/>
      <c r="CK3754" s="1"/>
      <c r="CL3754" s="1"/>
      <c r="CM3754" s="1"/>
    </row>
    <row r="3755" spans="1:91" x14ac:dyDescent="0.2">
      <c r="A3755" s="113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2"/>
      <c r="CH3755" s="1"/>
      <c r="CI3755" s="1"/>
      <c r="CJ3755" s="1"/>
      <c r="CK3755" s="1"/>
      <c r="CL3755" s="1"/>
      <c r="CM3755" s="1"/>
    </row>
    <row r="3756" spans="1:91" x14ac:dyDescent="0.2">
      <c r="A3756" s="113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2"/>
      <c r="CH3756" s="1"/>
      <c r="CI3756" s="1"/>
      <c r="CJ3756" s="1"/>
      <c r="CK3756" s="1"/>
      <c r="CL3756" s="1"/>
      <c r="CM3756" s="1"/>
    </row>
    <row r="3757" spans="1:91" x14ac:dyDescent="0.2">
      <c r="A3757" s="113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2"/>
      <c r="CH3757" s="1"/>
      <c r="CI3757" s="1"/>
      <c r="CJ3757" s="1"/>
      <c r="CK3757" s="1"/>
      <c r="CL3757" s="1"/>
      <c r="CM3757" s="1"/>
    </row>
    <row r="3758" spans="1:91" x14ac:dyDescent="0.2">
      <c r="A3758" s="113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2"/>
      <c r="CH3758" s="1"/>
      <c r="CI3758" s="1"/>
      <c r="CJ3758" s="1"/>
      <c r="CK3758" s="1"/>
      <c r="CL3758" s="1"/>
      <c r="CM3758" s="1"/>
    </row>
    <row r="3759" spans="1:91" x14ac:dyDescent="0.2">
      <c r="A3759" s="113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2"/>
      <c r="CH3759" s="1"/>
      <c r="CI3759" s="1"/>
      <c r="CJ3759" s="1"/>
      <c r="CK3759" s="1"/>
      <c r="CL3759" s="1"/>
      <c r="CM3759" s="1"/>
    </row>
    <row r="3760" spans="1:91" x14ac:dyDescent="0.2">
      <c r="A3760" s="113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2"/>
      <c r="CH3760" s="1"/>
      <c r="CI3760" s="1"/>
      <c r="CJ3760" s="1"/>
      <c r="CK3760" s="1"/>
      <c r="CL3760" s="1"/>
      <c r="CM3760" s="1"/>
    </row>
    <row r="3761" spans="1:91" x14ac:dyDescent="0.2">
      <c r="A3761" s="113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2"/>
      <c r="CH3761" s="1"/>
      <c r="CI3761" s="1"/>
      <c r="CJ3761" s="1"/>
      <c r="CK3761" s="1"/>
      <c r="CL3761" s="1"/>
      <c r="CM3761" s="1"/>
    </row>
    <row r="3762" spans="1:91" x14ac:dyDescent="0.2">
      <c r="A3762" s="113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2"/>
      <c r="CH3762" s="1"/>
      <c r="CI3762" s="1"/>
      <c r="CJ3762" s="1"/>
      <c r="CK3762" s="1"/>
      <c r="CL3762" s="1"/>
      <c r="CM3762" s="1"/>
    </row>
    <row r="3763" spans="1:91" x14ac:dyDescent="0.2">
      <c r="A3763" s="113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2"/>
      <c r="CH3763" s="1"/>
      <c r="CI3763" s="1"/>
      <c r="CJ3763" s="1"/>
      <c r="CK3763" s="1"/>
      <c r="CL3763" s="1"/>
      <c r="CM3763" s="1"/>
    </row>
    <row r="3764" spans="1:91" x14ac:dyDescent="0.2">
      <c r="A3764" s="113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2"/>
      <c r="CH3764" s="1"/>
      <c r="CI3764" s="1"/>
      <c r="CJ3764" s="1"/>
      <c r="CK3764" s="1"/>
      <c r="CL3764" s="1"/>
      <c r="CM3764" s="1"/>
    </row>
    <row r="3765" spans="1:91" x14ac:dyDescent="0.2">
      <c r="A3765" s="113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2"/>
      <c r="CH3765" s="1"/>
      <c r="CI3765" s="1"/>
      <c r="CJ3765" s="1"/>
      <c r="CK3765" s="1"/>
      <c r="CL3765" s="1"/>
      <c r="CM3765" s="1"/>
    </row>
    <row r="3766" spans="1:91" x14ac:dyDescent="0.2">
      <c r="A3766" s="113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2"/>
      <c r="CH3766" s="1"/>
      <c r="CI3766" s="1"/>
      <c r="CJ3766" s="1"/>
      <c r="CK3766" s="1"/>
      <c r="CL3766" s="1"/>
      <c r="CM3766" s="1"/>
    </row>
    <row r="3767" spans="1:91" x14ac:dyDescent="0.2">
      <c r="A3767" s="113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2"/>
      <c r="CH3767" s="1"/>
      <c r="CI3767" s="1"/>
      <c r="CJ3767" s="1"/>
      <c r="CK3767" s="1"/>
      <c r="CL3767" s="1"/>
      <c r="CM3767" s="1"/>
    </row>
    <row r="3768" spans="1:91" x14ac:dyDescent="0.2">
      <c r="A3768" s="113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2"/>
      <c r="CH3768" s="1"/>
      <c r="CI3768" s="1"/>
      <c r="CJ3768" s="1"/>
      <c r="CK3768" s="1"/>
      <c r="CL3768" s="1"/>
      <c r="CM3768" s="1"/>
    </row>
    <row r="3769" spans="1:91" x14ac:dyDescent="0.2">
      <c r="A3769" s="113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2"/>
      <c r="CH3769" s="1"/>
      <c r="CI3769" s="1"/>
      <c r="CJ3769" s="1"/>
      <c r="CK3769" s="1"/>
      <c r="CL3769" s="1"/>
      <c r="CM3769" s="1"/>
    </row>
    <row r="3770" spans="1:91" x14ac:dyDescent="0.2">
      <c r="A3770" s="113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2"/>
      <c r="CH3770" s="1"/>
      <c r="CI3770" s="1"/>
      <c r="CJ3770" s="1"/>
      <c r="CK3770" s="1"/>
      <c r="CL3770" s="1"/>
      <c r="CM3770" s="1"/>
    </row>
    <row r="3771" spans="1:91" x14ac:dyDescent="0.2">
      <c r="A3771" s="113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2"/>
      <c r="CH3771" s="1"/>
      <c r="CI3771" s="1"/>
      <c r="CJ3771" s="1"/>
      <c r="CK3771" s="1"/>
      <c r="CL3771" s="1"/>
      <c r="CM3771" s="1"/>
    </row>
    <row r="3772" spans="1:91" x14ac:dyDescent="0.2">
      <c r="A3772" s="113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2"/>
      <c r="CH3772" s="1"/>
      <c r="CI3772" s="1"/>
      <c r="CJ3772" s="1"/>
      <c r="CK3772" s="1"/>
      <c r="CL3772" s="1"/>
      <c r="CM3772" s="1"/>
    </row>
    <row r="3773" spans="1:91" x14ac:dyDescent="0.2">
      <c r="A3773" s="113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2"/>
      <c r="CH3773" s="1"/>
      <c r="CI3773" s="1"/>
      <c r="CJ3773" s="1"/>
      <c r="CK3773" s="1"/>
      <c r="CL3773" s="1"/>
      <c r="CM3773" s="1"/>
    </row>
    <row r="3774" spans="1:91" x14ac:dyDescent="0.2">
      <c r="A3774" s="113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2"/>
      <c r="CH3774" s="1"/>
      <c r="CI3774" s="1"/>
      <c r="CJ3774" s="1"/>
      <c r="CK3774" s="1"/>
      <c r="CL3774" s="1"/>
      <c r="CM3774" s="1"/>
    </row>
    <row r="3775" spans="1:91" x14ac:dyDescent="0.2">
      <c r="A3775" s="113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2"/>
      <c r="CH3775" s="1"/>
      <c r="CI3775" s="1"/>
      <c r="CJ3775" s="1"/>
      <c r="CK3775" s="1"/>
      <c r="CL3775" s="1"/>
      <c r="CM3775" s="1"/>
    </row>
    <row r="3776" spans="1:91" x14ac:dyDescent="0.2">
      <c r="A3776" s="113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2"/>
      <c r="CH3776" s="1"/>
      <c r="CI3776" s="1"/>
      <c r="CJ3776" s="1"/>
      <c r="CK3776" s="1"/>
      <c r="CL3776" s="1"/>
      <c r="CM3776" s="1"/>
    </row>
    <row r="3777" spans="1:91" x14ac:dyDescent="0.2">
      <c r="A3777" s="113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2"/>
      <c r="CH3777" s="1"/>
      <c r="CI3777" s="1"/>
      <c r="CJ3777" s="1"/>
      <c r="CK3777" s="1"/>
      <c r="CL3777" s="1"/>
      <c r="CM3777" s="1"/>
    </row>
    <row r="3778" spans="1:91" x14ac:dyDescent="0.2">
      <c r="A3778" s="113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2"/>
      <c r="CH3778" s="1"/>
      <c r="CI3778" s="1"/>
      <c r="CJ3778" s="1"/>
      <c r="CK3778" s="1"/>
      <c r="CL3778" s="1"/>
      <c r="CM3778" s="1"/>
    </row>
    <row r="3779" spans="1:91" x14ac:dyDescent="0.2">
      <c r="A3779" s="113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2"/>
      <c r="CH3779" s="1"/>
      <c r="CI3779" s="1"/>
      <c r="CJ3779" s="1"/>
      <c r="CK3779" s="1"/>
      <c r="CL3779" s="1"/>
      <c r="CM3779" s="1"/>
    </row>
    <row r="3780" spans="1:91" x14ac:dyDescent="0.2">
      <c r="A3780" s="113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2"/>
      <c r="CH3780" s="1"/>
      <c r="CI3780" s="1"/>
      <c r="CJ3780" s="1"/>
      <c r="CK3780" s="1"/>
      <c r="CL3780" s="1"/>
      <c r="CM3780" s="1"/>
    </row>
    <row r="3781" spans="1:91" x14ac:dyDescent="0.2">
      <c r="A3781" s="113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2"/>
      <c r="CH3781" s="1"/>
      <c r="CI3781" s="1"/>
      <c r="CJ3781" s="1"/>
      <c r="CK3781" s="1"/>
      <c r="CL3781" s="1"/>
      <c r="CM3781" s="1"/>
    </row>
    <row r="3782" spans="1:91" x14ac:dyDescent="0.2">
      <c r="A3782" s="113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2"/>
      <c r="CH3782" s="1"/>
      <c r="CI3782" s="1"/>
      <c r="CJ3782" s="1"/>
      <c r="CK3782" s="1"/>
      <c r="CL3782" s="1"/>
      <c r="CM3782" s="1"/>
    </row>
    <row r="3783" spans="1:91" x14ac:dyDescent="0.2">
      <c r="A3783" s="113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2"/>
      <c r="CH3783" s="1"/>
      <c r="CI3783" s="1"/>
      <c r="CJ3783" s="1"/>
      <c r="CK3783" s="1"/>
      <c r="CL3783" s="1"/>
      <c r="CM3783" s="1"/>
    </row>
    <row r="3784" spans="1:91" x14ac:dyDescent="0.2">
      <c r="A3784" s="113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2"/>
      <c r="CH3784" s="1"/>
      <c r="CI3784" s="1"/>
      <c r="CJ3784" s="1"/>
      <c r="CK3784" s="1"/>
      <c r="CL3784" s="1"/>
      <c r="CM3784" s="1"/>
    </row>
    <row r="3785" spans="1:91" x14ac:dyDescent="0.2">
      <c r="A3785" s="113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2"/>
      <c r="CH3785" s="1"/>
      <c r="CI3785" s="1"/>
      <c r="CJ3785" s="1"/>
      <c r="CK3785" s="1"/>
      <c r="CL3785" s="1"/>
      <c r="CM3785" s="1"/>
    </row>
    <row r="3786" spans="1:91" x14ac:dyDescent="0.2">
      <c r="A3786" s="113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2"/>
      <c r="CH3786" s="1"/>
      <c r="CI3786" s="1"/>
      <c r="CJ3786" s="1"/>
      <c r="CK3786" s="1"/>
      <c r="CL3786" s="1"/>
      <c r="CM3786" s="1"/>
    </row>
    <row r="3787" spans="1:91" x14ac:dyDescent="0.2">
      <c r="A3787" s="113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2"/>
      <c r="CH3787" s="1"/>
      <c r="CI3787" s="1"/>
      <c r="CJ3787" s="1"/>
      <c r="CK3787" s="1"/>
      <c r="CL3787" s="1"/>
      <c r="CM3787" s="1"/>
    </row>
    <row r="3788" spans="1:91" x14ac:dyDescent="0.2">
      <c r="A3788" s="113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2"/>
      <c r="CH3788" s="1"/>
      <c r="CI3788" s="1"/>
      <c r="CJ3788" s="1"/>
      <c r="CK3788" s="1"/>
      <c r="CL3788" s="1"/>
      <c r="CM3788" s="1"/>
    </row>
    <row r="3789" spans="1:91" x14ac:dyDescent="0.2">
      <c r="A3789" s="113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2"/>
      <c r="CH3789" s="1"/>
      <c r="CI3789" s="1"/>
      <c r="CJ3789" s="1"/>
      <c r="CK3789" s="1"/>
      <c r="CL3789" s="1"/>
      <c r="CM3789" s="1"/>
    </row>
    <row r="3790" spans="1:91" x14ac:dyDescent="0.2">
      <c r="A3790" s="113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2"/>
      <c r="CH3790" s="1"/>
      <c r="CI3790" s="1"/>
      <c r="CJ3790" s="1"/>
      <c r="CK3790" s="1"/>
      <c r="CL3790" s="1"/>
      <c r="CM3790" s="1"/>
    </row>
    <row r="3791" spans="1:91" x14ac:dyDescent="0.2">
      <c r="A3791" s="113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2"/>
      <c r="CH3791" s="1"/>
      <c r="CI3791" s="1"/>
      <c r="CJ3791" s="1"/>
      <c r="CK3791" s="1"/>
      <c r="CL3791" s="1"/>
      <c r="CM3791" s="1"/>
    </row>
    <row r="3792" spans="1:91" x14ac:dyDescent="0.2">
      <c r="A3792" s="113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2"/>
      <c r="CH3792" s="1"/>
      <c r="CI3792" s="1"/>
      <c r="CJ3792" s="1"/>
      <c r="CK3792" s="1"/>
      <c r="CL3792" s="1"/>
      <c r="CM3792" s="1"/>
    </row>
    <row r="3793" spans="1:91" x14ac:dyDescent="0.2">
      <c r="A3793" s="113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2"/>
      <c r="CH3793" s="1"/>
      <c r="CI3793" s="1"/>
      <c r="CJ3793" s="1"/>
      <c r="CK3793" s="1"/>
      <c r="CL3793" s="1"/>
      <c r="CM3793" s="1"/>
    </row>
    <row r="3794" spans="1:91" x14ac:dyDescent="0.2">
      <c r="A3794" s="113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2"/>
      <c r="CH3794" s="1"/>
      <c r="CI3794" s="1"/>
      <c r="CJ3794" s="1"/>
      <c r="CK3794" s="1"/>
      <c r="CL3794" s="1"/>
      <c r="CM3794" s="1"/>
    </row>
    <row r="3795" spans="1:91" x14ac:dyDescent="0.2">
      <c r="A3795" s="113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2"/>
      <c r="CH3795" s="1"/>
      <c r="CI3795" s="1"/>
      <c r="CJ3795" s="1"/>
      <c r="CK3795" s="1"/>
      <c r="CL3795" s="1"/>
      <c r="CM3795" s="1"/>
    </row>
    <row r="3796" spans="1:91" x14ac:dyDescent="0.2">
      <c r="A3796" s="113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2"/>
      <c r="CH3796" s="1"/>
      <c r="CI3796" s="1"/>
      <c r="CJ3796" s="1"/>
      <c r="CK3796" s="1"/>
      <c r="CL3796" s="1"/>
      <c r="CM3796" s="1"/>
    </row>
    <row r="3797" spans="1:91" x14ac:dyDescent="0.2">
      <c r="A3797" s="113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2"/>
      <c r="CH3797" s="1"/>
      <c r="CI3797" s="1"/>
      <c r="CJ3797" s="1"/>
      <c r="CK3797" s="1"/>
      <c r="CL3797" s="1"/>
      <c r="CM3797" s="1"/>
    </row>
    <row r="3798" spans="1:91" x14ac:dyDescent="0.2">
      <c r="A3798" s="113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2"/>
      <c r="CH3798" s="1"/>
      <c r="CI3798" s="1"/>
      <c r="CJ3798" s="1"/>
      <c r="CK3798" s="1"/>
      <c r="CL3798" s="1"/>
      <c r="CM3798" s="1"/>
    </row>
    <row r="3799" spans="1:91" x14ac:dyDescent="0.2">
      <c r="A3799" s="113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2"/>
      <c r="CH3799" s="1"/>
      <c r="CI3799" s="1"/>
      <c r="CJ3799" s="1"/>
      <c r="CK3799" s="1"/>
      <c r="CL3799" s="1"/>
      <c r="CM3799" s="1"/>
    </row>
    <row r="3800" spans="1:91" x14ac:dyDescent="0.2">
      <c r="A3800" s="113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2"/>
      <c r="CH3800" s="1"/>
      <c r="CI3800" s="1"/>
      <c r="CJ3800" s="1"/>
      <c r="CK3800" s="1"/>
      <c r="CL3800" s="1"/>
      <c r="CM3800" s="1"/>
    </row>
    <row r="3801" spans="1:91" x14ac:dyDescent="0.2">
      <c r="A3801" s="113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2"/>
      <c r="CH3801" s="1"/>
      <c r="CI3801" s="1"/>
      <c r="CJ3801" s="1"/>
      <c r="CK3801" s="1"/>
      <c r="CL3801" s="1"/>
      <c r="CM3801" s="1"/>
    </row>
    <row r="3802" spans="1:91" x14ac:dyDescent="0.2">
      <c r="A3802" s="113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2"/>
      <c r="CH3802" s="1"/>
      <c r="CI3802" s="1"/>
      <c r="CJ3802" s="1"/>
      <c r="CK3802" s="1"/>
      <c r="CL3802" s="1"/>
      <c r="CM3802" s="1"/>
    </row>
    <row r="3803" spans="1:91" x14ac:dyDescent="0.2">
      <c r="A3803" s="113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2"/>
      <c r="CH3803" s="1"/>
      <c r="CI3803" s="1"/>
      <c r="CJ3803" s="1"/>
      <c r="CK3803" s="1"/>
      <c r="CL3803" s="1"/>
      <c r="CM3803" s="1"/>
    </row>
    <row r="3804" spans="1:91" x14ac:dyDescent="0.2">
      <c r="A3804" s="113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2"/>
      <c r="CH3804" s="1"/>
      <c r="CI3804" s="1"/>
      <c r="CJ3804" s="1"/>
      <c r="CK3804" s="1"/>
      <c r="CL3804" s="1"/>
      <c r="CM3804" s="1"/>
    </row>
    <row r="3805" spans="1:91" x14ac:dyDescent="0.2">
      <c r="A3805" s="113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2"/>
      <c r="CH3805" s="1"/>
      <c r="CI3805" s="1"/>
      <c r="CJ3805" s="1"/>
      <c r="CK3805" s="1"/>
      <c r="CL3805" s="1"/>
      <c r="CM3805" s="1"/>
    </row>
    <row r="3806" spans="1:91" x14ac:dyDescent="0.2">
      <c r="A3806" s="113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2"/>
      <c r="CH3806" s="1"/>
      <c r="CI3806" s="1"/>
      <c r="CJ3806" s="1"/>
      <c r="CK3806" s="1"/>
      <c r="CL3806" s="1"/>
      <c r="CM3806" s="1"/>
    </row>
    <row r="3807" spans="1:91" x14ac:dyDescent="0.2">
      <c r="A3807" s="113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2"/>
      <c r="CH3807" s="1"/>
      <c r="CI3807" s="1"/>
      <c r="CJ3807" s="1"/>
      <c r="CK3807" s="1"/>
      <c r="CL3807" s="1"/>
      <c r="CM3807" s="1"/>
    </row>
    <row r="3808" spans="1:91" x14ac:dyDescent="0.2">
      <c r="A3808" s="113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2"/>
      <c r="CH3808" s="1"/>
      <c r="CI3808" s="1"/>
      <c r="CJ3808" s="1"/>
      <c r="CK3808" s="1"/>
      <c r="CL3808" s="1"/>
      <c r="CM3808" s="1"/>
    </row>
    <row r="3809" spans="1:91" x14ac:dyDescent="0.2">
      <c r="A3809" s="113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2"/>
      <c r="CH3809" s="1"/>
      <c r="CI3809" s="1"/>
      <c r="CJ3809" s="1"/>
      <c r="CK3809" s="1"/>
      <c r="CL3809" s="1"/>
      <c r="CM3809" s="1"/>
    </row>
    <row r="3810" spans="1:91" x14ac:dyDescent="0.2">
      <c r="A3810" s="113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2"/>
      <c r="CH3810" s="1"/>
      <c r="CI3810" s="1"/>
      <c r="CJ3810" s="1"/>
      <c r="CK3810" s="1"/>
      <c r="CL3810" s="1"/>
      <c r="CM3810" s="1"/>
    </row>
    <row r="3811" spans="1:91" x14ac:dyDescent="0.2">
      <c r="A3811" s="113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2"/>
      <c r="CH3811" s="1"/>
      <c r="CI3811" s="1"/>
      <c r="CJ3811" s="1"/>
      <c r="CK3811" s="1"/>
      <c r="CL3811" s="1"/>
      <c r="CM3811" s="1"/>
    </row>
    <row r="3812" spans="1:91" x14ac:dyDescent="0.2">
      <c r="A3812" s="113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2"/>
      <c r="CH3812" s="1"/>
      <c r="CI3812" s="1"/>
      <c r="CJ3812" s="1"/>
      <c r="CK3812" s="1"/>
      <c r="CL3812" s="1"/>
      <c r="CM3812" s="1"/>
    </row>
    <row r="3813" spans="1:91" x14ac:dyDescent="0.2">
      <c r="A3813" s="113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2"/>
      <c r="CH3813" s="1"/>
      <c r="CI3813" s="1"/>
      <c r="CJ3813" s="1"/>
      <c r="CK3813" s="1"/>
      <c r="CL3813" s="1"/>
      <c r="CM3813" s="1"/>
    </row>
    <row r="3814" spans="1:91" x14ac:dyDescent="0.2">
      <c r="A3814" s="113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2"/>
      <c r="CH3814" s="1"/>
      <c r="CI3814" s="1"/>
      <c r="CJ3814" s="1"/>
      <c r="CK3814" s="1"/>
      <c r="CL3814" s="1"/>
      <c r="CM3814" s="1"/>
    </row>
    <row r="3815" spans="1:91" x14ac:dyDescent="0.2">
      <c r="A3815" s="113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2"/>
      <c r="CH3815" s="1"/>
      <c r="CI3815" s="1"/>
      <c r="CJ3815" s="1"/>
      <c r="CK3815" s="1"/>
      <c r="CL3815" s="1"/>
      <c r="CM3815" s="1"/>
    </row>
    <row r="3816" spans="1:91" x14ac:dyDescent="0.2">
      <c r="A3816" s="113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2"/>
      <c r="CH3816" s="1"/>
      <c r="CI3816" s="1"/>
      <c r="CJ3816" s="1"/>
      <c r="CK3816" s="1"/>
      <c r="CL3816" s="1"/>
      <c r="CM3816" s="1"/>
    </row>
    <row r="3817" spans="1:91" x14ac:dyDescent="0.2">
      <c r="A3817" s="113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2"/>
      <c r="CH3817" s="1"/>
      <c r="CI3817" s="1"/>
      <c r="CJ3817" s="1"/>
      <c r="CK3817" s="1"/>
      <c r="CL3817" s="1"/>
      <c r="CM3817" s="1"/>
    </row>
    <row r="3818" spans="1:91" x14ac:dyDescent="0.2">
      <c r="A3818" s="113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2"/>
      <c r="CH3818" s="1"/>
      <c r="CI3818" s="1"/>
      <c r="CJ3818" s="1"/>
      <c r="CK3818" s="1"/>
      <c r="CL3818" s="1"/>
      <c r="CM3818" s="1"/>
    </row>
    <row r="3819" spans="1:91" x14ac:dyDescent="0.2">
      <c r="A3819" s="113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2"/>
      <c r="CH3819" s="1"/>
      <c r="CI3819" s="1"/>
      <c r="CJ3819" s="1"/>
      <c r="CK3819" s="1"/>
      <c r="CL3819" s="1"/>
      <c r="CM3819" s="1"/>
    </row>
    <row r="3820" spans="1:91" x14ac:dyDescent="0.2">
      <c r="A3820" s="113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2"/>
      <c r="CH3820" s="1"/>
      <c r="CI3820" s="1"/>
      <c r="CJ3820" s="1"/>
      <c r="CK3820" s="1"/>
      <c r="CL3820" s="1"/>
      <c r="CM3820" s="1"/>
    </row>
    <row r="3821" spans="1:91" x14ac:dyDescent="0.2">
      <c r="A3821" s="113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2"/>
      <c r="CH3821" s="1"/>
      <c r="CI3821" s="1"/>
      <c r="CJ3821" s="1"/>
      <c r="CK3821" s="1"/>
      <c r="CL3821" s="1"/>
      <c r="CM3821" s="1"/>
    </row>
    <row r="3822" spans="1:91" x14ac:dyDescent="0.2">
      <c r="A3822" s="113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2"/>
      <c r="CH3822" s="1"/>
      <c r="CI3822" s="1"/>
      <c r="CJ3822" s="1"/>
      <c r="CK3822" s="1"/>
      <c r="CL3822" s="1"/>
      <c r="CM3822" s="1"/>
    </row>
    <row r="3823" spans="1:91" x14ac:dyDescent="0.2">
      <c r="A3823" s="113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2"/>
      <c r="CH3823" s="1"/>
      <c r="CI3823" s="1"/>
      <c r="CJ3823" s="1"/>
      <c r="CK3823" s="1"/>
      <c r="CL3823" s="1"/>
      <c r="CM3823" s="1"/>
    </row>
    <row r="3824" spans="1:91" x14ac:dyDescent="0.2">
      <c r="A3824" s="113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2"/>
      <c r="CH3824" s="1"/>
      <c r="CI3824" s="1"/>
      <c r="CJ3824" s="1"/>
      <c r="CK3824" s="1"/>
      <c r="CL3824" s="1"/>
      <c r="CM3824" s="1"/>
    </row>
    <row r="3825" spans="1:91" x14ac:dyDescent="0.2">
      <c r="A3825" s="113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2"/>
      <c r="CH3825" s="1"/>
      <c r="CI3825" s="1"/>
      <c r="CJ3825" s="1"/>
      <c r="CK3825" s="1"/>
      <c r="CL3825" s="1"/>
      <c r="CM3825" s="1"/>
    </row>
    <row r="3826" spans="1:91" x14ac:dyDescent="0.2">
      <c r="A3826" s="113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2"/>
      <c r="CH3826" s="1"/>
      <c r="CI3826" s="1"/>
      <c r="CJ3826" s="1"/>
      <c r="CK3826" s="1"/>
      <c r="CL3826" s="1"/>
      <c r="CM3826" s="1"/>
    </row>
    <row r="3827" spans="1:91" x14ac:dyDescent="0.2">
      <c r="A3827" s="113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2"/>
      <c r="CH3827" s="1"/>
      <c r="CI3827" s="1"/>
      <c r="CJ3827" s="1"/>
      <c r="CK3827" s="1"/>
      <c r="CL3827" s="1"/>
      <c r="CM3827" s="1"/>
    </row>
    <row r="3828" spans="1:91" x14ac:dyDescent="0.2">
      <c r="A3828" s="113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2"/>
      <c r="CH3828" s="1"/>
      <c r="CI3828" s="1"/>
      <c r="CJ3828" s="1"/>
      <c r="CK3828" s="1"/>
      <c r="CL3828" s="1"/>
      <c r="CM3828" s="1"/>
    </row>
    <row r="3829" spans="1:91" x14ac:dyDescent="0.2">
      <c r="A3829" s="113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2"/>
      <c r="CH3829" s="1"/>
      <c r="CI3829" s="1"/>
      <c r="CJ3829" s="1"/>
      <c r="CK3829" s="1"/>
      <c r="CL3829" s="1"/>
      <c r="CM3829" s="1"/>
    </row>
    <row r="3830" spans="1:91" x14ac:dyDescent="0.2">
      <c r="A3830" s="113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2"/>
      <c r="CH3830" s="1"/>
      <c r="CI3830" s="1"/>
      <c r="CJ3830" s="1"/>
      <c r="CK3830" s="1"/>
      <c r="CL3830" s="1"/>
      <c r="CM3830" s="1"/>
    </row>
    <row r="3831" spans="1:91" x14ac:dyDescent="0.2">
      <c r="A3831" s="113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2"/>
      <c r="CH3831" s="1"/>
      <c r="CI3831" s="1"/>
      <c r="CJ3831" s="1"/>
      <c r="CK3831" s="1"/>
      <c r="CL3831" s="1"/>
      <c r="CM3831" s="1"/>
    </row>
    <row r="3832" spans="1:91" x14ac:dyDescent="0.2">
      <c r="A3832" s="113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2"/>
      <c r="CH3832" s="1"/>
      <c r="CI3832" s="1"/>
      <c r="CJ3832" s="1"/>
      <c r="CK3832" s="1"/>
      <c r="CL3832" s="1"/>
      <c r="CM3832" s="1"/>
    </row>
    <row r="3833" spans="1:91" x14ac:dyDescent="0.2">
      <c r="A3833" s="113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2"/>
      <c r="CH3833" s="1"/>
      <c r="CI3833" s="1"/>
      <c r="CJ3833" s="1"/>
      <c r="CK3833" s="1"/>
      <c r="CL3833" s="1"/>
      <c r="CM3833" s="1"/>
    </row>
    <row r="3834" spans="1:91" x14ac:dyDescent="0.2">
      <c r="A3834" s="113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2"/>
      <c r="CH3834" s="1"/>
      <c r="CI3834" s="1"/>
      <c r="CJ3834" s="1"/>
      <c r="CK3834" s="1"/>
      <c r="CL3834" s="1"/>
      <c r="CM3834" s="1"/>
    </row>
    <row r="3835" spans="1:91" x14ac:dyDescent="0.2">
      <c r="A3835" s="113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2"/>
      <c r="CH3835" s="1"/>
      <c r="CI3835" s="1"/>
      <c r="CJ3835" s="1"/>
      <c r="CK3835" s="1"/>
      <c r="CL3835" s="1"/>
      <c r="CM3835" s="1"/>
    </row>
    <row r="3836" spans="1:91" x14ac:dyDescent="0.2">
      <c r="A3836" s="113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2"/>
      <c r="CH3836" s="1"/>
      <c r="CI3836" s="1"/>
      <c r="CJ3836" s="1"/>
      <c r="CK3836" s="1"/>
      <c r="CL3836" s="1"/>
      <c r="CM3836" s="1"/>
    </row>
    <row r="3837" spans="1:91" x14ac:dyDescent="0.2">
      <c r="A3837" s="113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2"/>
      <c r="CH3837" s="1"/>
      <c r="CI3837" s="1"/>
      <c r="CJ3837" s="1"/>
      <c r="CK3837" s="1"/>
      <c r="CL3837" s="1"/>
      <c r="CM3837" s="1"/>
    </row>
    <row r="3838" spans="1:91" x14ac:dyDescent="0.2">
      <c r="A3838" s="113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2"/>
      <c r="CH3838" s="1"/>
      <c r="CI3838" s="1"/>
      <c r="CJ3838" s="1"/>
      <c r="CK3838" s="1"/>
      <c r="CL3838" s="1"/>
      <c r="CM3838" s="1"/>
    </row>
    <row r="3839" spans="1:91" x14ac:dyDescent="0.2">
      <c r="A3839" s="113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2"/>
      <c r="CH3839" s="1"/>
      <c r="CI3839" s="1"/>
      <c r="CJ3839" s="1"/>
      <c r="CK3839" s="1"/>
      <c r="CL3839" s="1"/>
      <c r="CM3839" s="1"/>
    </row>
    <row r="3840" spans="1:91" x14ac:dyDescent="0.2">
      <c r="A3840" s="113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2"/>
      <c r="CH3840" s="1"/>
      <c r="CI3840" s="1"/>
      <c r="CJ3840" s="1"/>
      <c r="CK3840" s="1"/>
      <c r="CL3840" s="1"/>
      <c r="CM3840" s="1"/>
    </row>
    <row r="3841" spans="1:91" x14ac:dyDescent="0.2">
      <c r="A3841" s="113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2"/>
      <c r="CH3841" s="1"/>
      <c r="CI3841" s="1"/>
      <c r="CJ3841" s="1"/>
      <c r="CK3841" s="1"/>
      <c r="CL3841" s="1"/>
      <c r="CM3841" s="1"/>
    </row>
    <row r="3842" spans="1:91" x14ac:dyDescent="0.2">
      <c r="A3842" s="113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2"/>
      <c r="CH3842" s="1"/>
      <c r="CI3842" s="1"/>
      <c r="CJ3842" s="1"/>
      <c r="CK3842" s="1"/>
      <c r="CL3842" s="1"/>
      <c r="CM3842" s="1"/>
    </row>
    <row r="3843" spans="1:91" x14ac:dyDescent="0.2">
      <c r="A3843" s="113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2"/>
      <c r="CH3843" s="1"/>
      <c r="CI3843" s="1"/>
      <c r="CJ3843" s="1"/>
      <c r="CK3843" s="1"/>
      <c r="CL3843" s="1"/>
      <c r="CM3843" s="1"/>
    </row>
    <row r="3844" spans="1:91" x14ac:dyDescent="0.2">
      <c r="A3844" s="113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2"/>
      <c r="CH3844" s="1"/>
      <c r="CI3844" s="1"/>
      <c r="CJ3844" s="1"/>
      <c r="CK3844" s="1"/>
      <c r="CL3844" s="1"/>
      <c r="CM3844" s="1"/>
    </row>
    <row r="3845" spans="1:91" x14ac:dyDescent="0.2">
      <c r="A3845" s="113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2"/>
      <c r="CH3845" s="1"/>
      <c r="CI3845" s="1"/>
      <c r="CJ3845" s="1"/>
      <c r="CK3845" s="1"/>
      <c r="CL3845" s="1"/>
      <c r="CM3845" s="1"/>
    </row>
    <row r="3846" spans="1:91" x14ac:dyDescent="0.2">
      <c r="A3846" s="113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2"/>
      <c r="CH3846" s="1"/>
      <c r="CI3846" s="1"/>
      <c r="CJ3846" s="1"/>
      <c r="CK3846" s="1"/>
      <c r="CL3846" s="1"/>
      <c r="CM3846" s="1"/>
    </row>
    <row r="3847" spans="1:91" x14ac:dyDescent="0.2">
      <c r="A3847" s="113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2"/>
      <c r="CH3847" s="1"/>
      <c r="CI3847" s="1"/>
      <c r="CJ3847" s="1"/>
      <c r="CK3847" s="1"/>
      <c r="CL3847" s="1"/>
      <c r="CM3847" s="1"/>
    </row>
    <row r="3848" spans="1:91" x14ac:dyDescent="0.2">
      <c r="A3848" s="113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2"/>
      <c r="CH3848" s="1"/>
      <c r="CI3848" s="1"/>
      <c r="CJ3848" s="1"/>
      <c r="CK3848" s="1"/>
      <c r="CL3848" s="1"/>
      <c r="CM3848" s="1"/>
    </row>
    <row r="3849" spans="1:91" x14ac:dyDescent="0.2">
      <c r="A3849" s="113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2"/>
      <c r="CH3849" s="1"/>
      <c r="CI3849" s="1"/>
      <c r="CJ3849" s="1"/>
      <c r="CK3849" s="1"/>
      <c r="CL3849" s="1"/>
      <c r="CM3849" s="1"/>
    </row>
    <row r="3850" spans="1:91" x14ac:dyDescent="0.2">
      <c r="A3850" s="113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2"/>
      <c r="CH3850" s="1"/>
      <c r="CI3850" s="1"/>
      <c r="CJ3850" s="1"/>
      <c r="CK3850" s="1"/>
      <c r="CL3850" s="1"/>
      <c r="CM3850" s="1"/>
    </row>
    <row r="3851" spans="1:91" x14ac:dyDescent="0.2">
      <c r="A3851" s="113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2"/>
      <c r="CH3851" s="1"/>
      <c r="CI3851" s="1"/>
      <c r="CJ3851" s="1"/>
      <c r="CK3851" s="1"/>
      <c r="CL3851" s="1"/>
      <c r="CM3851" s="1"/>
    </row>
    <row r="3852" spans="1:91" x14ac:dyDescent="0.2">
      <c r="A3852" s="113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2"/>
      <c r="CH3852" s="1"/>
      <c r="CI3852" s="1"/>
      <c r="CJ3852" s="1"/>
      <c r="CK3852" s="1"/>
      <c r="CL3852" s="1"/>
      <c r="CM3852" s="1"/>
    </row>
    <row r="3853" spans="1:91" x14ac:dyDescent="0.2">
      <c r="A3853" s="113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2"/>
      <c r="CH3853" s="1"/>
      <c r="CI3853" s="1"/>
      <c r="CJ3853" s="1"/>
      <c r="CK3853" s="1"/>
      <c r="CL3853" s="1"/>
      <c r="CM3853" s="1"/>
    </row>
    <row r="3854" spans="1:91" x14ac:dyDescent="0.2">
      <c r="A3854" s="113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2"/>
      <c r="CH3854" s="1"/>
      <c r="CI3854" s="1"/>
      <c r="CJ3854" s="1"/>
      <c r="CK3854" s="1"/>
      <c r="CL3854" s="1"/>
      <c r="CM3854" s="1"/>
    </row>
    <row r="3855" spans="1:91" x14ac:dyDescent="0.2">
      <c r="A3855" s="113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2"/>
      <c r="CH3855" s="1"/>
      <c r="CI3855" s="1"/>
      <c r="CJ3855" s="1"/>
      <c r="CK3855" s="1"/>
      <c r="CL3855" s="1"/>
      <c r="CM3855" s="1"/>
    </row>
    <row r="3856" spans="1:91" x14ac:dyDescent="0.2">
      <c r="A3856" s="113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2"/>
      <c r="CH3856" s="1"/>
      <c r="CI3856" s="1"/>
      <c r="CJ3856" s="1"/>
      <c r="CK3856" s="1"/>
      <c r="CL3856" s="1"/>
      <c r="CM3856" s="1"/>
    </row>
    <row r="3857" spans="1:91" x14ac:dyDescent="0.2">
      <c r="A3857" s="113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2"/>
      <c r="CH3857" s="1"/>
      <c r="CI3857" s="1"/>
      <c r="CJ3857" s="1"/>
      <c r="CK3857" s="1"/>
      <c r="CL3857" s="1"/>
      <c r="CM3857" s="1"/>
    </row>
    <row r="3858" spans="1:91" x14ac:dyDescent="0.2">
      <c r="A3858" s="113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2"/>
      <c r="CH3858" s="1"/>
      <c r="CI3858" s="1"/>
      <c r="CJ3858" s="1"/>
      <c r="CK3858" s="1"/>
      <c r="CL3858" s="1"/>
      <c r="CM3858" s="1"/>
    </row>
    <row r="3859" spans="1:91" x14ac:dyDescent="0.2">
      <c r="A3859" s="113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2"/>
      <c r="CH3859" s="1"/>
      <c r="CI3859" s="1"/>
      <c r="CJ3859" s="1"/>
      <c r="CK3859" s="1"/>
      <c r="CL3859" s="1"/>
      <c r="CM3859" s="1"/>
    </row>
    <row r="3860" spans="1:91" x14ac:dyDescent="0.2">
      <c r="A3860" s="113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2"/>
      <c r="CH3860" s="1"/>
      <c r="CI3860" s="1"/>
      <c r="CJ3860" s="1"/>
      <c r="CK3860" s="1"/>
      <c r="CL3860" s="1"/>
      <c r="CM3860" s="1"/>
    </row>
    <row r="3861" spans="1:91" x14ac:dyDescent="0.2">
      <c r="A3861" s="113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2"/>
      <c r="CH3861" s="1"/>
      <c r="CI3861" s="1"/>
      <c r="CJ3861" s="1"/>
      <c r="CK3861" s="1"/>
      <c r="CL3861" s="1"/>
      <c r="CM3861" s="1"/>
    </row>
    <row r="3862" spans="1:91" x14ac:dyDescent="0.2">
      <c r="A3862" s="113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2"/>
      <c r="CH3862" s="1"/>
      <c r="CI3862" s="1"/>
      <c r="CJ3862" s="1"/>
      <c r="CK3862" s="1"/>
      <c r="CL3862" s="1"/>
      <c r="CM3862" s="1"/>
    </row>
    <row r="3863" spans="1:91" x14ac:dyDescent="0.2">
      <c r="A3863" s="113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2"/>
      <c r="CH3863" s="1"/>
      <c r="CI3863" s="1"/>
      <c r="CJ3863" s="1"/>
      <c r="CK3863" s="1"/>
      <c r="CL3863" s="1"/>
      <c r="CM3863" s="1"/>
    </row>
    <row r="3864" spans="1:91" x14ac:dyDescent="0.2">
      <c r="A3864" s="113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2"/>
      <c r="CH3864" s="1"/>
      <c r="CI3864" s="1"/>
      <c r="CJ3864" s="1"/>
      <c r="CK3864" s="1"/>
      <c r="CL3864" s="1"/>
      <c r="CM3864" s="1"/>
    </row>
    <row r="3865" spans="1:91" x14ac:dyDescent="0.2">
      <c r="A3865" s="113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2"/>
      <c r="CH3865" s="1"/>
      <c r="CI3865" s="1"/>
      <c r="CJ3865" s="1"/>
      <c r="CK3865" s="1"/>
      <c r="CL3865" s="1"/>
      <c r="CM3865" s="1"/>
    </row>
    <row r="3866" spans="1:91" x14ac:dyDescent="0.2">
      <c r="A3866" s="113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2"/>
      <c r="CH3866" s="1"/>
      <c r="CI3866" s="1"/>
      <c r="CJ3866" s="1"/>
      <c r="CK3866" s="1"/>
      <c r="CL3866" s="1"/>
      <c r="CM3866" s="1"/>
    </row>
    <row r="3867" spans="1:91" x14ac:dyDescent="0.2">
      <c r="A3867" s="113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2"/>
      <c r="CH3867" s="1"/>
      <c r="CI3867" s="1"/>
      <c r="CJ3867" s="1"/>
      <c r="CK3867" s="1"/>
      <c r="CL3867" s="1"/>
      <c r="CM3867" s="1"/>
    </row>
    <row r="3868" spans="1:91" x14ac:dyDescent="0.2">
      <c r="A3868" s="113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2"/>
      <c r="CH3868" s="1"/>
      <c r="CI3868" s="1"/>
      <c r="CJ3868" s="1"/>
      <c r="CK3868" s="1"/>
      <c r="CL3868" s="1"/>
      <c r="CM3868" s="1"/>
    </row>
    <row r="3869" spans="1:91" x14ac:dyDescent="0.2">
      <c r="A3869" s="113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2"/>
      <c r="CH3869" s="1"/>
      <c r="CI3869" s="1"/>
      <c r="CJ3869" s="1"/>
      <c r="CK3869" s="1"/>
      <c r="CL3869" s="1"/>
      <c r="CM3869" s="1"/>
    </row>
    <row r="3870" spans="1:91" x14ac:dyDescent="0.2">
      <c r="A3870" s="113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2"/>
      <c r="CH3870" s="1"/>
      <c r="CI3870" s="1"/>
      <c r="CJ3870" s="1"/>
      <c r="CK3870" s="1"/>
      <c r="CL3870" s="1"/>
      <c r="CM3870" s="1"/>
    </row>
    <row r="3871" spans="1:91" x14ac:dyDescent="0.2">
      <c r="A3871" s="113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2"/>
      <c r="CH3871" s="1"/>
      <c r="CI3871" s="1"/>
      <c r="CJ3871" s="1"/>
      <c r="CK3871" s="1"/>
      <c r="CL3871" s="1"/>
      <c r="CM3871" s="1"/>
    </row>
    <row r="3872" spans="1:91" x14ac:dyDescent="0.2">
      <c r="A3872" s="113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2"/>
      <c r="CH3872" s="1"/>
      <c r="CI3872" s="1"/>
      <c r="CJ3872" s="1"/>
      <c r="CK3872" s="1"/>
      <c r="CL3872" s="1"/>
      <c r="CM3872" s="1"/>
    </row>
    <row r="3873" spans="1:91" x14ac:dyDescent="0.2">
      <c r="A3873" s="113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2"/>
      <c r="CH3873" s="1"/>
      <c r="CI3873" s="1"/>
      <c r="CJ3873" s="1"/>
      <c r="CK3873" s="1"/>
      <c r="CL3873" s="1"/>
      <c r="CM3873" s="1"/>
    </row>
    <row r="3874" spans="1:91" x14ac:dyDescent="0.2">
      <c r="A3874" s="113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2"/>
      <c r="CH3874" s="1"/>
      <c r="CI3874" s="1"/>
      <c r="CJ3874" s="1"/>
      <c r="CK3874" s="1"/>
      <c r="CL3874" s="1"/>
      <c r="CM3874" s="1"/>
    </row>
    <row r="3875" spans="1:91" x14ac:dyDescent="0.2">
      <c r="A3875" s="113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2"/>
      <c r="CH3875" s="1"/>
      <c r="CI3875" s="1"/>
      <c r="CJ3875" s="1"/>
      <c r="CK3875" s="1"/>
      <c r="CL3875" s="1"/>
      <c r="CM3875" s="1"/>
    </row>
    <row r="3876" spans="1:91" x14ac:dyDescent="0.2">
      <c r="A3876" s="113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2"/>
      <c r="CH3876" s="1"/>
      <c r="CI3876" s="1"/>
      <c r="CJ3876" s="1"/>
      <c r="CK3876" s="1"/>
      <c r="CL3876" s="1"/>
      <c r="CM3876" s="1"/>
    </row>
    <row r="3877" spans="1:91" x14ac:dyDescent="0.2">
      <c r="A3877" s="113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2"/>
      <c r="CH3877" s="1"/>
      <c r="CI3877" s="1"/>
      <c r="CJ3877" s="1"/>
      <c r="CK3877" s="1"/>
      <c r="CL3877" s="1"/>
      <c r="CM3877" s="1"/>
    </row>
    <row r="3878" spans="1:91" x14ac:dyDescent="0.2">
      <c r="A3878" s="113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2"/>
      <c r="CH3878" s="1"/>
      <c r="CI3878" s="1"/>
      <c r="CJ3878" s="1"/>
      <c r="CK3878" s="1"/>
      <c r="CL3878" s="1"/>
      <c r="CM3878" s="1"/>
    </row>
    <row r="3879" spans="1:91" x14ac:dyDescent="0.2">
      <c r="A3879" s="113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2"/>
      <c r="CH3879" s="1"/>
      <c r="CI3879" s="1"/>
      <c r="CJ3879" s="1"/>
      <c r="CK3879" s="1"/>
      <c r="CL3879" s="1"/>
      <c r="CM3879" s="1"/>
    </row>
    <row r="3880" spans="1:91" x14ac:dyDescent="0.2">
      <c r="A3880" s="113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2"/>
      <c r="CH3880" s="1"/>
      <c r="CI3880" s="1"/>
      <c r="CJ3880" s="1"/>
      <c r="CK3880" s="1"/>
      <c r="CL3880" s="1"/>
      <c r="CM3880" s="1"/>
    </row>
    <row r="3881" spans="1:91" x14ac:dyDescent="0.2">
      <c r="A3881" s="113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2"/>
      <c r="CH3881" s="1"/>
      <c r="CI3881" s="1"/>
      <c r="CJ3881" s="1"/>
      <c r="CK3881" s="1"/>
      <c r="CL3881" s="1"/>
      <c r="CM3881" s="1"/>
    </row>
    <row r="3882" spans="1:91" x14ac:dyDescent="0.2">
      <c r="A3882" s="113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2"/>
      <c r="CH3882" s="1"/>
      <c r="CI3882" s="1"/>
      <c r="CJ3882" s="1"/>
      <c r="CK3882" s="1"/>
      <c r="CL3882" s="1"/>
      <c r="CM3882" s="1"/>
    </row>
    <row r="3883" spans="1:91" x14ac:dyDescent="0.2">
      <c r="A3883" s="113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2"/>
      <c r="CH3883" s="1"/>
      <c r="CI3883" s="1"/>
      <c r="CJ3883" s="1"/>
      <c r="CK3883" s="1"/>
      <c r="CL3883" s="1"/>
      <c r="CM3883" s="1"/>
    </row>
    <row r="3884" spans="1:91" x14ac:dyDescent="0.2">
      <c r="A3884" s="113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2"/>
      <c r="CH3884" s="1"/>
      <c r="CI3884" s="1"/>
      <c r="CJ3884" s="1"/>
      <c r="CK3884" s="1"/>
      <c r="CL3884" s="1"/>
      <c r="CM3884" s="1"/>
    </row>
    <row r="3885" spans="1:91" x14ac:dyDescent="0.2">
      <c r="A3885" s="113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2"/>
      <c r="CH3885" s="1"/>
      <c r="CI3885" s="1"/>
      <c r="CJ3885" s="1"/>
      <c r="CK3885" s="1"/>
      <c r="CL3885" s="1"/>
      <c r="CM3885" s="1"/>
    </row>
    <row r="3886" spans="1:91" x14ac:dyDescent="0.2">
      <c r="A3886" s="113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2"/>
      <c r="CH3886" s="1"/>
      <c r="CI3886" s="1"/>
      <c r="CJ3886" s="1"/>
      <c r="CK3886" s="1"/>
      <c r="CL3886" s="1"/>
      <c r="CM3886" s="1"/>
    </row>
    <row r="3887" spans="1:91" x14ac:dyDescent="0.2">
      <c r="A3887" s="113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2"/>
      <c r="CH3887" s="1"/>
      <c r="CI3887" s="1"/>
      <c r="CJ3887" s="1"/>
      <c r="CK3887" s="1"/>
      <c r="CL3887" s="1"/>
      <c r="CM3887" s="1"/>
    </row>
    <row r="3888" spans="1:91" x14ac:dyDescent="0.2">
      <c r="A3888" s="113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2"/>
      <c r="CH3888" s="1"/>
      <c r="CI3888" s="1"/>
      <c r="CJ3888" s="1"/>
      <c r="CK3888" s="1"/>
      <c r="CL3888" s="1"/>
      <c r="CM3888" s="1"/>
    </row>
    <row r="3889" spans="1:91" x14ac:dyDescent="0.2">
      <c r="A3889" s="113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2"/>
      <c r="CH3889" s="1"/>
      <c r="CI3889" s="1"/>
      <c r="CJ3889" s="1"/>
      <c r="CK3889" s="1"/>
      <c r="CL3889" s="1"/>
      <c r="CM3889" s="1"/>
    </row>
    <row r="3890" spans="1:91" x14ac:dyDescent="0.2">
      <c r="A3890" s="113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2"/>
      <c r="CH3890" s="1"/>
      <c r="CI3890" s="1"/>
      <c r="CJ3890" s="1"/>
      <c r="CK3890" s="1"/>
      <c r="CL3890" s="1"/>
      <c r="CM3890" s="1"/>
    </row>
    <row r="3891" spans="1:91" x14ac:dyDescent="0.2">
      <c r="A3891" s="113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2"/>
      <c r="CH3891" s="1"/>
      <c r="CI3891" s="1"/>
      <c r="CJ3891" s="1"/>
      <c r="CK3891" s="1"/>
      <c r="CL3891" s="1"/>
      <c r="CM3891" s="1"/>
    </row>
    <row r="3892" spans="1:91" x14ac:dyDescent="0.2">
      <c r="A3892" s="113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2"/>
      <c r="CH3892" s="1"/>
      <c r="CI3892" s="1"/>
      <c r="CJ3892" s="1"/>
      <c r="CK3892" s="1"/>
      <c r="CL3892" s="1"/>
      <c r="CM3892" s="1"/>
    </row>
    <row r="3893" spans="1:91" x14ac:dyDescent="0.2">
      <c r="A3893" s="113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2"/>
      <c r="CH3893" s="1"/>
      <c r="CI3893" s="1"/>
      <c r="CJ3893" s="1"/>
      <c r="CK3893" s="1"/>
      <c r="CL3893" s="1"/>
      <c r="CM3893" s="1"/>
    </row>
    <row r="3894" spans="1:91" x14ac:dyDescent="0.2">
      <c r="A3894" s="113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2"/>
      <c r="CH3894" s="1"/>
      <c r="CI3894" s="1"/>
      <c r="CJ3894" s="1"/>
      <c r="CK3894" s="1"/>
      <c r="CL3894" s="1"/>
      <c r="CM3894" s="1"/>
    </row>
    <row r="3895" spans="1:91" x14ac:dyDescent="0.2">
      <c r="A3895" s="113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2"/>
      <c r="CH3895" s="1"/>
      <c r="CI3895" s="1"/>
      <c r="CJ3895" s="1"/>
      <c r="CK3895" s="1"/>
      <c r="CL3895" s="1"/>
      <c r="CM3895" s="1"/>
    </row>
    <row r="3896" spans="1:91" x14ac:dyDescent="0.2">
      <c r="A3896" s="113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2"/>
      <c r="CH3896" s="1"/>
      <c r="CI3896" s="1"/>
      <c r="CJ3896" s="1"/>
      <c r="CK3896" s="1"/>
      <c r="CL3896" s="1"/>
      <c r="CM3896" s="1"/>
    </row>
    <row r="3897" spans="1:91" x14ac:dyDescent="0.2">
      <c r="A3897" s="113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2"/>
      <c r="CH3897" s="1"/>
      <c r="CI3897" s="1"/>
      <c r="CJ3897" s="1"/>
      <c r="CK3897" s="1"/>
      <c r="CL3897" s="1"/>
      <c r="CM3897" s="1"/>
    </row>
    <row r="3898" spans="1:91" x14ac:dyDescent="0.2">
      <c r="A3898" s="113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2"/>
      <c r="CH3898" s="1"/>
      <c r="CI3898" s="1"/>
      <c r="CJ3898" s="1"/>
      <c r="CK3898" s="1"/>
      <c r="CL3898" s="1"/>
      <c r="CM3898" s="1"/>
    </row>
    <row r="3899" spans="1:91" x14ac:dyDescent="0.2">
      <c r="A3899" s="113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2"/>
      <c r="CH3899" s="1"/>
      <c r="CI3899" s="1"/>
      <c r="CJ3899" s="1"/>
      <c r="CK3899" s="1"/>
      <c r="CL3899" s="1"/>
      <c r="CM3899" s="1"/>
    </row>
    <row r="3900" spans="1:91" x14ac:dyDescent="0.2">
      <c r="A3900" s="113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2"/>
      <c r="CH3900" s="1"/>
      <c r="CI3900" s="1"/>
      <c r="CJ3900" s="1"/>
      <c r="CK3900" s="1"/>
      <c r="CL3900" s="1"/>
      <c r="CM3900" s="1"/>
    </row>
    <row r="3901" spans="1:91" x14ac:dyDescent="0.2">
      <c r="A3901" s="113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3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2"/>
      <c r="CH3901" s="1"/>
      <c r="CI3901" s="1"/>
      <c r="CJ3901" s="1"/>
      <c r="CK3901" s="1"/>
      <c r="CL3901" s="1"/>
      <c r="CM3901" s="1"/>
    </row>
    <row r="3902" spans="1:91" x14ac:dyDescent="0.2">
      <c r="A3902" s="113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3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2"/>
      <c r="CH3902" s="1"/>
      <c r="CI3902" s="1"/>
      <c r="CJ3902" s="1"/>
      <c r="CK3902" s="1"/>
      <c r="CL3902" s="1"/>
      <c r="CM3902" s="1"/>
    </row>
    <row r="3903" spans="1:91" x14ac:dyDescent="0.2">
      <c r="A3903" s="113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3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2"/>
      <c r="CH3903" s="1"/>
      <c r="CI3903" s="1"/>
      <c r="CJ3903" s="1"/>
      <c r="CK3903" s="1"/>
      <c r="CL3903" s="1"/>
      <c r="CM3903" s="1"/>
    </row>
    <row r="3904" spans="1:91" x14ac:dyDescent="0.2">
      <c r="A3904" s="113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3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2"/>
      <c r="CH3904" s="1"/>
      <c r="CI3904" s="1"/>
      <c r="CJ3904" s="1"/>
      <c r="CK3904" s="1"/>
      <c r="CL3904" s="1"/>
      <c r="CM3904" s="1"/>
    </row>
    <row r="3905" spans="1:91" x14ac:dyDescent="0.2">
      <c r="A3905" s="113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3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2"/>
      <c r="CH3905" s="1"/>
      <c r="CI3905" s="1"/>
      <c r="CJ3905" s="1"/>
      <c r="CK3905" s="1"/>
      <c r="CL3905" s="1"/>
      <c r="CM3905" s="1"/>
    </row>
    <row r="3906" spans="1:91" x14ac:dyDescent="0.2">
      <c r="A3906" s="113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3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2"/>
      <c r="CH3906" s="1"/>
      <c r="CI3906" s="1"/>
      <c r="CJ3906" s="1"/>
      <c r="CK3906" s="1"/>
      <c r="CL3906" s="1"/>
      <c r="CM3906" s="1"/>
    </row>
    <row r="3907" spans="1:91" x14ac:dyDescent="0.2">
      <c r="A3907" s="113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3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2"/>
      <c r="CH3907" s="1"/>
      <c r="CI3907" s="1"/>
      <c r="CJ3907" s="1"/>
      <c r="CK3907" s="1"/>
      <c r="CL3907" s="1"/>
      <c r="CM3907" s="1"/>
    </row>
    <row r="3908" spans="1:91" x14ac:dyDescent="0.2">
      <c r="A3908" s="113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3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2"/>
      <c r="CH3908" s="1"/>
      <c r="CI3908" s="1"/>
      <c r="CJ3908" s="1"/>
      <c r="CK3908" s="1"/>
      <c r="CL3908" s="1"/>
      <c r="CM3908" s="1"/>
    </row>
    <row r="3909" spans="1:91" x14ac:dyDescent="0.2">
      <c r="A3909" s="113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3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2"/>
      <c r="CH3909" s="1"/>
      <c r="CI3909" s="1"/>
      <c r="CJ3909" s="1"/>
      <c r="CK3909" s="1"/>
      <c r="CL3909" s="1"/>
      <c r="CM3909" s="1"/>
    </row>
    <row r="3910" spans="1:91" x14ac:dyDescent="0.2">
      <c r="A3910" s="113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3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2"/>
      <c r="CH3910" s="1"/>
      <c r="CI3910" s="1"/>
      <c r="CJ3910" s="1"/>
      <c r="CK3910" s="1"/>
      <c r="CL3910" s="1"/>
      <c r="CM3910" s="1"/>
    </row>
    <row r="3911" spans="1:91" x14ac:dyDescent="0.2">
      <c r="A3911" s="113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3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2"/>
      <c r="CH3911" s="1"/>
      <c r="CI3911" s="1"/>
      <c r="CJ3911" s="1"/>
      <c r="CK3911" s="1"/>
      <c r="CL3911" s="1"/>
      <c r="CM3911" s="1"/>
    </row>
    <row r="3912" spans="1:91" x14ac:dyDescent="0.2">
      <c r="A3912" s="113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3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2"/>
      <c r="CH3912" s="1"/>
      <c r="CI3912" s="1"/>
      <c r="CJ3912" s="1"/>
      <c r="CK3912" s="1"/>
      <c r="CL3912" s="1"/>
      <c r="CM3912" s="1"/>
    </row>
    <row r="3913" spans="1:91" x14ac:dyDescent="0.2">
      <c r="A3913" s="113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3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2"/>
      <c r="CH3913" s="1"/>
      <c r="CI3913" s="1"/>
      <c r="CJ3913" s="1"/>
      <c r="CK3913" s="1"/>
      <c r="CL3913" s="1"/>
      <c r="CM3913" s="1"/>
    </row>
    <row r="3914" spans="1:91" x14ac:dyDescent="0.2">
      <c r="A3914" s="113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3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2"/>
      <c r="CH3914" s="1"/>
      <c r="CI3914" s="1"/>
      <c r="CJ3914" s="1"/>
      <c r="CK3914" s="1"/>
      <c r="CL3914" s="1"/>
      <c r="CM3914" s="1"/>
    </row>
    <row r="3915" spans="1:91" x14ac:dyDescent="0.2">
      <c r="A3915" s="113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3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2"/>
      <c r="CH3915" s="1"/>
      <c r="CI3915" s="1"/>
      <c r="CJ3915" s="1"/>
      <c r="CK3915" s="1"/>
      <c r="CL3915" s="1"/>
      <c r="CM3915" s="1"/>
    </row>
    <row r="3916" spans="1:91" x14ac:dyDescent="0.2">
      <c r="A3916" s="113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3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2"/>
      <c r="CH3916" s="1"/>
      <c r="CI3916" s="1"/>
      <c r="CJ3916" s="1"/>
      <c r="CK3916" s="1"/>
      <c r="CL3916" s="1"/>
      <c r="CM3916" s="1"/>
    </row>
    <row r="3917" spans="1:91" x14ac:dyDescent="0.2">
      <c r="A3917" s="113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3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2"/>
      <c r="CH3917" s="1"/>
      <c r="CI3917" s="1"/>
      <c r="CJ3917" s="1"/>
      <c r="CK3917" s="1"/>
      <c r="CL3917" s="1"/>
      <c r="CM3917" s="1"/>
    </row>
    <row r="3918" spans="1:91" x14ac:dyDescent="0.2">
      <c r="A3918" s="113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3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2"/>
      <c r="CH3918" s="1"/>
      <c r="CI3918" s="1"/>
      <c r="CJ3918" s="1"/>
      <c r="CK3918" s="1"/>
      <c r="CL3918" s="1"/>
      <c r="CM3918" s="1"/>
    </row>
    <row r="3919" spans="1:91" x14ac:dyDescent="0.2">
      <c r="A3919" s="113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3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2"/>
      <c r="CH3919" s="1"/>
      <c r="CI3919" s="1"/>
      <c r="CJ3919" s="1"/>
      <c r="CK3919" s="1"/>
      <c r="CL3919" s="1"/>
      <c r="CM3919" s="1"/>
    </row>
    <row r="3920" spans="1:91" x14ac:dyDescent="0.2">
      <c r="A3920" s="113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3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2"/>
      <c r="CH3920" s="1"/>
      <c r="CI3920" s="1"/>
      <c r="CJ3920" s="1"/>
      <c r="CK3920" s="1"/>
      <c r="CL3920" s="1"/>
      <c r="CM3920" s="1"/>
    </row>
    <row r="3921" spans="1:91" x14ac:dyDescent="0.2">
      <c r="A3921" s="113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3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2"/>
      <c r="CH3921" s="1"/>
      <c r="CI3921" s="1"/>
      <c r="CJ3921" s="1"/>
      <c r="CK3921" s="1"/>
      <c r="CL3921" s="1"/>
      <c r="CM3921" s="1"/>
    </row>
    <row r="3922" spans="1:91" x14ac:dyDescent="0.2">
      <c r="A3922" s="113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3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2"/>
      <c r="CH3922" s="1"/>
      <c r="CI3922" s="1"/>
      <c r="CJ3922" s="1"/>
      <c r="CK3922" s="1"/>
      <c r="CL3922" s="1"/>
      <c r="CM3922" s="1"/>
    </row>
    <row r="3923" spans="1:91" x14ac:dyDescent="0.2">
      <c r="A3923" s="113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3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2"/>
      <c r="CH3923" s="1"/>
      <c r="CI3923" s="1"/>
      <c r="CJ3923" s="1"/>
      <c r="CK3923" s="1"/>
      <c r="CL3923" s="1"/>
      <c r="CM3923" s="1"/>
    </row>
    <row r="3924" spans="1:91" x14ac:dyDescent="0.2">
      <c r="A3924" s="113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3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2"/>
      <c r="CH3924" s="1"/>
      <c r="CI3924" s="1"/>
      <c r="CJ3924" s="1"/>
      <c r="CK3924" s="1"/>
      <c r="CL3924" s="1"/>
      <c r="CM3924" s="1"/>
    </row>
    <row r="3925" spans="1:91" x14ac:dyDescent="0.2">
      <c r="A3925" s="113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3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2"/>
      <c r="CH3925" s="1"/>
      <c r="CI3925" s="1"/>
      <c r="CJ3925" s="1"/>
      <c r="CK3925" s="1"/>
      <c r="CL3925" s="1"/>
      <c r="CM3925" s="1"/>
    </row>
    <row r="3926" spans="1:91" x14ac:dyDescent="0.2">
      <c r="A3926" s="113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3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2"/>
      <c r="CH3926" s="1"/>
      <c r="CI3926" s="1"/>
      <c r="CJ3926" s="1"/>
      <c r="CK3926" s="1"/>
      <c r="CL3926" s="1"/>
      <c r="CM3926" s="1"/>
    </row>
    <row r="3927" spans="1:91" x14ac:dyDescent="0.2">
      <c r="A3927" s="113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3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2"/>
      <c r="CH3927" s="1"/>
      <c r="CI3927" s="1"/>
      <c r="CJ3927" s="1"/>
      <c r="CK3927" s="1"/>
      <c r="CL3927" s="1"/>
      <c r="CM3927" s="1"/>
    </row>
    <row r="3928" spans="1:91" x14ac:dyDescent="0.2">
      <c r="A3928" s="113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3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2"/>
      <c r="CH3928" s="1"/>
      <c r="CI3928" s="1"/>
      <c r="CJ3928" s="1"/>
      <c r="CK3928" s="1"/>
      <c r="CL3928" s="1"/>
      <c r="CM3928" s="1"/>
    </row>
    <row r="3929" spans="1:91" x14ac:dyDescent="0.2">
      <c r="A3929" s="113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3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2"/>
      <c r="CH3929" s="1"/>
      <c r="CI3929" s="1"/>
      <c r="CJ3929" s="1"/>
      <c r="CK3929" s="1"/>
      <c r="CL3929" s="1"/>
      <c r="CM3929" s="1"/>
    </row>
    <row r="3930" spans="1:91" x14ac:dyDescent="0.2">
      <c r="A3930" s="113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3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2"/>
      <c r="CH3930" s="1"/>
      <c r="CI3930" s="1"/>
      <c r="CJ3930" s="1"/>
      <c r="CK3930" s="1"/>
      <c r="CL3930" s="1"/>
      <c r="CM3930" s="1"/>
    </row>
    <row r="3931" spans="1:91" x14ac:dyDescent="0.2">
      <c r="A3931" s="113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3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2"/>
      <c r="CH3931" s="1"/>
      <c r="CI3931" s="1"/>
      <c r="CJ3931" s="1"/>
      <c r="CK3931" s="1"/>
      <c r="CL3931" s="1"/>
      <c r="CM3931" s="1"/>
    </row>
    <row r="3932" spans="1:91" x14ac:dyDescent="0.2">
      <c r="A3932" s="113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3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2"/>
      <c r="CH3932" s="1"/>
      <c r="CI3932" s="1"/>
      <c r="CJ3932" s="1"/>
      <c r="CK3932" s="1"/>
      <c r="CL3932" s="1"/>
      <c r="CM3932" s="1"/>
    </row>
    <row r="3933" spans="1:91" x14ac:dyDescent="0.2">
      <c r="A3933" s="113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3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2"/>
      <c r="CH3933" s="1"/>
      <c r="CI3933" s="1"/>
      <c r="CJ3933" s="1"/>
      <c r="CK3933" s="1"/>
      <c r="CL3933" s="1"/>
      <c r="CM3933" s="1"/>
    </row>
    <row r="3934" spans="1:91" x14ac:dyDescent="0.2">
      <c r="A3934" s="113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3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2"/>
      <c r="CH3934" s="1"/>
      <c r="CI3934" s="1"/>
      <c r="CJ3934" s="1"/>
      <c r="CK3934" s="1"/>
      <c r="CL3934" s="1"/>
      <c r="CM3934" s="1"/>
    </row>
    <row r="3935" spans="1:91" x14ac:dyDescent="0.2">
      <c r="A3935" s="113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3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2"/>
      <c r="CH3935" s="1"/>
      <c r="CI3935" s="1"/>
      <c r="CJ3935" s="1"/>
      <c r="CK3935" s="1"/>
      <c r="CL3935" s="1"/>
      <c r="CM3935" s="1"/>
    </row>
    <row r="3936" spans="1:91" x14ac:dyDescent="0.2">
      <c r="A3936" s="113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3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2"/>
      <c r="CH3936" s="1"/>
      <c r="CI3936" s="1"/>
      <c r="CJ3936" s="1"/>
      <c r="CK3936" s="1"/>
      <c r="CL3936" s="1"/>
      <c r="CM3936" s="1"/>
    </row>
    <row r="3937" spans="1:91" x14ac:dyDescent="0.2">
      <c r="A3937" s="113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3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2"/>
      <c r="CH3937" s="1"/>
      <c r="CI3937" s="1"/>
      <c r="CJ3937" s="1"/>
      <c r="CK3937" s="1"/>
      <c r="CL3937" s="1"/>
      <c r="CM3937" s="1"/>
    </row>
    <row r="3938" spans="1:91" x14ac:dyDescent="0.2">
      <c r="A3938" s="113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3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2"/>
      <c r="CH3938" s="1"/>
      <c r="CI3938" s="1"/>
      <c r="CJ3938" s="1"/>
      <c r="CK3938" s="1"/>
      <c r="CL3938" s="1"/>
      <c r="CM3938" s="1"/>
    </row>
    <row r="3939" spans="1:91" x14ac:dyDescent="0.2">
      <c r="A3939" s="113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3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2"/>
      <c r="CH3939" s="1"/>
      <c r="CI3939" s="1"/>
      <c r="CJ3939" s="1"/>
      <c r="CK3939" s="1"/>
      <c r="CL3939" s="1"/>
      <c r="CM3939" s="1"/>
    </row>
    <row r="3940" spans="1:91" x14ac:dyDescent="0.2">
      <c r="A3940" s="113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3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2"/>
      <c r="CH3940" s="1"/>
      <c r="CI3940" s="1"/>
      <c r="CJ3940" s="1"/>
      <c r="CK3940" s="1"/>
      <c r="CL3940" s="1"/>
      <c r="CM3940" s="1"/>
    </row>
    <row r="3941" spans="1:91" x14ac:dyDescent="0.2">
      <c r="A3941" s="113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3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2"/>
      <c r="CH3941" s="1"/>
      <c r="CI3941" s="1"/>
      <c r="CJ3941" s="1"/>
      <c r="CK3941" s="1"/>
      <c r="CL3941" s="1"/>
      <c r="CM3941" s="1"/>
    </row>
    <row r="3942" spans="1:91" x14ac:dyDescent="0.2">
      <c r="A3942" s="113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3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2"/>
      <c r="CH3942" s="1"/>
      <c r="CI3942" s="1"/>
      <c r="CJ3942" s="1"/>
      <c r="CK3942" s="1"/>
      <c r="CL3942" s="1"/>
      <c r="CM3942" s="1"/>
    </row>
    <row r="3943" spans="1:91" x14ac:dyDescent="0.2">
      <c r="A3943" s="113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3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2"/>
      <c r="CH3943" s="1"/>
      <c r="CI3943" s="1"/>
      <c r="CJ3943" s="1"/>
      <c r="CK3943" s="1"/>
      <c r="CL3943" s="1"/>
      <c r="CM3943" s="1"/>
    </row>
    <row r="3944" spans="1:91" x14ac:dyDescent="0.2">
      <c r="A3944" s="113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3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2"/>
      <c r="CH3944" s="1"/>
      <c r="CI3944" s="1"/>
      <c r="CJ3944" s="1"/>
      <c r="CK3944" s="1"/>
      <c r="CL3944" s="1"/>
      <c r="CM3944" s="1"/>
    </row>
    <row r="3945" spans="1:91" x14ac:dyDescent="0.2">
      <c r="A3945" s="113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3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2"/>
      <c r="CH3945" s="1"/>
      <c r="CI3945" s="1"/>
      <c r="CJ3945" s="1"/>
      <c r="CK3945" s="1"/>
      <c r="CL3945" s="1"/>
      <c r="CM3945" s="1"/>
    </row>
    <row r="3946" spans="1:91" x14ac:dyDescent="0.2">
      <c r="A3946" s="113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3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2"/>
      <c r="CH3946" s="1"/>
      <c r="CI3946" s="1"/>
      <c r="CJ3946" s="1"/>
      <c r="CK3946" s="1"/>
      <c r="CL3946" s="1"/>
      <c r="CM3946" s="1"/>
    </row>
    <row r="3947" spans="1:91" x14ac:dyDescent="0.2">
      <c r="A3947" s="113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3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2"/>
      <c r="CH3947" s="1"/>
      <c r="CI3947" s="1"/>
      <c r="CJ3947" s="1"/>
      <c r="CK3947" s="1"/>
      <c r="CL3947" s="1"/>
      <c r="CM3947" s="1"/>
    </row>
    <row r="3948" spans="1:91" x14ac:dyDescent="0.2">
      <c r="A3948" s="113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3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2"/>
      <c r="CH3948" s="1"/>
      <c r="CI3948" s="1"/>
      <c r="CJ3948" s="1"/>
      <c r="CK3948" s="1"/>
      <c r="CL3948" s="1"/>
      <c r="CM3948" s="1"/>
    </row>
    <row r="3949" spans="1:91" x14ac:dyDescent="0.2">
      <c r="A3949" s="113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3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2"/>
      <c r="CH3949" s="1"/>
      <c r="CI3949" s="1"/>
      <c r="CJ3949" s="1"/>
      <c r="CK3949" s="1"/>
      <c r="CL3949" s="1"/>
      <c r="CM3949" s="1"/>
    </row>
    <row r="3950" spans="1:91" x14ac:dyDescent="0.2">
      <c r="A3950" s="113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3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2"/>
      <c r="CH3950" s="1"/>
      <c r="CI3950" s="1"/>
      <c r="CJ3950" s="1"/>
      <c r="CK3950" s="1"/>
      <c r="CL3950" s="1"/>
      <c r="CM3950" s="1"/>
    </row>
    <row r="3951" spans="1:91" x14ac:dyDescent="0.2">
      <c r="A3951" s="113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3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2"/>
      <c r="CH3951" s="1"/>
      <c r="CI3951" s="1"/>
      <c r="CJ3951" s="1"/>
      <c r="CK3951" s="1"/>
      <c r="CL3951" s="1"/>
      <c r="CM3951" s="1"/>
    </row>
    <row r="3952" spans="1:91" x14ac:dyDescent="0.2">
      <c r="A3952" s="113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3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2"/>
      <c r="CH3952" s="1"/>
      <c r="CI3952" s="1"/>
      <c r="CJ3952" s="1"/>
      <c r="CK3952" s="1"/>
      <c r="CL3952" s="1"/>
      <c r="CM3952" s="1"/>
    </row>
    <row r="3953" spans="1:91" x14ac:dyDescent="0.2">
      <c r="A3953" s="113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3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2"/>
      <c r="CH3953" s="1"/>
      <c r="CI3953" s="1"/>
      <c r="CJ3953" s="1"/>
      <c r="CK3953" s="1"/>
      <c r="CL3953" s="1"/>
      <c r="CM3953" s="1"/>
    </row>
    <row r="3954" spans="1:91" x14ac:dyDescent="0.2">
      <c r="A3954" s="113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3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2"/>
      <c r="CH3954" s="1"/>
      <c r="CI3954" s="1"/>
      <c r="CJ3954" s="1"/>
      <c r="CK3954" s="1"/>
      <c r="CL3954" s="1"/>
      <c r="CM3954" s="1"/>
    </row>
    <row r="3955" spans="1:91" x14ac:dyDescent="0.2">
      <c r="A3955" s="113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3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2"/>
      <c r="CH3955" s="1"/>
      <c r="CI3955" s="1"/>
      <c r="CJ3955" s="1"/>
      <c r="CK3955" s="1"/>
      <c r="CL3955" s="1"/>
      <c r="CM3955" s="1"/>
    </row>
    <row r="3956" spans="1:91" x14ac:dyDescent="0.2">
      <c r="A3956" s="113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3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2"/>
      <c r="CH3956" s="1"/>
      <c r="CI3956" s="1"/>
      <c r="CJ3956" s="1"/>
      <c r="CK3956" s="1"/>
      <c r="CL3956" s="1"/>
      <c r="CM3956" s="1"/>
    </row>
    <row r="3957" spans="1:91" x14ac:dyDescent="0.2">
      <c r="A3957" s="113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3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2"/>
      <c r="CH3957" s="1"/>
      <c r="CI3957" s="1"/>
      <c r="CJ3957" s="1"/>
      <c r="CK3957" s="1"/>
      <c r="CL3957" s="1"/>
      <c r="CM3957" s="1"/>
    </row>
    <row r="3958" spans="1:91" x14ac:dyDescent="0.2">
      <c r="A3958" s="113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3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2"/>
      <c r="CH3958" s="1"/>
      <c r="CI3958" s="1"/>
      <c r="CJ3958" s="1"/>
      <c r="CK3958" s="1"/>
      <c r="CL3958" s="1"/>
      <c r="CM3958" s="1"/>
    </row>
    <row r="3959" spans="1:91" x14ac:dyDescent="0.2">
      <c r="A3959" s="113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3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2"/>
      <c r="CH3959" s="1"/>
      <c r="CI3959" s="1"/>
      <c r="CJ3959" s="1"/>
      <c r="CK3959" s="1"/>
      <c r="CL3959" s="1"/>
      <c r="CM3959" s="1"/>
    </row>
    <row r="3960" spans="1:91" x14ac:dyDescent="0.2">
      <c r="A3960" s="113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3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2"/>
      <c r="CH3960" s="1"/>
      <c r="CI3960" s="1"/>
      <c r="CJ3960" s="1"/>
      <c r="CK3960" s="1"/>
      <c r="CL3960" s="1"/>
      <c r="CM3960" s="1"/>
    </row>
    <row r="3961" spans="1:91" x14ac:dyDescent="0.2">
      <c r="A3961" s="113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3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2"/>
      <c r="CH3961" s="1"/>
      <c r="CI3961" s="1"/>
      <c r="CJ3961" s="1"/>
      <c r="CK3961" s="1"/>
      <c r="CL3961" s="1"/>
      <c r="CM3961" s="1"/>
    </row>
    <row r="3962" spans="1:91" x14ac:dyDescent="0.2">
      <c r="A3962" s="113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3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2"/>
      <c r="CH3962" s="1"/>
      <c r="CI3962" s="1"/>
      <c r="CJ3962" s="1"/>
      <c r="CK3962" s="1"/>
      <c r="CL3962" s="1"/>
      <c r="CM3962" s="1"/>
    </row>
    <row r="3963" spans="1:91" x14ac:dyDescent="0.2">
      <c r="A3963" s="113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3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2"/>
      <c r="CH3963" s="1"/>
      <c r="CI3963" s="1"/>
      <c r="CJ3963" s="1"/>
      <c r="CK3963" s="1"/>
      <c r="CL3963" s="1"/>
      <c r="CM3963" s="1"/>
    </row>
    <row r="3964" spans="1:91" x14ac:dyDescent="0.2">
      <c r="A3964" s="113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3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2"/>
      <c r="CH3964" s="1"/>
      <c r="CI3964" s="1"/>
      <c r="CJ3964" s="1"/>
      <c r="CK3964" s="1"/>
      <c r="CL3964" s="1"/>
      <c r="CM3964" s="1"/>
    </row>
    <row r="3965" spans="1:91" x14ac:dyDescent="0.2">
      <c r="A3965" s="113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3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2"/>
      <c r="CH3965" s="1"/>
      <c r="CI3965" s="1"/>
      <c r="CJ3965" s="1"/>
      <c r="CK3965" s="1"/>
      <c r="CL3965" s="1"/>
      <c r="CM3965" s="1"/>
    </row>
    <row r="3966" spans="1:91" x14ac:dyDescent="0.2">
      <c r="A3966" s="113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3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2"/>
      <c r="CH3966" s="1"/>
      <c r="CI3966" s="1"/>
      <c r="CJ3966" s="1"/>
      <c r="CK3966" s="1"/>
      <c r="CL3966" s="1"/>
      <c r="CM3966" s="1"/>
    </row>
    <row r="3967" spans="1:91" x14ac:dyDescent="0.2">
      <c r="A3967" s="113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3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2"/>
      <c r="CH3967" s="1"/>
      <c r="CI3967" s="1"/>
      <c r="CJ3967" s="1"/>
      <c r="CK3967" s="1"/>
      <c r="CL3967" s="1"/>
      <c r="CM3967" s="1"/>
    </row>
    <row r="3968" spans="1:91" x14ac:dyDescent="0.2">
      <c r="A3968" s="113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3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2"/>
      <c r="CH3968" s="1"/>
      <c r="CI3968" s="1"/>
      <c r="CJ3968" s="1"/>
      <c r="CK3968" s="1"/>
      <c r="CL3968" s="1"/>
      <c r="CM3968" s="1"/>
    </row>
    <row r="3969" spans="1:91" x14ac:dyDescent="0.2">
      <c r="A3969" s="113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3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2"/>
      <c r="CH3969" s="1"/>
      <c r="CI3969" s="1"/>
      <c r="CJ3969" s="1"/>
      <c r="CK3969" s="1"/>
      <c r="CL3969" s="1"/>
      <c r="CM3969" s="1"/>
    </row>
    <row r="3970" spans="1:91" x14ac:dyDescent="0.2">
      <c r="A3970" s="113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3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2"/>
      <c r="CH3970" s="1"/>
      <c r="CI3970" s="1"/>
      <c r="CJ3970" s="1"/>
      <c r="CK3970" s="1"/>
      <c r="CL3970" s="1"/>
      <c r="CM3970" s="1"/>
    </row>
    <row r="3971" spans="1:91" x14ac:dyDescent="0.2">
      <c r="A3971" s="113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3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2"/>
      <c r="CH3971" s="1"/>
      <c r="CI3971" s="1"/>
      <c r="CJ3971" s="1"/>
      <c r="CK3971" s="1"/>
      <c r="CL3971" s="1"/>
      <c r="CM3971" s="1"/>
    </row>
    <row r="3972" spans="1:91" x14ac:dyDescent="0.2">
      <c r="A3972" s="113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3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2"/>
      <c r="CH3972" s="1"/>
      <c r="CI3972" s="1"/>
      <c r="CJ3972" s="1"/>
      <c r="CK3972" s="1"/>
      <c r="CL3972" s="1"/>
      <c r="CM3972" s="1"/>
    </row>
    <row r="3973" spans="1:91" x14ac:dyDescent="0.2">
      <c r="A3973" s="113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3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2"/>
      <c r="CH3973" s="1"/>
      <c r="CI3973" s="1"/>
      <c r="CJ3973" s="1"/>
      <c r="CK3973" s="1"/>
      <c r="CL3973" s="1"/>
      <c r="CM3973" s="1"/>
    </row>
    <row r="3974" spans="1:91" x14ac:dyDescent="0.2">
      <c r="A3974" s="113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3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2"/>
      <c r="CH3974" s="1"/>
      <c r="CI3974" s="1"/>
      <c r="CJ3974" s="1"/>
      <c r="CK3974" s="1"/>
      <c r="CL3974" s="1"/>
      <c r="CM3974" s="1"/>
    </row>
    <row r="3975" spans="1:91" x14ac:dyDescent="0.2">
      <c r="A3975" s="113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3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2"/>
      <c r="CH3975" s="1"/>
      <c r="CI3975" s="1"/>
      <c r="CJ3975" s="1"/>
      <c r="CK3975" s="1"/>
      <c r="CL3975" s="1"/>
      <c r="CM3975" s="1"/>
    </row>
    <row r="3976" spans="1:91" x14ac:dyDescent="0.2">
      <c r="A3976" s="113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3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2"/>
      <c r="CH3976" s="1"/>
      <c r="CI3976" s="1"/>
      <c r="CJ3976" s="1"/>
      <c r="CK3976" s="1"/>
      <c r="CL3976" s="1"/>
      <c r="CM3976" s="1"/>
    </row>
    <row r="3977" spans="1:91" x14ac:dyDescent="0.2">
      <c r="A3977" s="113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3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2"/>
      <c r="CH3977" s="1"/>
      <c r="CI3977" s="1"/>
      <c r="CJ3977" s="1"/>
      <c r="CK3977" s="1"/>
      <c r="CL3977" s="1"/>
      <c r="CM3977" s="1"/>
    </row>
    <row r="3978" spans="1:91" x14ac:dyDescent="0.2">
      <c r="A3978" s="113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3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2"/>
      <c r="CH3978" s="1"/>
      <c r="CI3978" s="1"/>
      <c r="CJ3978" s="1"/>
      <c r="CK3978" s="1"/>
      <c r="CL3978" s="1"/>
      <c r="CM3978" s="1"/>
    </row>
    <row r="3979" spans="1:91" x14ac:dyDescent="0.2">
      <c r="A3979" s="113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3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2"/>
      <c r="CH3979" s="1"/>
      <c r="CI3979" s="1"/>
      <c r="CJ3979" s="1"/>
      <c r="CK3979" s="1"/>
      <c r="CL3979" s="1"/>
      <c r="CM3979" s="1"/>
    </row>
    <row r="3980" spans="1:91" x14ac:dyDescent="0.2">
      <c r="A3980" s="113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3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2"/>
      <c r="CH3980" s="1"/>
      <c r="CI3980" s="1"/>
      <c r="CJ3980" s="1"/>
      <c r="CK3980" s="1"/>
      <c r="CL3980" s="1"/>
      <c r="CM3980" s="1"/>
    </row>
    <row r="3981" spans="1:91" x14ac:dyDescent="0.2">
      <c r="A3981" s="113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3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2"/>
      <c r="CH3981" s="1"/>
      <c r="CI3981" s="1"/>
      <c r="CJ3981" s="1"/>
      <c r="CK3981" s="1"/>
      <c r="CL3981" s="1"/>
      <c r="CM3981" s="1"/>
    </row>
    <row r="3982" spans="1:91" x14ac:dyDescent="0.2">
      <c r="A3982" s="113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3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2"/>
      <c r="CH3982" s="1"/>
      <c r="CI3982" s="1"/>
      <c r="CJ3982" s="1"/>
      <c r="CK3982" s="1"/>
      <c r="CL3982" s="1"/>
      <c r="CM3982" s="1"/>
    </row>
    <row r="3983" spans="1:91" x14ac:dyDescent="0.2">
      <c r="A3983" s="113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3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2"/>
      <c r="CH3983" s="1"/>
      <c r="CI3983" s="1"/>
      <c r="CJ3983" s="1"/>
      <c r="CK3983" s="1"/>
      <c r="CL3983" s="1"/>
      <c r="CM3983" s="1"/>
    </row>
    <row r="3984" spans="1:91" x14ac:dyDescent="0.2">
      <c r="A3984" s="113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3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2"/>
      <c r="CH3984" s="1"/>
      <c r="CI3984" s="1"/>
      <c r="CJ3984" s="1"/>
      <c r="CK3984" s="1"/>
      <c r="CL3984" s="1"/>
      <c r="CM3984" s="1"/>
    </row>
    <row r="3985" spans="1:91" x14ac:dyDescent="0.2">
      <c r="A3985" s="113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3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2"/>
      <c r="CH3985" s="1"/>
      <c r="CI3985" s="1"/>
      <c r="CJ3985" s="1"/>
      <c r="CK3985" s="1"/>
      <c r="CL3985" s="1"/>
      <c r="CM3985" s="1"/>
    </row>
    <row r="3986" spans="1:91" x14ac:dyDescent="0.2">
      <c r="A3986" s="113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3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2"/>
      <c r="CH3986" s="1"/>
      <c r="CI3986" s="1"/>
      <c r="CJ3986" s="1"/>
      <c r="CK3986" s="1"/>
      <c r="CL3986" s="1"/>
      <c r="CM3986" s="1"/>
    </row>
    <row r="3987" spans="1:91" x14ac:dyDescent="0.2">
      <c r="A3987" s="113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3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2"/>
      <c r="CH3987" s="1"/>
      <c r="CI3987" s="1"/>
      <c r="CJ3987" s="1"/>
      <c r="CK3987" s="1"/>
      <c r="CL3987" s="1"/>
      <c r="CM3987" s="1"/>
    </row>
    <row r="3988" spans="1:91" x14ac:dyDescent="0.2">
      <c r="A3988" s="113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3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2"/>
      <c r="CH3988" s="1"/>
      <c r="CI3988" s="1"/>
      <c r="CJ3988" s="1"/>
      <c r="CK3988" s="1"/>
      <c r="CL3988" s="1"/>
      <c r="CM3988" s="1"/>
    </row>
    <row r="3989" spans="1:91" x14ac:dyDescent="0.2">
      <c r="A3989" s="113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3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2"/>
      <c r="CH3989" s="1"/>
      <c r="CI3989" s="1"/>
      <c r="CJ3989" s="1"/>
      <c r="CK3989" s="1"/>
      <c r="CL3989" s="1"/>
      <c r="CM3989" s="1"/>
    </row>
    <row r="3990" spans="1:91" x14ac:dyDescent="0.2">
      <c r="A3990" s="113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3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2"/>
      <c r="CH3990" s="1"/>
      <c r="CI3990" s="1"/>
      <c r="CJ3990" s="1"/>
      <c r="CK3990" s="1"/>
      <c r="CL3990" s="1"/>
      <c r="CM3990" s="1"/>
    </row>
    <row r="3991" spans="1:91" x14ac:dyDescent="0.2">
      <c r="A3991" s="113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3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2"/>
      <c r="CH3991" s="1"/>
      <c r="CI3991" s="1"/>
      <c r="CJ3991" s="1"/>
      <c r="CK3991" s="1"/>
      <c r="CL3991" s="1"/>
      <c r="CM3991" s="1"/>
    </row>
    <row r="3992" spans="1:91" x14ac:dyDescent="0.2">
      <c r="A3992" s="113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3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2"/>
      <c r="CH3992" s="1"/>
      <c r="CI3992" s="1"/>
      <c r="CJ3992" s="1"/>
      <c r="CK3992" s="1"/>
      <c r="CL3992" s="1"/>
      <c r="CM3992" s="1"/>
    </row>
    <row r="3993" spans="1:91" x14ac:dyDescent="0.2">
      <c r="A3993" s="113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3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2"/>
      <c r="CH3993" s="1"/>
      <c r="CI3993" s="1"/>
      <c r="CJ3993" s="1"/>
      <c r="CK3993" s="1"/>
      <c r="CL3993" s="1"/>
      <c r="CM3993" s="1"/>
    </row>
    <row r="3994" spans="1:91" x14ac:dyDescent="0.2">
      <c r="A3994" s="113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3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2"/>
      <c r="CH3994" s="1"/>
      <c r="CI3994" s="1"/>
      <c r="CJ3994" s="1"/>
      <c r="CK3994" s="1"/>
      <c r="CL3994" s="1"/>
      <c r="CM3994" s="1"/>
    </row>
    <row r="3995" spans="1:91" x14ac:dyDescent="0.2">
      <c r="A3995" s="113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3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2"/>
      <c r="CH3995" s="1"/>
      <c r="CI3995" s="1"/>
      <c r="CJ3995" s="1"/>
      <c r="CK3995" s="1"/>
      <c r="CL3995" s="1"/>
      <c r="CM3995" s="1"/>
    </row>
    <row r="3996" spans="1:91" x14ac:dyDescent="0.2">
      <c r="A3996" s="113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3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2"/>
      <c r="CH3996" s="1"/>
      <c r="CI3996" s="1"/>
      <c r="CJ3996" s="1"/>
      <c r="CK3996" s="1"/>
      <c r="CL3996" s="1"/>
      <c r="CM3996" s="1"/>
    </row>
    <row r="3997" spans="1:91" x14ac:dyDescent="0.2">
      <c r="A3997" s="113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3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2"/>
      <c r="CH3997" s="1"/>
      <c r="CI3997" s="1"/>
      <c r="CJ3997" s="1"/>
      <c r="CK3997" s="1"/>
      <c r="CL3997" s="1"/>
      <c r="CM3997" s="1"/>
    </row>
    <row r="3998" spans="1:91" x14ac:dyDescent="0.2">
      <c r="A3998" s="113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3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2"/>
      <c r="CH3998" s="1"/>
      <c r="CI3998" s="1"/>
      <c r="CJ3998" s="1"/>
      <c r="CK3998" s="1"/>
      <c r="CL3998" s="1"/>
      <c r="CM3998" s="1"/>
    </row>
    <row r="3999" spans="1:91" x14ac:dyDescent="0.2">
      <c r="A3999" s="113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3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2"/>
      <c r="CH3999" s="1"/>
      <c r="CI3999" s="1"/>
      <c r="CJ3999" s="1"/>
      <c r="CK3999" s="1"/>
      <c r="CL3999" s="1"/>
      <c r="CM3999" s="1"/>
    </row>
    <row r="4000" spans="1:91" x14ac:dyDescent="0.2">
      <c r="A4000" s="113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3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2"/>
      <c r="CH4000" s="1"/>
      <c r="CI4000" s="1"/>
      <c r="CJ4000" s="1"/>
      <c r="CK4000" s="1"/>
      <c r="CL4000" s="1"/>
      <c r="CM4000" s="1"/>
    </row>
    <row r="4001" spans="1:91" x14ac:dyDescent="0.2">
      <c r="A4001" s="113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3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2"/>
      <c r="CH4001" s="1"/>
      <c r="CI4001" s="1"/>
      <c r="CJ4001" s="1"/>
      <c r="CK4001" s="1"/>
      <c r="CL4001" s="1"/>
      <c r="CM4001" s="1"/>
    </row>
    <row r="4002" spans="1:91" x14ac:dyDescent="0.2">
      <c r="A4002" s="113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3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2"/>
      <c r="CH4002" s="1"/>
      <c r="CI4002" s="1"/>
      <c r="CJ4002" s="1"/>
      <c r="CK4002" s="1"/>
      <c r="CL4002" s="1"/>
      <c r="CM4002" s="1"/>
    </row>
    <row r="4003" spans="1:91" x14ac:dyDescent="0.2">
      <c r="A4003" s="113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3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2"/>
      <c r="CH4003" s="1"/>
      <c r="CI4003" s="1"/>
      <c r="CJ4003" s="1"/>
      <c r="CK4003" s="1"/>
      <c r="CL4003" s="1"/>
      <c r="CM4003" s="1"/>
    </row>
    <row r="4004" spans="1:91" x14ac:dyDescent="0.2">
      <c r="A4004" s="113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3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2"/>
      <c r="CH4004" s="1"/>
      <c r="CI4004" s="1"/>
      <c r="CJ4004" s="1"/>
      <c r="CK4004" s="1"/>
      <c r="CL4004" s="1"/>
      <c r="CM4004" s="1"/>
    </row>
    <row r="4005" spans="1:91" x14ac:dyDescent="0.2">
      <c r="A4005" s="113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3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2"/>
      <c r="CH4005" s="1"/>
      <c r="CI4005" s="1"/>
      <c r="CJ4005" s="1"/>
      <c r="CK4005" s="1"/>
      <c r="CL4005" s="1"/>
      <c r="CM4005" s="1"/>
    </row>
    <row r="4006" spans="1:91" x14ac:dyDescent="0.2">
      <c r="A4006" s="113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3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2"/>
      <c r="CH4006" s="1"/>
      <c r="CI4006" s="1"/>
      <c r="CJ4006" s="1"/>
      <c r="CK4006" s="1"/>
      <c r="CL4006" s="1"/>
      <c r="CM4006" s="1"/>
    </row>
    <row r="4007" spans="1:91" x14ac:dyDescent="0.2">
      <c r="A4007" s="113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3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2"/>
      <c r="CH4007" s="1"/>
      <c r="CI4007" s="1"/>
      <c r="CJ4007" s="1"/>
      <c r="CK4007" s="1"/>
      <c r="CL4007" s="1"/>
      <c r="CM4007" s="1"/>
    </row>
    <row r="4008" spans="1:91" x14ac:dyDescent="0.2">
      <c r="A4008" s="113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3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2"/>
      <c r="CH4008" s="1"/>
      <c r="CI4008" s="1"/>
      <c r="CJ4008" s="1"/>
      <c r="CK4008" s="1"/>
      <c r="CL4008" s="1"/>
      <c r="CM4008" s="1"/>
    </row>
    <row r="4009" spans="1:91" x14ac:dyDescent="0.2">
      <c r="A4009" s="113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3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2"/>
      <c r="CH4009" s="1"/>
      <c r="CI4009" s="1"/>
      <c r="CJ4009" s="1"/>
      <c r="CK4009" s="1"/>
      <c r="CL4009" s="1"/>
      <c r="CM4009" s="1"/>
    </row>
    <row r="4010" spans="1:91" x14ac:dyDescent="0.2">
      <c r="A4010" s="113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3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2"/>
      <c r="CH4010" s="1"/>
      <c r="CI4010" s="1"/>
      <c r="CJ4010" s="1"/>
      <c r="CK4010" s="1"/>
      <c r="CL4010" s="1"/>
      <c r="CM4010" s="1"/>
    </row>
    <row r="4011" spans="1:91" x14ac:dyDescent="0.2">
      <c r="A4011" s="113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3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2"/>
      <c r="CH4011" s="1"/>
      <c r="CI4011" s="1"/>
      <c r="CJ4011" s="1"/>
      <c r="CK4011" s="1"/>
      <c r="CL4011" s="1"/>
      <c r="CM4011" s="1"/>
    </row>
    <row r="4012" spans="1:91" x14ac:dyDescent="0.2">
      <c r="A4012" s="113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3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2"/>
      <c r="CH4012" s="1"/>
      <c r="CI4012" s="1"/>
      <c r="CJ4012" s="1"/>
      <c r="CK4012" s="1"/>
      <c r="CL4012" s="1"/>
      <c r="CM4012" s="1"/>
    </row>
    <row r="4013" spans="1:91" x14ac:dyDescent="0.2">
      <c r="A4013" s="113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3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2"/>
      <c r="CH4013" s="1"/>
      <c r="CI4013" s="1"/>
      <c r="CJ4013" s="1"/>
      <c r="CK4013" s="1"/>
      <c r="CL4013" s="1"/>
      <c r="CM4013" s="1"/>
    </row>
    <row r="4014" spans="1:91" x14ac:dyDescent="0.2">
      <c r="A4014" s="113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3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2"/>
      <c r="CH4014" s="1"/>
      <c r="CI4014" s="1"/>
      <c r="CJ4014" s="1"/>
      <c r="CK4014" s="1"/>
      <c r="CL4014" s="1"/>
      <c r="CM4014" s="1"/>
    </row>
    <row r="4015" spans="1:91" x14ac:dyDescent="0.2">
      <c r="A4015" s="113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3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2"/>
      <c r="CH4015" s="1"/>
      <c r="CI4015" s="1"/>
      <c r="CJ4015" s="1"/>
      <c r="CK4015" s="1"/>
      <c r="CL4015" s="1"/>
      <c r="CM4015" s="1"/>
    </row>
    <row r="4016" spans="1:91" x14ac:dyDescent="0.2">
      <c r="A4016" s="113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3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2"/>
      <c r="CH4016" s="1"/>
      <c r="CI4016" s="1"/>
      <c r="CJ4016" s="1"/>
      <c r="CK4016" s="1"/>
      <c r="CL4016" s="1"/>
      <c r="CM4016" s="1"/>
    </row>
    <row r="4017" spans="1:91" x14ac:dyDescent="0.2">
      <c r="A4017" s="113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3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2"/>
      <c r="CH4017" s="1"/>
      <c r="CI4017" s="1"/>
      <c r="CJ4017" s="1"/>
      <c r="CK4017" s="1"/>
      <c r="CL4017" s="1"/>
      <c r="CM4017" s="1"/>
    </row>
    <row r="4018" spans="1:91" x14ac:dyDescent="0.2">
      <c r="A4018" s="113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3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2"/>
      <c r="CH4018" s="1"/>
      <c r="CI4018" s="1"/>
      <c r="CJ4018" s="1"/>
      <c r="CK4018" s="1"/>
      <c r="CL4018" s="1"/>
      <c r="CM4018" s="1"/>
    </row>
    <row r="4019" spans="1:91" x14ac:dyDescent="0.2">
      <c r="A4019" s="113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3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2"/>
      <c r="CH4019" s="1"/>
      <c r="CI4019" s="1"/>
      <c r="CJ4019" s="1"/>
      <c r="CK4019" s="1"/>
      <c r="CL4019" s="1"/>
      <c r="CM4019" s="1"/>
    </row>
    <row r="4020" spans="1:91" x14ac:dyDescent="0.2">
      <c r="A4020" s="113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3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2"/>
      <c r="CH4020" s="1"/>
      <c r="CI4020" s="1"/>
      <c r="CJ4020" s="1"/>
      <c r="CK4020" s="1"/>
      <c r="CL4020" s="1"/>
      <c r="CM4020" s="1"/>
    </row>
    <row r="4021" spans="1:91" x14ac:dyDescent="0.2">
      <c r="A4021" s="113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3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2"/>
      <c r="CH4021" s="1"/>
      <c r="CI4021" s="1"/>
      <c r="CJ4021" s="1"/>
      <c r="CK4021" s="1"/>
      <c r="CL4021" s="1"/>
      <c r="CM4021" s="1"/>
    </row>
    <row r="4022" spans="1:91" x14ac:dyDescent="0.2">
      <c r="A4022" s="113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3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2"/>
      <c r="CH4022" s="1"/>
      <c r="CI4022" s="1"/>
      <c r="CJ4022" s="1"/>
      <c r="CK4022" s="1"/>
      <c r="CL4022" s="1"/>
      <c r="CM4022" s="1"/>
    </row>
    <row r="4023" spans="1:91" x14ac:dyDescent="0.2">
      <c r="A4023" s="113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3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2"/>
      <c r="CH4023" s="1"/>
      <c r="CI4023" s="1"/>
      <c r="CJ4023" s="1"/>
      <c r="CK4023" s="1"/>
      <c r="CL4023" s="1"/>
      <c r="CM4023" s="1"/>
    </row>
    <row r="4024" spans="1:91" x14ac:dyDescent="0.2">
      <c r="A4024" s="113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3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2"/>
      <c r="CH4024" s="1"/>
      <c r="CI4024" s="1"/>
      <c r="CJ4024" s="1"/>
      <c r="CK4024" s="1"/>
      <c r="CL4024" s="1"/>
      <c r="CM4024" s="1"/>
    </row>
    <row r="4025" spans="1:91" x14ac:dyDescent="0.2">
      <c r="A4025" s="113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3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2"/>
      <c r="CH4025" s="1"/>
      <c r="CI4025" s="1"/>
      <c r="CJ4025" s="1"/>
      <c r="CK4025" s="1"/>
      <c r="CL4025" s="1"/>
      <c r="CM4025" s="1"/>
    </row>
    <row r="4026" spans="1:91" x14ac:dyDescent="0.2">
      <c r="A4026" s="113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3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2"/>
      <c r="CH4026" s="1"/>
      <c r="CI4026" s="1"/>
      <c r="CJ4026" s="1"/>
      <c r="CK4026" s="1"/>
      <c r="CL4026" s="1"/>
      <c r="CM4026" s="1"/>
    </row>
    <row r="4027" spans="1:91" x14ac:dyDescent="0.2">
      <c r="A4027" s="113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3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2"/>
      <c r="CH4027" s="1"/>
      <c r="CI4027" s="1"/>
      <c r="CJ4027" s="1"/>
      <c r="CK4027" s="1"/>
      <c r="CL4027" s="1"/>
      <c r="CM4027" s="1"/>
    </row>
    <row r="4028" spans="1:91" x14ac:dyDescent="0.2">
      <c r="A4028" s="113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3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2"/>
      <c r="CH4028" s="1"/>
      <c r="CI4028" s="1"/>
      <c r="CJ4028" s="1"/>
      <c r="CK4028" s="1"/>
      <c r="CL4028" s="1"/>
      <c r="CM4028" s="1"/>
    </row>
    <row r="4029" spans="1:91" x14ac:dyDescent="0.2">
      <c r="A4029" s="113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3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2"/>
      <c r="CH4029" s="1"/>
      <c r="CI4029" s="1"/>
      <c r="CJ4029" s="1"/>
      <c r="CK4029" s="1"/>
      <c r="CL4029" s="1"/>
      <c r="CM4029" s="1"/>
    </row>
    <row r="4030" spans="1:91" x14ac:dyDescent="0.2">
      <c r="A4030" s="113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3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2"/>
      <c r="CH4030" s="1"/>
      <c r="CI4030" s="1"/>
      <c r="CJ4030" s="1"/>
      <c r="CK4030" s="1"/>
      <c r="CL4030" s="1"/>
      <c r="CM4030" s="1"/>
    </row>
    <row r="4031" spans="1:91" x14ac:dyDescent="0.2">
      <c r="A4031" s="113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3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2"/>
      <c r="CH4031" s="1"/>
      <c r="CI4031" s="1"/>
      <c r="CJ4031" s="1"/>
      <c r="CK4031" s="1"/>
      <c r="CL4031" s="1"/>
      <c r="CM4031" s="1"/>
    </row>
    <row r="4032" spans="1:91" x14ac:dyDescent="0.2">
      <c r="A4032" s="113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3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2"/>
      <c r="CH4032" s="1"/>
      <c r="CI4032" s="1"/>
      <c r="CJ4032" s="1"/>
      <c r="CK4032" s="1"/>
      <c r="CL4032" s="1"/>
      <c r="CM4032" s="1"/>
    </row>
    <row r="4033" spans="1:91" x14ac:dyDescent="0.2">
      <c r="A4033" s="113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3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2"/>
      <c r="CH4033" s="1"/>
      <c r="CI4033" s="1"/>
      <c r="CJ4033" s="1"/>
      <c r="CK4033" s="1"/>
      <c r="CL4033" s="1"/>
      <c r="CM4033" s="1"/>
    </row>
    <row r="4034" spans="1:91" x14ac:dyDescent="0.2">
      <c r="A4034" s="113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3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2"/>
      <c r="CH4034" s="1"/>
      <c r="CI4034" s="1"/>
      <c r="CJ4034" s="1"/>
      <c r="CK4034" s="1"/>
      <c r="CL4034" s="1"/>
      <c r="CM4034" s="1"/>
    </row>
    <row r="4035" spans="1:91" x14ac:dyDescent="0.2">
      <c r="A4035" s="113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3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2"/>
      <c r="CH4035" s="1"/>
      <c r="CI4035" s="1"/>
      <c r="CJ4035" s="1"/>
      <c r="CK4035" s="1"/>
      <c r="CL4035" s="1"/>
      <c r="CM4035" s="1"/>
    </row>
    <row r="4036" spans="1:91" x14ac:dyDescent="0.2">
      <c r="A4036" s="113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3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2"/>
      <c r="CH4036" s="1"/>
      <c r="CI4036" s="1"/>
      <c r="CJ4036" s="1"/>
      <c r="CK4036" s="1"/>
      <c r="CL4036" s="1"/>
      <c r="CM4036" s="1"/>
    </row>
    <row r="4037" spans="1:91" x14ac:dyDescent="0.2">
      <c r="A4037" s="113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3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2"/>
      <c r="CH4037" s="1"/>
      <c r="CI4037" s="1"/>
      <c r="CJ4037" s="1"/>
      <c r="CK4037" s="1"/>
      <c r="CL4037" s="1"/>
      <c r="CM4037" s="1"/>
    </row>
    <row r="4038" spans="1:91" x14ac:dyDescent="0.2">
      <c r="A4038" s="113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3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2"/>
      <c r="CH4038" s="1"/>
      <c r="CI4038" s="1"/>
      <c r="CJ4038" s="1"/>
      <c r="CK4038" s="1"/>
      <c r="CL4038" s="1"/>
      <c r="CM4038" s="1"/>
    </row>
    <row r="4039" spans="1:91" x14ac:dyDescent="0.2">
      <c r="A4039" s="113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3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2"/>
      <c r="CH4039" s="1"/>
      <c r="CI4039" s="1"/>
      <c r="CJ4039" s="1"/>
      <c r="CK4039" s="1"/>
      <c r="CL4039" s="1"/>
      <c r="CM4039" s="1"/>
    </row>
    <row r="4040" spans="1:91" x14ac:dyDescent="0.2">
      <c r="A4040" s="113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3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2"/>
      <c r="CH4040" s="1"/>
      <c r="CI4040" s="1"/>
      <c r="CJ4040" s="1"/>
      <c r="CK4040" s="1"/>
      <c r="CL4040" s="1"/>
      <c r="CM4040" s="1"/>
    </row>
    <row r="4041" spans="1:91" x14ac:dyDescent="0.2">
      <c r="A4041" s="113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3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2"/>
      <c r="CH4041" s="1"/>
      <c r="CI4041" s="1"/>
      <c r="CJ4041" s="1"/>
      <c r="CK4041" s="1"/>
      <c r="CL4041" s="1"/>
      <c r="CM4041" s="1"/>
    </row>
    <row r="4042" spans="1:91" x14ac:dyDescent="0.2">
      <c r="A4042" s="113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3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2"/>
      <c r="CH4042" s="1"/>
      <c r="CI4042" s="1"/>
      <c r="CJ4042" s="1"/>
      <c r="CK4042" s="1"/>
      <c r="CL4042" s="1"/>
      <c r="CM4042" s="1"/>
    </row>
    <row r="4043" spans="1:91" x14ac:dyDescent="0.2">
      <c r="A4043" s="113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3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2"/>
      <c r="CH4043" s="1"/>
      <c r="CI4043" s="1"/>
      <c r="CJ4043" s="1"/>
      <c r="CK4043" s="1"/>
      <c r="CL4043" s="1"/>
      <c r="CM4043" s="1"/>
    </row>
    <row r="4044" spans="1:91" x14ac:dyDescent="0.2">
      <c r="A4044" s="113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3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2"/>
      <c r="CH4044" s="1"/>
      <c r="CI4044" s="1"/>
      <c r="CJ4044" s="1"/>
      <c r="CK4044" s="1"/>
      <c r="CL4044" s="1"/>
      <c r="CM4044" s="1"/>
    </row>
    <row r="4045" spans="1:91" x14ac:dyDescent="0.2">
      <c r="A4045" s="113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3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2"/>
      <c r="CH4045" s="1"/>
      <c r="CI4045" s="1"/>
      <c r="CJ4045" s="1"/>
      <c r="CK4045" s="1"/>
      <c r="CL4045" s="1"/>
      <c r="CM4045" s="1"/>
    </row>
    <row r="4046" spans="1:91" x14ac:dyDescent="0.2">
      <c r="A4046" s="113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3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2"/>
      <c r="CH4046" s="1"/>
      <c r="CI4046" s="1"/>
      <c r="CJ4046" s="1"/>
      <c r="CK4046" s="1"/>
      <c r="CL4046" s="1"/>
      <c r="CM4046" s="1"/>
    </row>
    <row r="4047" spans="1:91" x14ac:dyDescent="0.2">
      <c r="A4047" s="113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3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2"/>
      <c r="CH4047" s="1"/>
      <c r="CI4047" s="1"/>
      <c r="CJ4047" s="1"/>
      <c r="CK4047" s="1"/>
      <c r="CL4047" s="1"/>
      <c r="CM4047" s="1"/>
    </row>
    <row r="4048" spans="1:91" x14ac:dyDescent="0.2">
      <c r="A4048" s="113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3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2"/>
      <c r="CH4048" s="1"/>
      <c r="CI4048" s="1"/>
      <c r="CJ4048" s="1"/>
      <c r="CK4048" s="1"/>
      <c r="CL4048" s="1"/>
      <c r="CM4048" s="1"/>
    </row>
    <row r="4049" spans="1:91" x14ac:dyDescent="0.2">
      <c r="A4049" s="113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3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2"/>
      <c r="CH4049" s="1"/>
      <c r="CI4049" s="1"/>
      <c r="CJ4049" s="1"/>
      <c r="CK4049" s="1"/>
      <c r="CL4049" s="1"/>
      <c r="CM4049" s="1"/>
    </row>
    <row r="4050" spans="1:91" x14ac:dyDescent="0.2">
      <c r="A4050" s="113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3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2"/>
      <c r="CH4050" s="1"/>
      <c r="CI4050" s="1"/>
      <c r="CJ4050" s="1"/>
      <c r="CK4050" s="1"/>
      <c r="CL4050" s="1"/>
      <c r="CM4050" s="1"/>
    </row>
    <row r="4051" spans="1:91" x14ac:dyDescent="0.2">
      <c r="A4051" s="113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3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2"/>
      <c r="CH4051" s="1"/>
      <c r="CI4051" s="1"/>
      <c r="CJ4051" s="1"/>
      <c r="CK4051" s="1"/>
      <c r="CL4051" s="1"/>
      <c r="CM4051" s="1"/>
    </row>
    <row r="4052" spans="1:91" x14ac:dyDescent="0.2">
      <c r="A4052" s="113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3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2"/>
      <c r="CH4052" s="1"/>
      <c r="CI4052" s="1"/>
      <c r="CJ4052" s="1"/>
      <c r="CK4052" s="1"/>
      <c r="CL4052" s="1"/>
      <c r="CM4052" s="1"/>
    </row>
    <row r="4053" spans="1:91" x14ac:dyDescent="0.2">
      <c r="A4053" s="113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3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2"/>
      <c r="CH4053" s="1"/>
      <c r="CI4053" s="1"/>
      <c r="CJ4053" s="1"/>
      <c r="CK4053" s="1"/>
      <c r="CL4053" s="1"/>
      <c r="CM4053" s="1"/>
    </row>
    <row r="4054" spans="1:91" x14ac:dyDescent="0.2">
      <c r="A4054" s="113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3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2"/>
      <c r="CH4054" s="1"/>
      <c r="CI4054" s="1"/>
      <c r="CJ4054" s="1"/>
      <c r="CK4054" s="1"/>
      <c r="CL4054" s="1"/>
      <c r="CM4054" s="1"/>
    </row>
    <row r="4055" spans="1:91" x14ac:dyDescent="0.2">
      <c r="A4055" s="113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3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2"/>
      <c r="CH4055" s="1"/>
      <c r="CI4055" s="1"/>
      <c r="CJ4055" s="1"/>
      <c r="CK4055" s="1"/>
      <c r="CL4055" s="1"/>
      <c r="CM4055" s="1"/>
    </row>
    <row r="4056" spans="1:91" x14ac:dyDescent="0.2">
      <c r="A4056" s="113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3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2"/>
      <c r="CH4056" s="1"/>
      <c r="CI4056" s="1"/>
      <c r="CJ4056" s="1"/>
      <c r="CK4056" s="1"/>
      <c r="CL4056" s="1"/>
      <c r="CM4056" s="1"/>
    </row>
    <row r="4057" spans="1:91" x14ac:dyDescent="0.2">
      <c r="A4057" s="113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3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2"/>
      <c r="CH4057" s="1"/>
      <c r="CI4057" s="1"/>
      <c r="CJ4057" s="1"/>
      <c r="CK4057" s="1"/>
      <c r="CL4057" s="1"/>
      <c r="CM4057" s="1"/>
    </row>
    <row r="4058" spans="1:91" x14ac:dyDescent="0.2">
      <c r="A4058" s="113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3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2"/>
      <c r="CH4058" s="1"/>
      <c r="CI4058" s="1"/>
      <c r="CJ4058" s="1"/>
      <c r="CK4058" s="1"/>
      <c r="CL4058" s="1"/>
      <c r="CM4058" s="1"/>
    </row>
    <row r="4059" spans="1:91" x14ac:dyDescent="0.2">
      <c r="A4059" s="113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3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2"/>
      <c r="CH4059" s="1"/>
      <c r="CI4059" s="1"/>
      <c r="CJ4059" s="1"/>
      <c r="CK4059" s="1"/>
      <c r="CL4059" s="1"/>
      <c r="CM4059" s="1"/>
    </row>
    <row r="4060" spans="1:91" x14ac:dyDescent="0.2">
      <c r="A4060" s="113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3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2"/>
      <c r="CH4060" s="1"/>
      <c r="CI4060" s="1"/>
      <c r="CJ4060" s="1"/>
      <c r="CK4060" s="1"/>
      <c r="CL4060" s="1"/>
      <c r="CM4060" s="1"/>
    </row>
    <row r="4061" spans="1:91" x14ac:dyDescent="0.2">
      <c r="A4061" s="113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3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2"/>
      <c r="CH4061" s="1"/>
      <c r="CI4061" s="1"/>
      <c r="CJ4061" s="1"/>
      <c r="CK4061" s="1"/>
      <c r="CL4061" s="1"/>
      <c r="CM4061" s="1"/>
    </row>
    <row r="4062" spans="1:91" x14ac:dyDescent="0.2">
      <c r="A4062" s="113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3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2"/>
      <c r="CH4062" s="1"/>
      <c r="CI4062" s="1"/>
      <c r="CJ4062" s="1"/>
      <c r="CK4062" s="1"/>
      <c r="CL4062" s="1"/>
      <c r="CM4062" s="1"/>
    </row>
    <row r="4063" spans="1:91" x14ac:dyDescent="0.2">
      <c r="A4063" s="113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3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2"/>
      <c r="CH4063" s="1"/>
      <c r="CI4063" s="1"/>
      <c r="CJ4063" s="1"/>
      <c r="CK4063" s="1"/>
      <c r="CL4063" s="1"/>
      <c r="CM4063" s="1"/>
    </row>
    <row r="4064" spans="1:91" x14ac:dyDescent="0.2">
      <c r="A4064" s="113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3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2"/>
      <c r="CH4064" s="1"/>
      <c r="CI4064" s="1"/>
      <c r="CJ4064" s="1"/>
      <c r="CK4064" s="1"/>
      <c r="CL4064" s="1"/>
      <c r="CM4064" s="1"/>
    </row>
    <row r="4065" spans="1:91" x14ac:dyDescent="0.2">
      <c r="A4065" s="113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3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2"/>
      <c r="CH4065" s="1"/>
      <c r="CI4065" s="1"/>
      <c r="CJ4065" s="1"/>
      <c r="CK4065" s="1"/>
      <c r="CL4065" s="1"/>
      <c r="CM4065" s="1"/>
    </row>
    <row r="4066" spans="1:91" x14ac:dyDescent="0.2">
      <c r="A4066" s="113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3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2"/>
      <c r="CH4066" s="1"/>
      <c r="CI4066" s="1"/>
      <c r="CJ4066" s="1"/>
      <c r="CK4066" s="1"/>
      <c r="CL4066" s="1"/>
      <c r="CM4066" s="1"/>
    </row>
    <row r="4067" spans="1:91" x14ac:dyDescent="0.2">
      <c r="A4067" s="113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3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2"/>
      <c r="CH4067" s="1"/>
      <c r="CI4067" s="1"/>
      <c r="CJ4067" s="1"/>
      <c r="CK4067" s="1"/>
      <c r="CL4067" s="1"/>
      <c r="CM4067" s="1"/>
    </row>
    <row r="4068" spans="1:91" x14ac:dyDescent="0.2">
      <c r="A4068" s="113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3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2"/>
      <c r="CH4068" s="1"/>
      <c r="CI4068" s="1"/>
      <c r="CJ4068" s="1"/>
      <c r="CK4068" s="1"/>
      <c r="CL4068" s="1"/>
      <c r="CM4068" s="1"/>
    </row>
    <row r="4069" spans="1:91" x14ac:dyDescent="0.2">
      <c r="A4069" s="113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3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2"/>
      <c r="CH4069" s="1"/>
      <c r="CI4069" s="1"/>
      <c r="CJ4069" s="1"/>
      <c r="CK4069" s="1"/>
      <c r="CL4069" s="1"/>
      <c r="CM4069" s="1"/>
    </row>
    <row r="4070" spans="1:91" x14ac:dyDescent="0.2">
      <c r="A4070" s="113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3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2"/>
      <c r="CH4070" s="1"/>
      <c r="CI4070" s="1"/>
      <c r="CJ4070" s="1"/>
      <c r="CK4070" s="1"/>
      <c r="CL4070" s="1"/>
      <c r="CM4070" s="1"/>
    </row>
    <row r="4071" spans="1:91" x14ac:dyDescent="0.2">
      <c r="A4071" s="113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3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2"/>
      <c r="CH4071" s="1"/>
      <c r="CI4071" s="1"/>
      <c r="CJ4071" s="1"/>
      <c r="CK4071" s="1"/>
      <c r="CL4071" s="1"/>
      <c r="CM4071" s="1"/>
    </row>
    <row r="4072" spans="1:91" x14ac:dyDescent="0.2">
      <c r="A4072" s="113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3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2"/>
      <c r="CH4072" s="1"/>
      <c r="CI4072" s="1"/>
      <c r="CJ4072" s="1"/>
      <c r="CK4072" s="1"/>
      <c r="CL4072" s="1"/>
      <c r="CM4072" s="1"/>
    </row>
    <row r="4073" spans="1:91" x14ac:dyDescent="0.2">
      <c r="A4073" s="113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3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2"/>
      <c r="CH4073" s="1"/>
      <c r="CI4073" s="1"/>
      <c r="CJ4073" s="1"/>
      <c r="CK4073" s="1"/>
      <c r="CL4073" s="1"/>
      <c r="CM4073" s="1"/>
    </row>
    <row r="4074" spans="1:91" x14ac:dyDescent="0.2">
      <c r="A4074" s="113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3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2"/>
      <c r="CH4074" s="1"/>
      <c r="CI4074" s="1"/>
      <c r="CJ4074" s="1"/>
      <c r="CK4074" s="1"/>
      <c r="CL4074" s="1"/>
      <c r="CM4074" s="1"/>
    </row>
    <row r="4075" spans="1:91" x14ac:dyDescent="0.2">
      <c r="A4075" s="113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3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2"/>
      <c r="CH4075" s="1"/>
      <c r="CI4075" s="1"/>
      <c r="CJ4075" s="1"/>
      <c r="CK4075" s="1"/>
      <c r="CL4075" s="1"/>
      <c r="CM4075" s="1"/>
    </row>
    <row r="4076" spans="1:91" x14ac:dyDescent="0.2">
      <c r="A4076" s="113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3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2"/>
      <c r="CH4076" s="1"/>
      <c r="CI4076" s="1"/>
      <c r="CJ4076" s="1"/>
      <c r="CK4076" s="1"/>
      <c r="CL4076" s="1"/>
      <c r="CM4076" s="1"/>
    </row>
    <row r="4077" spans="1:91" x14ac:dyDescent="0.2">
      <c r="A4077" s="113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3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2"/>
      <c r="CH4077" s="1"/>
      <c r="CI4077" s="1"/>
      <c r="CJ4077" s="1"/>
      <c r="CK4077" s="1"/>
      <c r="CL4077" s="1"/>
      <c r="CM4077" s="1"/>
    </row>
    <row r="4078" spans="1:91" x14ac:dyDescent="0.2">
      <c r="A4078" s="113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3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2"/>
      <c r="CH4078" s="1"/>
      <c r="CI4078" s="1"/>
      <c r="CJ4078" s="1"/>
      <c r="CK4078" s="1"/>
      <c r="CL4078" s="1"/>
      <c r="CM4078" s="1"/>
    </row>
    <row r="4079" spans="1:91" x14ac:dyDescent="0.2">
      <c r="A4079" s="113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3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2"/>
      <c r="CH4079" s="1"/>
      <c r="CI4079" s="1"/>
      <c r="CJ4079" s="1"/>
      <c r="CK4079" s="1"/>
      <c r="CL4079" s="1"/>
      <c r="CM4079" s="1"/>
    </row>
    <row r="4080" spans="1:91" x14ac:dyDescent="0.2">
      <c r="A4080" s="113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3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2"/>
      <c r="CH4080" s="1"/>
      <c r="CI4080" s="1"/>
      <c r="CJ4080" s="1"/>
      <c r="CK4080" s="1"/>
      <c r="CL4080" s="1"/>
      <c r="CM4080" s="1"/>
    </row>
    <row r="4081" spans="1:91" x14ac:dyDescent="0.2">
      <c r="A4081" s="113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3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2"/>
      <c r="CH4081" s="1"/>
      <c r="CI4081" s="1"/>
      <c r="CJ4081" s="1"/>
      <c r="CK4081" s="1"/>
      <c r="CL4081" s="1"/>
      <c r="CM4081" s="1"/>
    </row>
    <row r="4082" spans="1:91" x14ac:dyDescent="0.2">
      <c r="A4082" s="113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3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2"/>
      <c r="CH4082" s="1"/>
      <c r="CI4082" s="1"/>
      <c r="CJ4082" s="1"/>
      <c r="CK4082" s="1"/>
      <c r="CL4082" s="1"/>
      <c r="CM4082" s="1"/>
    </row>
    <row r="4083" spans="1:91" x14ac:dyDescent="0.2">
      <c r="A4083" s="113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3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2"/>
      <c r="CH4083" s="1"/>
      <c r="CI4083" s="1"/>
      <c r="CJ4083" s="1"/>
      <c r="CK4083" s="1"/>
      <c r="CL4083" s="1"/>
      <c r="CM4083" s="1"/>
    </row>
    <row r="4084" spans="1:91" x14ac:dyDescent="0.2">
      <c r="A4084" s="113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3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2"/>
      <c r="CH4084" s="1"/>
      <c r="CI4084" s="1"/>
      <c r="CJ4084" s="1"/>
      <c r="CK4084" s="1"/>
      <c r="CL4084" s="1"/>
      <c r="CM4084" s="1"/>
    </row>
    <row r="4085" spans="1:91" x14ac:dyDescent="0.2">
      <c r="A4085" s="113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3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2"/>
      <c r="CH4085" s="1"/>
      <c r="CI4085" s="1"/>
      <c r="CJ4085" s="1"/>
      <c r="CK4085" s="1"/>
      <c r="CL4085" s="1"/>
      <c r="CM4085" s="1"/>
    </row>
    <row r="4086" spans="1:91" x14ac:dyDescent="0.2">
      <c r="A4086" s="113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3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2"/>
      <c r="CH4086" s="1"/>
      <c r="CI4086" s="1"/>
      <c r="CJ4086" s="1"/>
      <c r="CK4086" s="1"/>
      <c r="CL4086" s="1"/>
      <c r="CM4086" s="1"/>
    </row>
    <row r="4087" spans="1:91" x14ac:dyDescent="0.2">
      <c r="A4087" s="113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3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2"/>
      <c r="CH4087" s="1"/>
      <c r="CI4087" s="1"/>
      <c r="CJ4087" s="1"/>
      <c r="CK4087" s="1"/>
      <c r="CL4087" s="1"/>
      <c r="CM4087" s="1"/>
    </row>
    <row r="4088" spans="1:91" x14ac:dyDescent="0.2">
      <c r="A4088" s="113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3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2"/>
      <c r="CH4088" s="1"/>
      <c r="CI4088" s="1"/>
      <c r="CJ4088" s="1"/>
      <c r="CK4088" s="1"/>
      <c r="CL4088" s="1"/>
      <c r="CM4088" s="1"/>
    </row>
    <row r="4089" spans="1:91" x14ac:dyDescent="0.2">
      <c r="A4089" s="113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3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2"/>
      <c r="CH4089" s="1"/>
      <c r="CI4089" s="1"/>
      <c r="CJ4089" s="1"/>
      <c r="CK4089" s="1"/>
      <c r="CL4089" s="1"/>
      <c r="CM4089" s="1"/>
    </row>
    <row r="4090" spans="1:91" x14ac:dyDescent="0.2">
      <c r="A4090" s="113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3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2"/>
      <c r="CH4090" s="1"/>
      <c r="CI4090" s="1"/>
      <c r="CJ4090" s="1"/>
      <c r="CK4090" s="1"/>
      <c r="CL4090" s="1"/>
      <c r="CM4090" s="1"/>
    </row>
    <row r="4091" spans="1:91" x14ac:dyDescent="0.2">
      <c r="A4091" s="113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3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2"/>
      <c r="CH4091" s="1"/>
      <c r="CI4091" s="1"/>
      <c r="CJ4091" s="1"/>
      <c r="CK4091" s="1"/>
      <c r="CL4091" s="1"/>
      <c r="CM4091" s="1"/>
    </row>
    <row r="4092" spans="1:91" x14ac:dyDescent="0.2">
      <c r="A4092" s="113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3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2"/>
      <c r="CH4092" s="1"/>
      <c r="CI4092" s="1"/>
      <c r="CJ4092" s="1"/>
      <c r="CK4092" s="1"/>
      <c r="CL4092" s="1"/>
      <c r="CM4092" s="1"/>
    </row>
    <row r="4093" spans="1:91" x14ac:dyDescent="0.2">
      <c r="A4093" s="113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3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2"/>
      <c r="CH4093" s="1"/>
      <c r="CI4093" s="1"/>
      <c r="CJ4093" s="1"/>
      <c r="CK4093" s="1"/>
      <c r="CL4093" s="1"/>
      <c r="CM4093" s="1"/>
    </row>
    <row r="4094" spans="1:91" x14ac:dyDescent="0.2">
      <c r="A4094" s="113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3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2"/>
      <c r="CH4094" s="1"/>
      <c r="CI4094" s="1"/>
      <c r="CJ4094" s="1"/>
      <c r="CK4094" s="1"/>
      <c r="CL4094" s="1"/>
      <c r="CM4094" s="1"/>
    </row>
    <row r="4095" spans="1:91" x14ac:dyDescent="0.2">
      <c r="A4095" s="113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3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2"/>
      <c r="CH4095" s="1"/>
      <c r="CI4095" s="1"/>
      <c r="CJ4095" s="1"/>
      <c r="CK4095" s="1"/>
      <c r="CL4095" s="1"/>
      <c r="CM4095" s="1"/>
    </row>
    <row r="4096" spans="1:91" x14ac:dyDescent="0.2">
      <c r="A4096" s="113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3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2"/>
      <c r="CH4096" s="1"/>
      <c r="CI4096" s="1"/>
      <c r="CJ4096" s="1"/>
      <c r="CK4096" s="1"/>
      <c r="CL4096" s="1"/>
      <c r="CM4096" s="1"/>
    </row>
    <row r="4097" spans="1:91" x14ac:dyDescent="0.2">
      <c r="A4097" s="113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3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2"/>
      <c r="CH4097" s="1"/>
      <c r="CI4097" s="1"/>
      <c r="CJ4097" s="1"/>
      <c r="CK4097" s="1"/>
      <c r="CL4097" s="1"/>
      <c r="CM4097" s="1"/>
    </row>
    <row r="4098" spans="1:91" x14ac:dyDescent="0.2">
      <c r="A4098" s="113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3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2"/>
      <c r="CH4098" s="1"/>
      <c r="CI4098" s="1"/>
      <c r="CJ4098" s="1"/>
      <c r="CK4098" s="1"/>
      <c r="CL4098" s="1"/>
      <c r="CM4098" s="1"/>
    </row>
    <row r="4099" spans="1:91" x14ac:dyDescent="0.2">
      <c r="A4099" s="113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3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2"/>
      <c r="CH4099" s="1"/>
      <c r="CI4099" s="1"/>
      <c r="CJ4099" s="1"/>
      <c r="CK4099" s="1"/>
      <c r="CL4099" s="1"/>
      <c r="CM4099" s="1"/>
    </row>
    <row r="4100" spans="1:91" x14ac:dyDescent="0.2">
      <c r="A4100" s="113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3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2"/>
      <c r="CH4100" s="1"/>
      <c r="CI4100" s="1"/>
      <c r="CJ4100" s="1"/>
      <c r="CK4100" s="1"/>
      <c r="CL4100" s="1"/>
      <c r="CM4100" s="1"/>
    </row>
    <row r="4101" spans="1:91" x14ac:dyDescent="0.2">
      <c r="A4101" s="113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3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2"/>
      <c r="CH4101" s="1"/>
      <c r="CI4101" s="1"/>
      <c r="CJ4101" s="1"/>
      <c r="CK4101" s="1"/>
      <c r="CL4101" s="1"/>
      <c r="CM4101" s="1"/>
    </row>
    <row r="4102" spans="1:91" x14ac:dyDescent="0.2">
      <c r="A4102" s="113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3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2"/>
      <c r="CH4102" s="1"/>
      <c r="CI4102" s="1"/>
      <c r="CJ4102" s="1"/>
      <c r="CK4102" s="1"/>
      <c r="CL4102" s="1"/>
      <c r="CM4102" s="1"/>
    </row>
    <row r="4103" spans="1:91" x14ac:dyDescent="0.2">
      <c r="A4103" s="113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3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2"/>
      <c r="CH4103" s="1"/>
      <c r="CI4103" s="1"/>
      <c r="CJ4103" s="1"/>
      <c r="CK4103" s="1"/>
      <c r="CL4103" s="1"/>
      <c r="CM4103" s="1"/>
    </row>
    <row r="4104" spans="1:91" x14ac:dyDescent="0.2">
      <c r="A4104" s="113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3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2"/>
      <c r="CH4104" s="1"/>
      <c r="CI4104" s="1"/>
      <c r="CJ4104" s="1"/>
      <c r="CK4104" s="1"/>
      <c r="CL4104" s="1"/>
      <c r="CM4104" s="1"/>
    </row>
    <row r="4105" spans="1:91" x14ac:dyDescent="0.2">
      <c r="A4105" s="113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3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2"/>
      <c r="CH4105" s="1"/>
      <c r="CI4105" s="1"/>
      <c r="CJ4105" s="1"/>
      <c r="CK4105" s="1"/>
      <c r="CL4105" s="1"/>
      <c r="CM4105" s="1"/>
    </row>
    <row r="4106" spans="1:91" x14ac:dyDescent="0.2">
      <c r="A4106" s="113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3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2"/>
      <c r="CH4106" s="1"/>
      <c r="CI4106" s="1"/>
      <c r="CJ4106" s="1"/>
      <c r="CK4106" s="1"/>
      <c r="CL4106" s="1"/>
      <c r="CM4106" s="1"/>
    </row>
    <row r="4107" spans="1:91" x14ac:dyDescent="0.2">
      <c r="A4107" s="113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3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2"/>
      <c r="CH4107" s="1"/>
      <c r="CI4107" s="1"/>
      <c r="CJ4107" s="1"/>
      <c r="CK4107" s="1"/>
      <c r="CL4107" s="1"/>
      <c r="CM4107" s="1"/>
    </row>
    <row r="4108" spans="1:91" x14ac:dyDescent="0.2">
      <c r="A4108" s="113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3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2"/>
      <c r="CH4108" s="1"/>
      <c r="CI4108" s="1"/>
      <c r="CJ4108" s="1"/>
      <c r="CK4108" s="1"/>
      <c r="CL4108" s="1"/>
      <c r="CM4108" s="1"/>
    </row>
    <row r="4109" spans="1:91" x14ac:dyDescent="0.2">
      <c r="A4109" s="113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3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2"/>
      <c r="CH4109" s="1"/>
      <c r="CI4109" s="1"/>
      <c r="CJ4109" s="1"/>
      <c r="CK4109" s="1"/>
      <c r="CL4109" s="1"/>
      <c r="CM4109" s="1"/>
    </row>
    <row r="4110" spans="1:91" x14ac:dyDescent="0.2">
      <c r="A4110" s="113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3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2"/>
      <c r="CH4110" s="1"/>
      <c r="CI4110" s="1"/>
      <c r="CJ4110" s="1"/>
      <c r="CK4110" s="1"/>
      <c r="CL4110" s="1"/>
      <c r="CM4110" s="1"/>
    </row>
    <row r="4111" spans="1:91" x14ac:dyDescent="0.2">
      <c r="A4111" s="113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3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2"/>
      <c r="CH4111" s="1"/>
      <c r="CI4111" s="1"/>
      <c r="CJ4111" s="1"/>
      <c r="CK4111" s="1"/>
      <c r="CL4111" s="1"/>
      <c r="CM4111" s="1"/>
    </row>
    <row r="4112" spans="1:91" x14ac:dyDescent="0.2">
      <c r="A4112" s="113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3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2"/>
      <c r="CH4112" s="1"/>
      <c r="CI4112" s="1"/>
      <c r="CJ4112" s="1"/>
      <c r="CK4112" s="1"/>
      <c r="CL4112" s="1"/>
      <c r="CM4112" s="1"/>
    </row>
    <row r="4113" spans="1:91" x14ac:dyDescent="0.2">
      <c r="A4113" s="113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3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2"/>
      <c r="CH4113" s="1"/>
      <c r="CI4113" s="1"/>
      <c r="CJ4113" s="1"/>
      <c r="CK4113" s="1"/>
      <c r="CL4113" s="1"/>
      <c r="CM4113" s="1"/>
    </row>
    <row r="4114" spans="1:91" x14ac:dyDescent="0.2">
      <c r="A4114" s="113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3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2"/>
      <c r="CH4114" s="1"/>
      <c r="CI4114" s="1"/>
      <c r="CJ4114" s="1"/>
      <c r="CK4114" s="1"/>
      <c r="CL4114" s="1"/>
      <c r="CM4114" s="1"/>
    </row>
    <row r="4115" spans="1:91" x14ac:dyDescent="0.2">
      <c r="A4115" s="113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3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2"/>
      <c r="CH4115" s="1"/>
      <c r="CI4115" s="1"/>
      <c r="CJ4115" s="1"/>
      <c r="CK4115" s="1"/>
      <c r="CL4115" s="1"/>
      <c r="CM4115" s="1"/>
    </row>
    <row r="4116" spans="1:91" x14ac:dyDescent="0.2">
      <c r="A4116" s="113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3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2"/>
      <c r="CH4116" s="1"/>
      <c r="CI4116" s="1"/>
      <c r="CJ4116" s="1"/>
      <c r="CK4116" s="1"/>
      <c r="CL4116" s="1"/>
      <c r="CM4116" s="1"/>
    </row>
    <row r="4117" spans="1:91" x14ac:dyDescent="0.2">
      <c r="A4117" s="113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3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2"/>
      <c r="CH4117" s="1"/>
      <c r="CI4117" s="1"/>
      <c r="CJ4117" s="1"/>
      <c r="CK4117" s="1"/>
      <c r="CL4117" s="1"/>
      <c r="CM4117" s="1"/>
    </row>
    <row r="4118" spans="1:91" x14ac:dyDescent="0.2">
      <c r="A4118" s="113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3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2"/>
      <c r="CH4118" s="1"/>
      <c r="CI4118" s="1"/>
      <c r="CJ4118" s="1"/>
      <c r="CK4118" s="1"/>
      <c r="CL4118" s="1"/>
      <c r="CM4118" s="1"/>
    </row>
    <row r="4119" spans="1:91" x14ac:dyDescent="0.2">
      <c r="A4119" s="113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3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2"/>
      <c r="CH4119" s="1"/>
      <c r="CI4119" s="1"/>
      <c r="CJ4119" s="1"/>
      <c r="CK4119" s="1"/>
      <c r="CL4119" s="1"/>
      <c r="CM4119" s="1"/>
    </row>
    <row r="4120" spans="1:91" x14ac:dyDescent="0.2">
      <c r="A4120" s="113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3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2"/>
      <c r="CH4120" s="1"/>
      <c r="CI4120" s="1"/>
      <c r="CJ4120" s="1"/>
      <c r="CK4120" s="1"/>
      <c r="CL4120" s="1"/>
      <c r="CM4120" s="1"/>
    </row>
    <row r="4121" spans="1:91" x14ac:dyDescent="0.2">
      <c r="A4121" s="113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3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2"/>
      <c r="CH4121" s="1"/>
      <c r="CI4121" s="1"/>
      <c r="CJ4121" s="1"/>
      <c r="CK4121" s="1"/>
      <c r="CL4121" s="1"/>
      <c r="CM4121" s="1"/>
    </row>
    <row r="4122" spans="1:91" x14ac:dyDescent="0.2">
      <c r="A4122" s="113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3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2"/>
      <c r="CH4122" s="1"/>
      <c r="CI4122" s="1"/>
      <c r="CJ4122" s="1"/>
      <c r="CK4122" s="1"/>
      <c r="CL4122" s="1"/>
      <c r="CM4122" s="1"/>
    </row>
    <row r="4123" spans="1:91" x14ac:dyDescent="0.2">
      <c r="A4123" s="113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3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2"/>
      <c r="CH4123" s="1"/>
      <c r="CI4123" s="1"/>
      <c r="CJ4123" s="1"/>
      <c r="CK4123" s="1"/>
      <c r="CL4123" s="1"/>
      <c r="CM4123" s="1"/>
    </row>
    <row r="4124" spans="1:91" x14ac:dyDescent="0.2">
      <c r="A4124" s="113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3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2"/>
      <c r="CH4124" s="1"/>
      <c r="CI4124" s="1"/>
      <c r="CJ4124" s="1"/>
      <c r="CK4124" s="1"/>
      <c r="CL4124" s="1"/>
      <c r="CM4124" s="1"/>
    </row>
    <row r="4125" spans="1:91" x14ac:dyDescent="0.2">
      <c r="A4125" s="113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3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2"/>
      <c r="CH4125" s="1"/>
      <c r="CI4125" s="1"/>
      <c r="CJ4125" s="1"/>
      <c r="CK4125" s="1"/>
      <c r="CL4125" s="1"/>
      <c r="CM4125" s="1"/>
    </row>
    <row r="4126" spans="1:91" x14ac:dyDescent="0.2">
      <c r="A4126" s="113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3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2"/>
      <c r="CH4126" s="1"/>
      <c r="CI4126" s="1"/>
      <c r="CJ4126" s="1"/>
      <c r="CK4126" s="1"/>
      <c r="CL4126" s="1"/>
      <c r="CM4126" s="1"/>
    </row>
    <row r="4127" spans="1:91" x14ac:dyDescent="0.2">
      <c r="A4127" s="113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3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2"/>
      <c r="CH4127" s="1"/>
      <c r="CI4127" s="1"/>
      <c r="CJ4127" s="1"/>
      <c r="CK4127" s="1"/>
      <c r="CL4127" s="1"/>
      <c r="CM4127" s="1"/>
    </row>
    <row r="4128" spans="1:91" x14ac:dyDescent="0.2">
      <c r="A4128" s="113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3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2"/>
      <c r="CH4128" s="1"/>
      <c r="CI4128" s="1"/>
      <c r="CJ4128" s="1"/>
      <c r="CK4128" s="1"/>
      <c r="CL4128" s="1"/>
      <c r="CM4128" s="1"/>
    </row>
    <row r="4129" spans="1:91" x14ac:dyDescent="0.2">
      <c r="A4129" s="113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3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2"/>
      <c r="CH4129" s="1"/>
      <c r="CI4129" s="1"/>
      <c r="CJ4129" s="1"/>
      <c r="CK4129" s="1"/>
      <c r="CL4129" s="1"/>
      <c r="CM4129" s="1"/>
    </row>
    <row r="4130" spans="1:91" x14ac:dyDescent="0.2">
      <c r="A4130" s="113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3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2"/>
      <c r="CH4130" s="1"/>
      <c r="CI4130" s="1"/>
      <c r="CJ4130" s="1"/>
      <c r="CK4130" s="1"/>
      <c r="CL4130" s="1"/>
      <c r="CM4130" s="1"/>
    </row>
    <row r="4131" spans="1:91" x14ac:dyDescent="0.2">
      <c r="A4131" s="113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3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2"/>
      <c r="CH4131" s="1"/>
      <c r="CI4131" s="1"/>
      <c r="CJ4131" s="1"/>
      <c r="CK4131" s="1"/>
      <c r="CL4131" s="1"/>
      <c r="CM4131" s="1"/>
    </row>
    <row r="4132" spans="1:91" x14ac:dyDescent="0.2">
      <c r="A4132" s="113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3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2"/>
      <c r="CH4132" s="1"/>
      <c r="CI4132" s="1"/>
      <c r="CJ4132" s="1"/>
      <c r="CK4132" s="1"/>
      <c r="CL4132" s="1"/>
      <c r="CM4132" s="1"/>
    </row>
    <row r="4133" spans="1:91" x14ac:dyDescent="0.2">
      <c r="A4133" s="113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3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2"/>
      <c r="CH4133" s="1"/>
      <c r="CI4133" s="1"/>
      <c r="CJ4133" s="1"/>
      <c r="CK4133" s="1"/>
      <c r="CL4133" s="1"/>
      <c r="CM4133" s="1"/>
    </row>
    <row r="4134" spans="1:91" x14ac:dyDescent="0.2">
      <c r="A4134" s="113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3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2"/>
      <c r="CH4134" s="1"/>
      <c r="CI4134" s="1"/>
      <c r="CJ4134" s="1"/>
      <c r="CK4134" s="1"/>
      <c r="CL4134" s="1"/>
      <c r="CM4134" s="1"/>
    </row>
    <row r="4135" spans="1:91" x14ac:dyDescent="0.2">
      <c r="A4135" s="113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3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2"/>
      <c r="CH4135" s="1"/>
      <c r="CI4135" s="1"/>
      <c r="CJ4135" s="1"/>
      <c r="CK4135" s="1"/>
      <c r="CL4135" s="1"/>
      <c r="CM4135" s="1"/>
    </row>
    <row r="4136" spans="1:91" x14ac:dyDescent="0.2">
      <c r="A4136" s="113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3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2"/>
      <c r="CH4136" s="1"/>
      <c r="CI4136" s="1"/>
      <c r="CJ4136" s="1"/>
      <c r="CK4136" s="1"/>
      <c r="CL4136" s="1"/>
      <c r="CM4136" s="1"/>
    </row>
    <row r="4137" spans="1:91" x14ac:dyDescent="0.2">
      <c r="A4137" s="113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3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2"/>
      <c r="CH4137" s="1"/>
      <c r="CI4137" s="1"/>
      <c r="CJ4137" s="1"/>
      <c r="CK4137" s="1"/>
      <c r="CL4137" s="1"/>
      <c r="CM4137" s="1"/>
    </row>
    <row r="4138" spans="1:91" x14ac:dyDescent="0.2">
      <c r="A4138" s="113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3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2"/>
      <c r="CH4138" s="1"/>
      <c r="CI4138" s="1"/>
      <c r="CJ4138" s="1"/>
      <c r="CK4138" s="1"/>
      <c r="CL4138" s="1"/>
      <c r="CM4138" s="1"/>
    </row>
    <row r="4139" spans="1:91" x14ac:dyDescent="0.2">
      <c r="A4139" s="113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3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2"/>
      <c r="CH4139" s="1"/>
      <c r="CI4139" s="1"/>
      <c r="CJ4139" s="1"/>
      <c r="CK4139" s="1"/>
      <c r="CL4139" s="1"/>
      <c r="CM4139" s="1"/>
    </row>
    <row r="4140" spans="1:91" x14ac:dyDescent="0.2">
      <c r="A4140" s="113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3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2"/>
      <c r="CH4140" s="1"/>
      <c r="CI4140" s="1"/>
      <c r="CJ4140" s="1"/>
      <c r="CK4140" s="1"/>
      <c r="CL4140" s="1"/>
      <c r="CM4140" s="1"/>
    </row>
    <row r="4141" spans="1:91" x14ac:dyDescent="0.2">
      <c r="A4141" s="113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3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2"/>
      <c r="CH4141" s="1"/>
      <c r="CI4141" s="1"/>
      <c r="CJ4141" s="1"/>
      <c r="CK4141" s="1"/>
      <c r="CL4141" s="1"/>
      <c r="CM4141" s="1"/>
    </row>
    <row r="4142" spans="1:91" x14ac:dyDescent="0.2">
      <c r="A4142" s="113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3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2"/>
      <c r="CH4142" s="1"/>
      <c r="CI4142" s="1"/>
      <c r="CJ4142" s="1"/>
      <c r="CK4142" s="1"/>
      <c r="CL4142" s="1"/>
      <c r="CM4142" s="1"/>
    </row>
    <row r="4143" spans="1:91" x14ac:dyDescent="0.2">
      <c r="A4143" s="113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3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2"/>
      <c r="CH4143" s="1"/>
      <c r="CI4143" s="1"/>
      <c r="CJ4143" s="1"/>
      <c r="CK4143" s="1"/>
      <c r="CL4143" s="1"/>
      <c r="CM4143" s="1"/>
    </row>
    <row r="4144" spans="1:91" x14ac:dyDescent="0.2">
      <c r="A4144" s="113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3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2"/>
      <c r="CH4144" s="1"/>
      <c r="CI4144" s="1"/>
      <c r="CJ4144" s="1"/>
      <c r="CK4144" s="1"/>
      <c r="CL4144" s="1"/>
      <c r="CM4144" s="1"/>
    </row>
    <row r="4145" spans="1:91" x14ac:dyDescent="0.2">
      <c r="A4145" s="113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3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2"/>
      <c r="CH4145" s="1"/>
      <c r="CI4145" s="1"/>
      <c r="CJ4145" s="1"/>
      <c r="CK4145" s="1"/>
      <c r="CL4145" s="1"/>
      <c r="CM4145" s="1"/>
    </row>
    <row r="4146" spans="1:91" x14ac:dyDescent="0.2">
      <c r="A4146" s="113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3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2"/>
      <c r="CH4146" s="1"/>
      <c r="CI4146" s="1"/>
      <c r="CJ4146" s="1"/>
      <c r="CK4146" s="1"/>
      <c r="CL4146" s="1"/>
      <c r="CM4146" s="1"/>
    </row>
    <row r="4147" spans="1:91" x14ac:dyDescent="0.2">
      <c r="A4147" s="113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3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2"/>
      <c r="CH4147" s="1"/>
      <c r="CI4147" s="1"/>
      <c r="CJ4147" s="1"/>
      <c r="CK4147" s="1"/>
      <c r="CL4147" s="1"/>
      <c r="CM4147" s="1"/>
    </row>
    <row r="4148" spans="1:91" x14ac:dyDescent="0.2">
      <c r="A4148" s="113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3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2"/>
      <c r="CH4148" s="1"/>
      <c r="CI4148" s="1"/>
      <c r="CJ4148" s="1"/>
      <c r="CK4148" s="1"/>
      <c r="CL4148" s="1"/>
      <c r="CM4148" s="1"/>
    </row>
    <row r="4149" spans="1:91" x14ac:dyDescent="0.2">
      <c r="A4149" s="113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3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2"/>
      <c r="CH4149" s="1"/>
      <c r="CI4149" s="1"/>
      <c r="CJ4149" s="1"/>
      <c r="CK4149" s="1"/>
      <c r="CL4149" s="1"/>
      <c r="CM4149" s="1"/>
    </row>
    <row r="4150" spans="1:91" x14ac:dyDescent="0.2">
      <c r="A4150" s="113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3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2"/>
      <c r="CH4150" s="1"/>
      <c r="CI4150" s="1"/>
      <c r="CJ4150" s="1"/>
      <c r="CK4150" s="1"/>
      <c r="CL4150" s="1"/>
      <c r="CM4150" s="1"/>
    </row>
    <row r="4151" spans="1:91" x14ac:dyDescent="0.2">
      <c r="A4151" s="113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3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2"/>
      <c r="CH4151" s="1"/>
      <c r="CI4151" s="1"/>
      <c r="CJ4151" s="1"/>
      <c r="CK4151" s="1"/>
      <c r="CL4151" s="1"/>
      <c r="CM4151" s="1"/>
    </row>
    <row r="4152" spans="1:91" x14ac:dyDescent="0.2">
      <c r="A4152" s="113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3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2"/>
      <c r="CH4152" s="1"/>
      <c r="CI4152" s="1"/>
      <c r="CJ4152" s="1"/>
      <c r="CK4152" s="1"/>
      <c r="CL4152" s="1"/>
      <c r="CM4152" s="1"/>
    </row>
    <row r="4153" spans="1:91" x14ac:dyDescent="0.2">
      <c r="A4153" s="113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3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2"/>
      <c r="CH4153" s="1"/>
      <c r="CI4153" s="1"/>
      <c r="CJ4153" s="1"/>
      <c r="CK4153" s="1"/>
      <c r="CL4153" s="1"/>
      <c r="CM4153" s="1"/>
    </row>
    <row r="4154" spans="1:91" x14ac:dyDescent="0.2">
      <c r="A4154" s="113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3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2"/>
      <c r="CH4154" s="1"/>
      <c r="CI4154" s="1"/>
      <c r="CJ4154" s="1"/>
      <c r="CK4154" s="1"/>
      <c r="CL4154" s="1"/>
      <c r="CM4154" s="1"/>
    </row>
    <row r="4155" spans="1:91" x14ac:dyDescent="0.2">
      <c r="A4155" s="113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3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2"/>
      <c r="CH4155" s="1"/>
      <c r="CI4155" s="1"/>
      <c r="CJ4155" s="1"/>
      <c r="CK4155" s="1"/>
      <c r="CL4155" s="1"/>
      <c r="CM4155" s="1"/>
    </row>
    <row r="4156" spans="1:91" x14ac:dyDescent="0.2">
      <c r="A4156" s="113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3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2"/>
      <c r="CH4156" s="1"/>
      <c r="CI4156" s="1"/>
      <c r="CJ4156" s="1"/>
      <c r="CK4156" s="1"/>
      <c r="CL4156" s="1"/>
      <c r="CM4156" s="1"/>
    </row>
    <row r="4157" spans="1:91" x14ac:dyDescent="0.2">
      <c r="A4157" s="113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3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2"/>
      <c r="CH4157" s="1"/>
      <c r="CI4157" s="1"/>
      <c r="CJ4157" s="1"/>
      <c r="CK4157" s="1"/>
      <c r="CL4157" s="1"/>
      <c r="CM4157" s="1"/>
    </row>
    <row r="4158" spans="1:91" x14ac:dyDescent="0.2">
      <c r="A4158" s="113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3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2"/>
      <c r="CH4158" s="1"/>
      <c r="CI4158" s="1"/>
      <c r="CJ4158" s="1"/>
      <c r="CK4158" s="1"/>
      <c r="CL4158" s="1"/>
      <c r="CM4158" s="1"/>
    </row>
    <row r="4159" spans="1:91" x14ac:dyDescent="0.2">
      <c r="A4159" s="113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3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2"/>
      <c r="CH4159" s="1"/>
      <c r="CI4159" s="1"/>
      <c r="CJ4159" s="1"/>
      <c r="CK4159" s="1"/>
      <c r="CL4159" s="1"/>
      <c r="CM4159" s="1"/>
    </row>
    <row r="4160" spans="1:91" x14ac:dyDescent="0.2">
      <c r="A4160" s="113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3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2"/>
      <c r="CH4160" s="1"/>
      <c r="CI4160" s="1"/>
      <c r="CJ4160" s="1"/>
      <c r="CK4160" s="1"/>
      <c r="CL4160" s="1"/>
      <c r="CM4160" s="1"/>
    </row>
    <row r="4161" spans="1:91" x14ac:dyDescent="0.2">
      <c r="A4161" s="113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3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2"/>
      <c r="CH4161" s="1"/>
      <c r="CI4161" s="1"/>
      <c r="CJ4161" s="1"/>
      <c r="CK4161" s="1"/>
      <c r="CL4161" s="1"/>
      <c r="CM4161" s="1"/>
    </row>
    <row r="4162" spans="1:91" x14ac:dyDescent="0.2">
      <c r="A4162" s="113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3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2"/>
      <c r="CH4162" s="1"/>
      <c r="CI4162" s="1"/>
      <c r="CJ4162" s="1"/>
      <c r="CK4162" s="1"/>
      <c r="CL4162" s="1"/>
      <c r="CM4162" s="1"/>
    </row>
    <row r="4163" spans="1:91" x14ac:dyDescent="0.2">
      <c r="A4163" s="113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3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2"/>
      <c r="CH4163" s="1"/>
      <c r="CI4163" s="1"/>
      <c r="CJ4163" s="1"/>
      <c r="CK4163" s="1"/>
      <c r="CL4163" s="1"/>
      <c r="CM4163" s="1"/>
    </row>
    <row r="4164" spans="1:91" x14ac:dyDescent="0.2">
      <c r="A4164" s="113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3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2"/>
      <c r="CH4164" s="1"/>
      <c r="CI4164" s="1"/>
      <c r="CJ4164" s="1"/>
      <c r="CK4164" s="1"/>
      <c r="CL4164" s="1"/>
      <c r="CM4164" s="1"/>
    </row>
    <row r="4165" spans="1:91" x14ac:dyDescent="0.2">
      <c r="A4165" s="113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3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2"/>
      <c r="CH4165" s="1"/>
      <c r="CI4165" s="1"/>
      <c r="CJ4165" s="1"/>
      <c r="CK4165" s="1"/>
      <c r="CL4165" s="1"/>
      <c r="CM4165" s="1"/>
    </row>
    <row r="4166" spans="1:91" x14ac:dyDescent="0.2">
      <c r="A4166" s="113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3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2"/>
      <c r="CH4166" s="1"/>
      <c r="CI4166" s="1"/>
      <c r="CJ4166" s="1"/>
      <c r="CK4166" s="1"/>
      <c r="CL4166" s="1"/>
      <c r="CM4166" s="1"/>
    </row>
    <row r="4167" spans="1:91" x14ac:dyDescent="0.2">
      <c r="A4167" s="113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3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2"/>
      <c r="CH4167" s="1"/>
      <c r="CI4167" s="1"/>
      <c r="CJ4167" s="1"/>
      <c r="CK4167" s="1"/>
      <c r="CL4167" s="1"/>
      <c r="CM4167" s="1"/>
    </row>
    <row r="4168" spans="1:91" x14ac:dyDescent="0.2">
      <c r="A4168" s="113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3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2"/>
      <c r="CH4168" s="1"/>
      <c r="CI4168" s="1"/>
      <c r="CJ4168" s="1"/>
      <c r="CK4168" s="1"/>
      <c r="CL4168" s="1"/>
      <c r="CM4168" s="1"/>
    </row>
    <row r="4169" spans="1:91" x14ac:dyDescent="0.2">
      <c r="A4169" s="113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3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2"/>
      <c r="CH4169" s="1"/>
      <c r="CI4169" s="1"/>
      <c r="CJ4169" s="1"/>
      <c r="CK4169" s="1"/>
      <c r="CL4169" s="1"/>
      <c r="CM4169" s="1"/>
    </row>
    <row r="4170" spans="1:91" x14ac:dyDescent="0.2">
      <c r="A4170" s="113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3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2"/>
      <c r="CH4170" s="1"/>
      <c r="CI4170" s="1"/>
      <c r="CJ4170" s="1"/>
      <c r="CK4170" s="1"/>
      <c r="CL4170" s="1"/>
      <c r="CM4170" s="1"/>
    </row>
    <row r="4171" spans="1:91" x14ac:dyDescent="0.2">
      <c r="A4171" s="113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3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2"/>
      <c r="CH4171" s="1"/>
      <c r="CI4171" s="1"/>
      <c r="CJ4171" s="1"/>
      <c r="CK4171" s="1"/>
      <c r="CL4171" s="1"/>
      <c r="CM4171" s="1"/>
    </row>
    <row r="4172" spans="1:91" x14ac:dyDescent="0.2">
      <c r="A4172" s="113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3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2"/>
      <c r="CH4172" s="1"/>
      <c r="CI4172" s="1"/>
      <c r="CJ4172" s="1"/>
      <c r="CK4172" s="1"/>
      <c r="CL4172" s="1"/>
      <c r="CM4172" s="1"/>
    </row>
    <row r="4173" spans="1:91" x14ac:dyDescent="0.2">
      <c r="A4173" s="113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3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2"/>
      <c r="CH4173" s="1"/>
      <c r="CI4173" s="1"/>
      <c r="CJ4173" s="1"/>
      <c r="CK4173" s="1"/>
      <c r="CL4173" s="1"/>
      <c r="CM4173" s="1"/>
    </row>
    <row r="4174" spans="1:91" x14ac:dyDescent="0.2">
      <c r="A4174" s="113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3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2"/>
      <c r="CH4174" s="1"/>
      <c r="CI4174" s="1"/>
      <c r="CJ4174" s="1"/>
      <c r="CK4174" s="1"/>
      <c r="CL4174" s="1"/>
      <c r="CM4174" s="1"/>
    </row>
    <row r="4175" spans="1:91" x14ac:dyDescent="0.2">
      <c r="A4175" s="113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3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2"/>
      <c r="CH4175" s="1"/>
      <c r="CI4175" s="1"/>
      <c r="CJ4175" s="1"/>
      <c r="CK4175" s="1"/>
      <c r="CL4175" s="1"/>
      <c r="CM4175" s="1"/>
    </row>
    <row r="4176" spans="1:91" x14ac:dyDescent="0.2">
      <c r="A4176" s="113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3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2"/>
      <c r="CH4176" s="1"/>
      <c r="CI4176" s="1"/>
      <c r="CJ4176" s="1"/>
      <c r="CK4176" s="1"/>
      <c r="CL4176" s="1"/>
      <c r="CM4176" s="1"/>
    </row>
    <row r="4177" spans="1:91" x14ac:dyDescent="0.2">
      <c r="A4177" s="113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3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2"/>
      <c r="CH4177" s="1"/>
      <c r="CI4177" s="1"/>
      <c r="CJ4177" s="1"/>
      <c r="CK4177" s="1"/>
      <c r="CL4177" s="1"/>
      <c r="CM4177" s="1"/>
    </row>
    <row r="4178" spans="1:91" x14ac:dyDescent="0.2">
      <c r="A4178" s="113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3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2"/>
      <c r="CH4178" s="1"/>
      <c r="CI4178" s="1"/>
      <c r="CJ4178" s="1"/>
      <c r="CK4178" s="1"/>
      <c r="CL4178" s="1"/>
      <c r="CM4178" s="1"/>
    </row>
    <row r="4179" spans="1:91" x14ac:dyDescent="0.2">
      <c r="A4179" s="113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3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2"/>
      <c r="CH4179" s="1"/>
      <c r="CI4179" s="1"/>
      <c r="CJ4179" s="1"/>
      <c r="CK4179" s="1"/>
      <c r="CL4179" s="1"/>
      <c r="CM4179" s="1"/>
    </row>
    <row r="4180" spans="1:91" x14ac:dyDescent="0.2">
      <c r="A4180" s="113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3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2"/>
      <c r="CH4180" s="1"/>
      <c r="CI4180" s="1"/>
      <c r="CJ4180" s="1"/>
      <c r="CK4180" s="1"/>
      <c r="CL4180" s="1"/>
      <c r="CM4180" s="1"/>
    </row>
    <row r="4181" spans="1:91" x14ac:dyDescent="0.2">
      <c r="A4181" s="113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3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2"/>
      <c r="CH4181" s="1"/>
      <c r="CI4181" s="1"/>
      <c r="CJ4181" s="1"/>
      <c r="CK4181" s="1"/>
      <c r="CL4181" s="1"/>
      <c r="CM4181" s="1"/>
    </row>
    <row r="4182" spans="1:91" x14ac:dyDescent="0.2">
      <c r="A4182" s="113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3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2"/>
      <c r="CH4182" s="1"/>
      <c r="CI4182" s="1"/>
      <c r="CJ4182" s="1"/>
      <c r="CK4182" s="1"/>
      <c r="CL4182" s="1"/>
      <c r="CM4182" s="1"/>
    </row>
    <row r="4183" spans="1:91" x14ac:dyDescent="0.2">
      <c r="A4183" s="113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3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2"/>
      <c r="CH4183" s="1"/>
      <c r="CI4183" s="1"/>
      <c r="CJ4183" s="1"/>
      <c r="CK4183" s="1"/>
      <c r="CL4183" s="1"/>
      <c r="CM4183" s="1"/>
    </row>
    <row r="4184" spans="1:91" x14ac:dyDescent="0.2">
      <c r="A4184" s="113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3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2"/>
      <c r="CH4184" s="1"/>
      <c r="CI4184" s="1"/>
      <c r="CJ4184" s="1"/>
      <c r="CK4184" s="1"/>
      <c r="CL4184" s="1"/>
      <c r="CM4184" s="1"/>
    </row>
    <row r="4185" spans="1:91" x14ac:dyDescent="0.2">
      <c r="A4185" s="113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3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2"/>
      <c r="CH4185" s="1"/>
      <c r="CI4185" s="1"/>
      <c r="CJ4185" s="1"/>
      <c r="CK4185" s="1"/>
      <c r="CL4185" s="1"/>
      <c r="CM4185" s="1"/>
    </row>
    <row r="4186" spans="1:91" x14ac:dyDescent="0.2">
      <c r="A4186" s="113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3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2"/>
      <c r="CH4186" s="1"/>
      <c r="CI4186" s="1"/>
      <c r="CJ4186" s="1"/>
      <c r="CK4186" s="1"/>
      <c r="CL4186" s="1"/>
      <c r="CM4186" s="1"/>
    </row>
    <row r="4187" spans="1:91" x14ac:dyDescent="0.2">
      <c r="A4187" s="113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3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2"/>
      <c r="CH4187" s="1"/>
      <c r="CI4187" s="1"/>
      <c r="CJ4187" s="1"/>
      <c r="CK4187" s="1"/>
      <c r="CL4187" s="1"/>
      <c r="CM4187" s="1"/>
    </row>
    <row r="4188" spans="1:91" x14ac:dyDescent="0.2">
      <c r="A4188" s="113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3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2"/>
      <c r="CH4188" s="1"/>
      <c r="CI4188" s="1"/>
      <c r="CJ4188" s="1"/>
      <c r="CK4188" s="1"/>
      <c r="CL4188" s="1"/>
      <c r="CM4188" s="1"/>
    </row>
    <row r="4189" spans="1:91" x14ac:dyDescent="0.2">
      <c r="A4189" s="113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3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2"/>
      <c r="CH4189" s="1"/>
      <c r="CI4189" s="1"/>
      <c r="CJ4189" s="1"/>
      <c r="CK4189" s="1"/>
      <c r="CL4189" s="1"/>
      <c r="CM4189" s="1"/>
    </row>
    <row r="4190" spans="1:91" x14ac:dyDescent="0.2">
      <c r="A4190" s="113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3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2"/>
      <c r="CH4190" s="1"/>
      <c r="CI4190" s="1"/>
      <c r="CJ4190" s="1"/>
      <c r="CK4190" s="1"/>
      <c r="CL4190" s="1"/>
      <c r="CM4190" s="1"/>
    </row>
    <row r="4191" spans="1:91" x14ac:dyDescent="0.2">
      <c r="A4191" s="113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3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2"/>
      <c r="CH4191" s="1"/>
      <c r="CI4191" s="1"/>
      <c r="CJ4191" s="1"/>
      <c r="CK4191" s="1"/>
      <c r="CL4191" s="1"/>
      <c r="CM4191" s="1"/>
    </row>
    <row r="4192" spans="1:91" x14ac:dyDescent="0.2">
      <c r="A4192" s="113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3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2"/>
      <c r="CH4192" s="1"/>
      <c r="CI4192" s="1"/>
      <c r="CJ4192" s="1"/>
      <c r="CK4192" s="1"/>
      <c r="CL4192" s="1"/>
      <c r="CM4192" s="1"/>
    </row>
    <row r="4193" spans="1:91" x14ac:dyDescent="0.2">
      <c r="A4193" s="113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3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2"/>
      <c r="CH4193" s="1"/>
      <c r="CI4193" s="1"/>
      <c r="CJ4193" s="1"/>
      <c r="CK4193" s="1"/>
      <c r="CL4193" s="1"/>
      <c r="CM4193" s="1"/>
    </row>
    <row r="4194" spans="1:91" x14ac:dyDescent="0.2">
      <c r="A4194" s="113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3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2"/>
      <c r="CH4194" s="1"/>
      <c r="CI4194" s="1"/>
      <c r="CJ4194" s="1"/>
      <c r="CK4194" s="1"/>
      <c r="CL4194" s="1"/>
      <c r="CM4194" s="1"/>
    </row>
    <row r="4195" spans="1:91" x14ac:dyDescent="0.2">
      <c r="A4195" s="113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3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2"/>
      <c r="CH4195" s="1"/>
      <c r="CI4195" s="1"/>
      <c r="CJ4195" s="1"/>
      <c r="CK4195" s="1"/>
      <c r="CL4195" s="1"/>
      <c r="CM4195" s="1"/>
    </row>
    <row r="4196" spans="1:91" x14ac:dyDescent="0.2">
      <c r="A4196" s="113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3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2"/>
      <c r="CH4196" s="1"/>
      <c r="CI4196" s="1"/>
      <c r="CJ4196" s="1"/>
      <c r="CK4196" s="1"/>
      <c r="CL4196" s="1"/>
      <c r="CM4196" s="1"/>
    </row>
    <row r="4197" spans="1:91" x14ac:dyDescent="0.2">
      <c r="A4197" s="113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3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2"/>
      <c r="CH4197" s="1"/>
      <c r="CI4197" s="1"/>
      <c r="CJ4197" s="1"/>
      <c r="CK4197" s="1"/>
      <c r="CL4197" s="1"/>
      <c r="CM4197" s="1"/>
    </row>
    <row r="4198" spans="1:91" x14ac:dyDescent="0.2">
      <c r="A4198" s="113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3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2"/>
      <c r="CH4198" s="1"/>
      <c r="CI4198" s="1"/>
      <c r="CJ4198" s="1"/>
      <c r="CK4198" s="1"/>
      <c r="CL4198" s="1"/>
      <c r="CM4198" s="1"/>
    </row>
    <row r="4199" spans="1:91" x14ac:dyDescent="0.2">
      <c r="A4199" s="113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3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2"/>
      <c r="CH4199" s="1"/>
      <c r="CI4199" s="1"/>
      <c r="CJ4199" s="1"/>
      <c r="CK4199" s="1"/>
      <c r="CL4199" s="1"/>
      <c r="CM4199" s="1"/>
    </row>
    <row r="4200" spans="1:91" x14ac:dyDescent="0.2">
      <c r="A4200" s="113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3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2"/>
      <c r="CH4200" s="1"/>
      <c r="CI4200" s="1"/>
      <c r="CJ4200" s="1"/>
      <c r="CK4200" s="1"/>
      <c r="CL4200" s="1"/>
      <c r="CM4200" s="1"/>
    </row>
    <row r="4201" spans="1:91" x14ac:dyDescent="0.2">
      <c r="A4201" s="113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3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2"/>
      <c r="CH4201" s="1"/>
      <c r="CI4201" s="1"/>
      <c r="CJ4201" s="1"/>
      <c r="CK4201" s="1"/>
      <c r="CL4201" s="1"/>
      <c r="CM4201" s="1"/>
    </row>
    <row r="4202" spans="1:91" x14ac:dyDescent="0.2">
      <c r="A4202" s="113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3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2"/>
      <c r="CH4202" s="1"/>
      <c r="CI4202" s="1"/>
      <c r="CJ4202" s="1"/>
      <c r="CK4202" s="1"/>
      <c r="CL4202" s="1"/>
      <c r="CM4202" s="1"/>
    </row>
    <row r="4203" spans="1:91" x14ac:dyDescent="0.2">
      <c r="A4203" s="113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3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2"/>
      <c r="CH4203" s="1"/>
      <c r="CI4203" s="1"/>
      <c r="CJ4203" s="1"/>
      <c r="CK4203" s="1"/>
      <c r="CL4203" s="1"/>
      <c r="CM4203" s="1"/>
    </row>
    <row r="4204" spans="1:91" x14ac:dyDescent="0.2">
      <c r="A4204" s="113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3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2"/>
      <c r="CH4204" s="1"/>
      <c r="CI4204" s="1"/>
      <c r="CJ4204" s="1"/>
      <c r="CK4204" s="1"/>
      <c r="CL4204" s="1"/>
      <c r="CM4204" s="1"/>
    </row>
    <row r="4205" spans="1:91" x14ac:dyDescent="0.2">
      <c r="A4205" s="113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3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2"/>
      <c r="CH4205" s="1"/>
      <c r="CI4205" s="1"/>
      <c r="CJ4205" s="1"/>
      <c r="CK4205" s="1"/>
      <c r="CL4205" s="1"/>
      <c r="CM4205" s="1"/>
    </row>
    <row r="4206" spans="1:91" x14ac:dyDescent="0.2">
      <c r="A4206" s="113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3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2"/>
      <c r="CH4206" s="1"/>
      <c r="CI4206" s="1"/>
      <c r="CJ4206" s="1"/>
      <c r="CK4206" s="1"/>
      <c r="CL4206" s="1"/>
      <c r="CM4206" s="1"/>
    </row>
    <row r="4207" spans="1:91" x14ac:dyDescent="0.2">
      <c r="A4207" s="113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3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2"/>
      <c r="CH4207" s="1"/>
      <c r="CI4207" s="1"/>
      <c r="CJ4207" s="1"/>
      <c r="CK4207" s="1"/>
      <c r="CL4207" s="1"/>
      <c r="CM4207" s="1"/>
    </row>
    <row r="4208" spans="1:91" x14ac:dyDescent="0.2">
      <c r="A4208" s="113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3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2"/>
      <c r="CH4208" s="1"/>
      <c r="CI4208" s="1"/>
      <c r="CJ4208" s="1"/>
      <c r="CK4208" s="1"/>
      <c r="CL4208" s="1"/>
      <c r="CM4208" s="1"/>
    </row>
    <row r="4209" spans="1:91" x14ac:dyDescent="0.2">
      <c r="A4209" s="113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3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2"/>
      <c r="CH4209" s="1"/>
      <c r="CI4209" s="1"/>
      <c r="CJ4209" s="1"/>
      <c r="CK4209" s="1"/>
      <c r="CL4209" s="1"/>
      <c r="CM4209" s="1"/>
    </row>
    <row r="4210" spans="1:91" x14ac:dyDescent="0.2">
      <c r="A4210" s="113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3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2"/>
      <c r="CH4210" s="1"/>
      <c r="CI4210" s="1"/>
      <c r="CJ4210" s="1"/>
      <c r="CK4210" s="1"/>
      <c r="CL4210" s="1"/>
      <c r="CM4210" s="1"/>
    </row>
    <row r="4211" spans="1:91" x14ac:dyDescent="0.2">
      <c r="A4211" s="113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3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2"/>
      <c r="CH4211" s="1"/>
      <c r="CI4211" s="1"/>
      <c r="CJ4211" s="1"/>
      <c r="CK4211" s="1"/>
      <c r="CL4211" s="1"/>
      <c r="CM4211" s="1"/>
    </row>
    <row r="4212" spans="1:91" x14ac:dyDescent="0.2">
      <c r="A4212" s="113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3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2"/>
      <c r="CH4212" s="1"/>
      <c r="CI4212" s="1"/>
      <c r="CJ4212" s="1"/>
      <c r="CK4212" s="1"/>
      <c r="CL4212" s="1"/>
      <c r="CM4212" s="1"/>
    </row>
    <row r="4213" spans="1:91" x14ac:dyDescent="0.2">
      <c r="A4213" s="113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3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2"/>
      <c r="CH4213" s="1"/>
      <c r="CI4213" s="1"/>
      <c r="CJ4213" s="1"/>
      <c r="CK4213" s="1"/>
      <c r="CL4213" s="1"/>
      <c r="CM4213" s="1"/>
    </row>
    <row r="4214" spans="1:91" x14ac:dyDescent="0.2">
      <c r="A4214" s="113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3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2"/>
      <c r="CH4214" s="1"/>
      <c r="CI4214" s="1"/>
      <c r="CJ4214" s="1"/>
      <c r="CK4214" s="1"/>
      <c r="CL4214" s="1"/>
      <c r="CM4214" s="1"/>
    </row>
    <row r="4215" spans="1:91" x14ac:dyDescent="0.2">
      <c r="A4215" s="113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3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2"/>
      <c r="CH4215" s="1"/>
      <c r="CI4215" s="1"/>
      <c r="CJ4215" s="1"/>
      <c r="CK4215" s="1"/>
      <c r="CL4215" s="1"/>
      <c r="CM4215" s="1"/>
    </row>
    <row r="4216" spans="1:91" x14ac:dyDescent="0.2">
      <c r="A4216" s="113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3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2"/>
      <c r="CH4216" s="1"/>
      <c r="CI4216" s="1"/>
      <c r="CJ4216" s="1"/>
      <c r="CK4216" s="1"/>
      <c r="CL4216" s="1"/>
      <c r="CM4216" s="1"/>
    </row>
    <row r="4217" spans="1:91" x14ac:dyDescent="0.2">
      <c r="A4217" s="113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3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2"/>
      <c r="CH4217" s="1"/>
      <c r="CI4217" s="1"/>
      <c r="CJ4217" s="1"/>
      <c r="CK4217" s="1"/>
      <c r="CL4217" s="1"/>
      <c r="CM4217" s="1"/>
    </row>
    <row r="4218" spans="1:91" x14ac:dyDescent="0.2">
      <c r="A4218" s="113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3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2"/>
      <c r="CH4218" s="1"/>
      <c r="CI4218" s="1"/>
      <c r="CJ4218" s="1"/>
      <c r="CK4218" s="1"/>
      <c r="CL4218" s="1"/>
      <c r="CM4218" s="1"/>
    </row>
    <row r="4219" spans="1:91" x14ac:dyDescent="0.2">
      <c r="A4219" s="113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3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2"/>
      <c r="CH4219" s="1"/>
      <c r="CI4219" s="1"/>
      <c r="CJ4219" s="1"/>
      <c r="CK4219" s="1"/>
      <c r="CL4219" s="1"/>
      <c r="CM4219" s="1"/>
    </row>
    <row r="4220" spans="1:91" x14ac:dyDescent="0.2">
      <c r="A4220" s="113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3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2"/>
      <c r="CH4220" s="1"/>
      <c r="CI4220" s="1"/>
      <c r="CJ4220" s="1"/>
      <c r="CK4220" s="1"/>
      <c r="CL4220" s="1"/>
      <c r="CM4220" s="1"/>
    </row>
    <row r="4221" spans="1:91" x14ac:dyDescent="0.2">
      <c r="A4221" s="113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3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2"/>
      <c r="CH4221" s="1"/>
      <c r="CI4221" s="1"/>
      <c r="CJ4221" s="1"/>
      <c r="CK4221" s="1"/>
      <c r="CL4221" s="1"/>
      <c r="CM4221" s="1"/>
    </row>
    <row r="4222" spans="1:91" x14ac:dyDescent="0.2">
      <c r="A4222" s="113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3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2"/>
      <c r="CH4222" s="1"/>
      <c r="CI4222" s="1"/>
      <c r="CJ4222" s="1"/>
      <c r="CK4222" s="1"/>
      <c r="CL4222" s="1"/>
      <c r="CM4222" s="1"/>
    </row>
    <row r="4223" spans="1:91" x14ac:dyDescent="0.2">
      <c r="A4223" s="113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3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2"/>
      <c r="CH4223" s="1"/>
      <c r="CI4223" s="1"/>
      <c r="CJ4223" s="1"/>
      <c r="CK4223" s="1"/>
      <c r="CL4223" s="1"/>
      <c r="CM4223" s="1"/>
    </row>
    <row r="4224" spans="1:91" x14ac:dyDescent="0.2">
      <c r="A4224" s="113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3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2"/>
      <c r="CH4224" s="1"/>
      <c r="CI4224" s="1"/>
      <c r="CJ4224" s="1"/>
      <c r="CK4224" s="1"/>
      <c r="CL4224" s="1"/>
      <c r="CM4224" s="1"/>
    </row>
    <row r="4225" spans="1:91" x14ac:dyDescent="0.2">
      <c r="A4225" s="113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3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2"/>
      <c r="CH4225" s="1"/>
      <c r="CI4225" s="1"/>
      <c r="CJ4225" s="1"/>
      <c r="CK4225" s="1"/>
      <c r="CL4225" s="1"/>
      <c r="CM4225" s="1"/>
    </row>
    <row r="4226" spans="1:91" x14ac:dyDescent="0.2">
      <c r="A4226" s="113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3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2"/>
      <c r="CH4226" s="1"/>
      <c r="CI4226" s="1"/>
      <c r="CJ4226" s="1"/>
      <c r="CK4226" s="1"/>
      <c r="CL4226" s="1"/>
      <c r="CM4226" s="1"/>
    </row>
    <row r="4227" spans="1:91" x14ac:dyDescent="0.2">
      <c r="A4227" s="113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3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2"/>
      <c r="CH4227" s="1"/>
      <c r="CI4227" s="1"/>
      <c r="CJ4227" s="1"/>
      <c r="CK4227" s="1"/>
      <c r="CL4227" s="1"/>
      <c r="CM4227" s="1"/>
    </row>
    <row r="4228" spans="1:91" x14ac:dyDescent="0.2">
      <c r="A4228" s="113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3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2"/>
      <c r="CH4228" s="1"/>
      <c r="CI4228" s="1"/>
      <c r="CJ4228" s="1"/>
      <c r="CK4228" s="1"/>
      <c r="CL4228" s="1"/>
      <c r="CM4228" s="1"/>
    </row>
    <row r="4229" spans="1:91" x14ac:dyDescent="0.2">
      <c r="A4229" s="113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3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2"/>
      <c r="CH4229" s="1"/>
      <c r="CI4229" s="1"/>
      <c r="CJ4229" s="1"/>
      <c r="CK4229" s="1"/>
      <c r="CL4229" s="1"/>
      <c r="CM4229" s="1"/>
    </row>
    <row r="4230" spans="1:91" x14ac:dyDescent="0.2">
      <c r="A4230" s="113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3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2"/>
      <c r="CH4230" s="1"/>
      <c r="CI4230" s="1"/>
      <c r="CJ4230" s="1"/>
      <c r="CK4230" s="1"/>
      <c r="CL4230" s="1"/>
      <c r="CM4230" s="1"/>
    </row>
    <row r="4231" spans="1:91" x14ac:dyDescent="0.2">
      <c r="A4231" s="113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3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2"/>
      <c r="CH4231" s="1"/>
      <c r="CI4231" s="1"/>
      <c r="CJ4231" s="1"/>
      <c r="CK4231" s="1"/>
      <c r="CL4231" s="1"/>
      <c r="CM4231" s="1"/>
    </row>
    <row r="4232" spans="1:91" x14ac:dyDescent="0.2">
      <c r="A4232" s="113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3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2"/>
      <c r="CH4232" s="1"/>
      <c r="CI4232" s="1"/>
      <c r="CJ4232" s="1"/>
      <c r="CK4232" s="1"/>
      <c r="CL4232" s="1"/>
      <c r="CM4232" s="1"/>
    </row>
    <row r="4233" spans="1:91" x14ac:dyDescent="0.2">
      <c r="A4233" s="113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3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2"/>
      <c r="CH4233" s="1"/>
      <c r="CI4233" s="1"/>
      <c r="CJ4233" s="1"/>
      <c r="CK4233" s="1"/>
      <c r="CL4233" s="1"/>
      <c r="CM4233" s="1"/>
    </row>
    <row r="4234" spans="1:91" x14ac:dyDescent="0.2">
      <c r="A4234" s="113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3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2"/>
      <c r="CH4234" s="1"/>
      <c r="CI4234" s="1"/>
      <c r="CJ4234" s="1"/>
      <c r="CK4234" s="1"/>
      <c r="CL4234" s="1"/>
      <c r="CM4234" s="1"/>
    </row>
    <row r="4235" spans="1:91" x14ac:dyDescent="0.2">
      <c r="A4235" s="113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3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2"/>
      <c r="CH4235" s="1"/>
      <c r="CI4235" s="1"/>
      <c r="CJ4235" s="1"/>
      <c r="CK4235" s="1"/>
      <c r="CL4235" s="1"/>
      <c r="CM4235" s="1"/>
    </row>
    <row r="4236" spans="1:91" x14ac:dyDescent="0.2">
      <c r="A4236" s="113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3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2"/>
      <c r="CH4236" s="1"/>
      <c r="CI4236" s="1"/>
      <c r="CJ4236" s="1"/>
      <c r="CK4236" s="1"/>
      <c r="CL4236" s="1"/>
      <c r="CM4236" s="1"/>
    </row>
    <row r="4237" spans="1:91" x14ac:dyDescent="0.2">
      <c r="A4237" s="113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3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2"/>
      <c r="CH4237" s="1"/>
      <c r="CI4237" s="1"/>
      <c r="CJ4237" s="1"/>
      <c r="CK4237" s="1"/>
      <c r="CL4237" s="1"/>
      <c r="CM4237" s="1"/>
    </row>
    <row r="4238" spans="1:91" x14ac:dyDescent="0.2">
      <c r="A4238" s="113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3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2"/>
      <c r="CH4238" s="1"/>
      <c r="CI4238" s="1"/>
      <c r="CJ4238" s="1"/>
      <c r="CK4238" s="1"/>
      <c r="CL4238" s="1"/>
      <c r="CM4238" s="1"/>
    </row>
    <row r="4239" spans="1:91" x14ac:dyDescent="0.2">
      <c r="A4239" s="113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3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2"/>
      <c r="CH4239" s="1"/>
      <c r="CI4239" s="1"/>
      <c r="CJ4239" s="1"/>
      <c r="CK4239" s="1"/>
      <c r="CL4239" s="1"/>
      <c r="CM4239" s="1"/>
    </row>
    <row r="4240" spans="1:91" x14ac:dyDescent="0.2">
      <c r="A4240" s="113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3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2"/>
      <c r="CH4240" s="1"/>
      <c r="CI4240" s="1"/>
      <c r="CJ4240" s="1"/>
      <c r="CK4240" s="1"/>
      <c r="CL4240" s="1"/>
      <c r="CM4240" s="1"/>
    </row>
    <row r="4241" spans="1:91" x14ac:dyDescent="0.2">
      <c r="A4241" s="113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3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2"/>
      <c r="CH4241" s="1"/>
      <c r="CI4241" s="1"/>
      <c r="CJ4241" s="1"/>
      <c r="CK4241" s="1"/>
      <c r="CL4241" s="1"/>
      <c r="CM4241" s="1"/>
    </row>
    <row r="4242" spans="1:91" x14ac:dyDescent="0.2">
      <c r="A4242" s="113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3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2"/>
      <c r="CH4242" s="1"/>
      <c r="CI4242" s="1"/>
      <c r="CJ4242" s="1"/>
      <c r="CK4242" s="1"/>
      <c r="CL4242" s="1"/>
      <c r="CM4242" s="1"/>
    </row>
    <row r="4243" spans="1:91" x14ac:dyDescent="0.2">
      <c r="A4243" s="113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3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2"/>
      <c r="CH4243" s="1"/>
      <c r="CI4243" s="1"/>
      <c r="CJ4243" s="1"/>
      <c r="CK4243" s="1"/>
      <c r="CL4243" s="1"/>
      <c r="CM4243" s="1"/>
    </row>
    <row r="4244" spans="1:91" x14ac:dyDescent="0.2">
      <c r="A4244" s="113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3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2"/>
      <c r="CH4244" s="1"/>
      <c r="CI4244" s="1"/>
      <c r="CJ4244" s="1"/>
      <c r="CK4244" s="1"/>
      <c r="CL4244" s="1"/>
      <c r="CM4244" s="1"/>
    </row>
    <row r="4245" spans="1:91" x14ac:dyDescent="0.2">
      <c r="A4245" s="113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3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2"/>
      <c r="CH4245" s="1"/>
      <c r="CI4245" s="1"/>
      <c r="CJ4245" s="1"/>
      <c r="CK4245" s="1"/>
      <c r="CL4245" s="1"/>
      <c r="CM4245" s="1"/>
    </row>
    <row r="4246" spans="1:91" x14ac:dyDescent="0.2">
      <c r="A4246" s="113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3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2"/>
      <c r="CH4246" s="1"/>
      <c r="CI4246" s="1"/>
      <c r="CJ4246" s="1"/>
      <c r="CK4246" s="1"/>
      <c r="CL4246" s="1"/>
      <c r="CM4246" s="1"/>
    </row>
    <row r="4247" spans="1:91" x14ac:dyDescent="0.2">
      <c r="A4247" s="113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3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2"/>
      <c r="CH4247" s="1"/>
      <c r="CI4247" s="1"/>
      <c r="CJ4247" s="1"/>
      <c r="CK4247" s="1"/>
      <c r="CL4247" s="1"/>
      <c r="CM4247" s="1"/>
    </row>
    <row r="4248" spans="1:91" x14ac:dyDescent="0.2">
      <c r="A4248" s="113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3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2"/>
      <c r="CH4248" s="1"/>
      <c r="CI4248" s="1"/>
      <c r="CJ4248" s="1"/>
      <c r="CK4248" s="1"/>
      <c r="CL4248" s="1"/>
      <c r="CM4248" s="1"/>
    </row>
    <row r="4249" spans="1:91" x14ac:dyDescent="0.2">
      <c r="A4249" s="113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3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2"/>
      <c r="CH4249" s="1"/>
      <c r="CI4249" s="1"/>
      <c r="CJ4249" s="1"/>
      <c r="CK4249" s="1"/>
      <c r="CL4249" s="1"/>
      <c r="CM4249" s="1"/>
    </row>
    <row r="4250" spans="1:91" x14ac:dyDescent="0.2">
      <c r="A4250" s="113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3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2"/>
      <c r="CH4250" s="1"/>
      <c r="CI4250" s="1"/>
      <c r="CJ4250" s="1"/>
      <c r="CK4250" s="1"/>
      <c r="CL4250" s="1"/>
      <c r="CM4250" s="1"/>
    </row>
    <row r="4251" spans="1:91" x14ac:dyDescent="0.2">
      <c r="A4251" s="113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3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2"/>
      <c r="CH4251" s="1"/>
      <c r="CI4251" s="1"/>
      <c r="CJ4251" s="1"/>
      <c r="CK4251" s="1"/>
      <c r="CL4251" s="1"/>
      <c r="CM4251" s="1"/>
    </row>
    <row r="4252" spans="1:91" x14ac:dyDescent="0.2">
      <c r="A4252" s="113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3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2"/>
      <c r="CH4252" s="1"/>
      <c r="CI4252" s="1"/>
      <c r="CJ4252" s="1"/>
      <c r="CK4252" s="1"/>
      <c r="CL4252" s="1"/>
      <c r="CM4252" s="1"/>
    </row>
    <row r="4253" spans="1:91" x14ac:dyDescent="0.2">
      <c r="A4253" s="113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3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2"/>
      <c r="CH4253" s="1"/>
      <c r="CI4253" s="1"/>
      <c r="CJ4253" s="1"/>
      <c r="CK4253" s="1"/>
      <c r="CL4253" s="1"/>
      <c r="CM4253" s="1"/>
    </row>
    <row r="4254" spans="1:91" x14ac:dyDescent="0.2">
      <c r="A4254" s="113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3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2"/>
      <c r="CH4254" s="1"/>
      <c r="CI4254" s="1"/>
      <c r="CJ4254" s="1"/>
      <c r="CK4254" s="1"/>
      <c r="CL4254" s="1"/>
      <c r="CM4254" s="1"/>
    </row>
    <row r="4255" spans="1:91" x14ac:dyDescent="0.2">
      <c r="A4255" s="113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3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2"/>
      <c r="CH4255" s="1"/>
      <c r="CI4255" s="1"/>
      <c r="CJ4255" s="1"/>
      <c r="CK4255" s="1"/>
      <c r="CL4255" s="1"/>
      <c r="CM4255" s="1"/>
    </row>
    <row r="4256" spans="1:91" x14ac:dyDescent="0.2">
      <c r="A4256" s="113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3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2"/>
      <c r="CH4256" s="1"/>
      <c r="CI4256" s="1"/>
      <c r="CJ4256" s="1"/>
      <c r="CK4256" s="1"/>
      <c r="CL4256" s="1"/>
      <c r="CM4256" s="1"/>
    </row>
    <row r="4257" spans="1:91" x14ac:dyDescent="0.2">
      <c r="A4257" s="113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3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2"/>
      <c r="CH4257" s="1"/>
      <c r="CI4257" s="1"/>
      <c r="CJ4257" s="1"/>
      <c r="CK4257" s="1"/>
      <c r="CL4257" s="1"/>
      <c r="CM4257" s="1"/>
    </row>
    <row r="4258" spans="1:91" x14ac:dyDescent="0.2">
      <c r="A4258" s="113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3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2"/>
      <c r="CH4258" s="1"/>
      <c r="CI4258" s="1"/>
      <c r="CJ4258" s="1"/>
      <c r="CK4258" s="1"/>
      <c r="CL4258" s="1"/>
      <c r="CM4258" s="1"/>
    </row>
    <row r="4259" spans="1:91" x14ac:dyDescent="0.2">
      <c r="A4259" s="113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3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2"/>
      <c r="CH4259" s="1"/>
      <c r="CI4259" s="1"/>
      <c r="CJ4259" s="1"/>
      <c r="CK4259" s="1"/>
      <c r="CL4259" s="1"/>
      <c r="CM4259" s="1"/>
    </row>
    <row r="4260" spans="1:91" x14ac:dyDescent="0.2">
      <c r="A4260" s="113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3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2"/>
      <c r="CH4260" s="1"/>
      <c r="CI4260" s="1"/>
      <c r="CJ4260" s="1"/>
      <c r="CK4260" s="1"/>
      <c r="CL4260" s="1"/>
      <c r="CM4260" s="1"/>
    </row>
    <row r="4261" spans="1:91" x14ac:dyDescent="0.2">
      <c r="A4261" s="113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3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2"/>
      <c r="CH4261" s="1"/>
      <c r="CI4261" s="1"/>
      <c r="CJ4261" s="1"/>
      <c r="CK4261" s="1"/>
      <c r="CL4261" s="1"/>
      <c r="CM4261" s="1"/>
    </row>
    <row r="4262" spans="1:91" x14ac:dyDescent="0.2">
      <c r="A4262" s="113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3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2"/>
      <c r="CH4262" s="1"/>
      <c r="CI4262" s="1"/>
      <c r="CJ4262" s="1"/>
      <c r="CK4262" s="1"/>
      <c r="CL4262" s="1"/>
      <c r="CM4262" s="1"/>
    </row>
    <row r="4263" spans="1:91" x14ac:dyDescent="0.2">
      <c r="A4263" s="113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3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2"/>
      <c r="CH4263" s="1"/>
      <c r="CI4263" s="1"/>
      <c r="CJ4263" s="1"/>
      <c r="CK4263" s="1"/>
      <c r="CL4263" s="1"/>
      <c r="CM4263" s="1"/>
    </row>
    <row r="4264" spans="1:91" x14ac:dyDescent="0.2">
      <c r="A4264" s="113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3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2"/>
      <c r="CH4264" s="1"/>
      <c r="CI4264" s="1"/>
      <c r="CJ4264" s="1"/>
      <c r="CK4264" s="1"/>
      <c r="CL4264" s="1"/>
      <c r="CM4264" s="1"/>
    </row>
    <row r="4265" spans="1:91" x14ac:dyDescent="0.2">
      <c r="A4265" s="113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3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2"/>
      <c r="CH4265" s="1"/>
      <c r="CI4265" s="1"/>
      <c r="CJ4265" s="1"/>
      <c r="CK4265" s="1"/>
      <c r="CL4265" s="1"/>
      <c r="CM4265" s="1"/>
    </row>
    <row r="4266" spans="1:91" x14ac:dyDescent="0.2">
      <c r="A4266" s="113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3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2"/>
      <c r="CH4266" s="1"/>
      <c r="CI4266" s="1"/>
      <c r="CJ4266" s="1"/>
      <c r="CK4266" s="1"/>
      <c r="CL4266" s="1"/>
      <c r="CM4266" s="1"/>
    </row>
    <row r="4267" spans="1:91" x14ac:dyDescent="0.2">
      <c r="A4267" s="113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3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2"/>
      <c r="CH4267" s="1"/>
      <c r="CI4267" s="1"/>
      <c r="CJ4267" s="1"/>
      <c r="CK4267" s="1"/>
      <c r="CL4267" s="1"/>
      <c r="CM4267" s="1"/>
    </row>
    <row r="4268" spans="1:91" x14ac:dyDescent="0.2">
      <c r="A4268" s="113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3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2"/>
      <c r="CH4268" s="1"/>
      <c r="CI4268" s="1"/>
      <c r="CJ4268" s="1"/>
      <c r="CK4268" s="1"/>
      <c r="CL4268" s="1"/>
      <c r="CM4268" s="1"/>
    </row>
    <row r="4269" spans="1:91" x14ac:dyDescent="0.2">
      <c r="A4269" s="113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3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2"/>
      <c r="CH4269" s="1"/>
      <c r="CI4269" s="1"/>
      <c r="CJ4269" s="1"/>
      <c r="CK4269" s="1"/>
      <c r="CL4269" s="1"/>
      <c r="CM4269" s="1"/>
    </row>
    <row r="4270" spans="1:91" x14ac:dyDescent="0.2">
      <c r="A4270" s="113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3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2"/>
      <c r="CH4270" s="1"/>
      <c r="CI4270" s="1"/>
      <c r="CJ4270" s="1"/>
      <c r="CK4270" s="1"/>
      <c r="CL4270" s="1"/>
      <c r="CM4270" s="1"/>
    </row>
    <row r="4271" spans="1:91" x14ac:dyDescent="0.2">
      <c r="A4271" s="113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3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2"/>
      <c r="CH4271" s="1"/>
      <c r="CI4271" s="1"/>
      <c r="CJ4271" s="1"/>
      <c r="CK4271" s="1"/>
      <c r="CL4271" s="1"/>
      <c r="CM4271" s="1"/>
    </row>
    <row r="4272" spans="1:91" x14ac:dyDescent="0.2">
      <c r="A4272" s="113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3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2"/>
      <c r="CH4272" s="1"/>
      <c r="CI4272" s="1"/>
      <c r="CJ4272" s="1"/>
      <c r="CK4272" s="1"/>
      <c r="CL4272" s="1"/>
      <c r="CM4272" s="1"/>
    </row>
    <row r="4273" spans="1:91" x14ac:dyDescent="0.2">
      <c r="A4273" s="113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3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2"/>
      <c r="CH4273" s="1"/>
      <c r="CI4273" s="1"/>
      <c r="CJ4273" s="1"/>
      <c r="CK4273" s="1"/>
      <c r="CL4273" s="1"/>
      <c r="CM4273" s="1"/>
    </row>
    <row r="4274" spans="1:91" x14ac:dyDescent="0.2">
      <c r="A4274" s="113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3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2"/>
      <c r="CH4274" s="1"/>
      <c r="CI4274" s="1"/>
      <c r="CJ4274" s="1"/>
      <c r="CK4274" s="1"/>
      <c r="CL4274" s="1"/>
      <c r="CM4274" s="1"/>
    </row>
    <row r="4275" spans="1:91" x14ac:dyDescent="0.2">
      <c r="A4275" s="113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3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2"/>
      <c r="CH4275" s="1"/>
      <c r="CI4275" s="1"/>
      <c r="CJ4275" s="1"/>
      <c r="CK4275" s="1"/>
      <c r="CL4275" s="1"/>
      <c r="CM4275" s="1"/>
    </row>
    <row r="4276" spans="1:91" x14ac:dyDescent="0.2">
      <c r="A4276" s="113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3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2"/>
      <c r="CH4276" s="1"/>
      <c r="CI4276" s="1"/>
      <c r="CJ4276" s="1"/>
      <c r="CK4276" s="1"/>
      <c r="CL4276" s="1"/>
      <c r="CM4276" s="1"/>
    </row>
    <row r="4277" spans="1:91" x14ac:dyDescent="0.2">
      <c r="A4277" s="113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3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2"/>
      <c r="CH4277" s="1"/>
      <c r="CI4277" s="1"/>
      <c r="CJ4277" s="1"/>
      <c r="CK4277" s="1"/>
      <c r="CL4277" s="1"/>
      <c r="CM4277" s="1"/>
    </row>
    <row r="4278" spans="1:91" x14ac:dyDescent="0.2">
      <c r="A4278" s="113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3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2"/>
      <c r="CH4278" s="1"/>
      <c r="CI4278" s="1"/>
      <c r="CJ4278" s="1"/>
      <c r="CK4278" s="1"/>
      <c r="CL4278" s="1"/>
      <c r="CM4278" s="1"/>
    </row>
    <row r="4279" spans="1:91" x14ac:dyDescent="0.2">
      <c r="A4279" s="113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3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2"/>
      <c r="CH4279" s="1"/>
      <c r="CI4279" s="1"/>
      <c r="CJ4279" s="1"/>
      <c r="CK4279" s="1"/>
      <c r="CL4279" s="1"/>
      <c r="CM4279" s="1"/>
    </row>
    <row r="4280" spans="1:91" x14ac:dyDescent="0.2">
      <c r="A4280" s="113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3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2"/>
      <c r="CH4280" s="1"/>
      <c r="CI4280" s="1"/>
      <c r="CJ4280" s="1"/>
      <c r="CK4280" s="1"/>
      <c r="CL4280" s="1"/>
      <c r="CM4280" s="1"/>
    </row>
    <row r="4281" spans="1:91" x14ac:dyDescent="0.2">
      <c r="A4281" s="113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3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2"/>
      <c r="CH4281" s="1"/>
      <c r="CI4281" s="1"/>
      <c r="CJ4281" s="1"/>
      <c r="CK4281" s="1"/>
      <c r="CL4281" s="1"/>
      <c r="CM4281" s="1"/>
    </row>
    <row r="4282" spans="1:91" x14ac:dyDescent="0.2">
      <c r="A4282" s="113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3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2"/>
      <c r="CH4282" s="1"/>
      <c r="CI4282" s="1"/>
      <c r="CJ4282" s="1"/>
      <c r="CK4282" s="1"/>
      <c r="CL4282" s="1"/>
      <c r="CM4282" s="1"/>
    </row>
    <row r="4283" spans="1:91" x14ac:dyDescent="0.2">
      <c r="A4283" s="113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3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2"/>
      <c r="CH4283" s="1"/>
      <c r="CI4283" s="1"/>
      <c r="CJ4283" s="1"/>
      <c r="CK4283" s="1"/>
      <c r="CL4283" s="1"/>
      <c r="CM4283" s="1"/>
    </row>
    <row r="4284" spans="1:91" x14ac:dyDescent="0.2">
      <c r="A4284" s="113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3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2"/>
      <c r="CH4284" s="1"/>
      <c r="CI4284" s="1"/>
      <c r="CJ4284" s="1"/>
      <c r="CK4284" s="1"/>
      <c r="CL4284" s="1"/>
      <c r="CM4284" s="1"/>
    </row>
    <row r="4285" spans="1:91" x14ac:dyDescent="0.2">
      <c r="A4285" s="113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3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2"/>
      <c r="CH4285" s="1"/>
      <c r="CI4285" s="1"/>
      <c r="CJ4285" s="1"/>
      <c r="CK4285" s="1"/>
      <c r="CL4285" s="1"/>
      <c r="CM4285" s="1"/>
    </row>
    <row r="4286" spans="1:91" x14ac:dyDescent="0.2">
      <c r="A4286" s="113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3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2"/>
      <c r="CH4286" s="1"/>
      <c r="CI4286" s="1"/>
      <c r="CJ4286" s="1"/>
      <c r="CK4286" s="1"/>
      <c r="CL4286" s="1"/>
      <c r="CM4286" s="1"/>
    </row>
    <row r="4287" spans="1:91" x14ac:dyDescent="0.2">
      <c r="A4287" s="113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3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2"/>
      <c r="CH4287" s="1"/>
      <c r="CI4287" s="1"/>
      <c r="CJ4287" s="1"/>
      <c r="CK4287" s="1"/>
      <c r="CL4287" s="1"/>
      <c r="CM4287" s="1"/>
    </row>
    <row r="4288" spans="1:91" x14ac:dyDescent="0.2">
      <c r="A4288" s="113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3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2"/>
      <c r="CH4288" s="1"/>
      <c r="CI4288" s="1"/>
      <c r="CJ4288" s="1"/>
      <c r="CK4288" s="1"/>
      <c r="CL4288" s="1"/>
      <c r="CM4288" s="1"/>
    </row>
    <row r="4289" spans="1:91" x14ac:dyDescent="0.2">
      <c r="A4289" s="113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3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2"/>
      <c r="CH4289" s="1"/>
      <c r="CI4289" s="1"/>
      <c r="CJ4289" s="1"/>
      <c r="CK4289" s="1"/>
      <c r="CL4289" s="1"/>
      <c r="CM4289" s="1"/>
    </row>
    <row r="4290" spans="1:91" x14ac:dyDescent="0.2">
      <c r="A4290" s="113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3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2"/>
      <c r="CH4290" s="1"/>
      <c r="CI4290" s="1"/>
      <c r="CJ4290" s="1"/>
      <c r="CK4290" s="1"/>
      <c r="CL4290" s="1"/>
      <c r="CM4290" s="1"/>
    </row>
    <row r="4291" spans="1:91" x14ac:dyDescent="0.2">
      <c r="A4291" s="113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3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2"/>
      <c r="CH4291" s="1"/>
      <c r="CI4291" s="1"/>
      <c r="CJ4291" s="1"/>
      <c r="CK4291" s="1"/>
      <c r="CL4291" s="1"/>
      <c r="CM4291" s="1"/>
    </row>
    <row r="4292" spans="1:91" x14ac:dyDescent="0.2">
      <c r="A4292" s="113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3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2"/>
      <c r="CH4292" s="1"/>
      <c r="CI4292" s="1"/>
      <c r="CJ4292" s="1"/>
      <c r="CK4292" s="1"/>
      <c r="CL4292" s="1"/>
      <c r="CM4292" s="1"/>
    </row>
    <row r="4293" spans="1:91" x14ac:dyDescent="0.2">
      <c r="A4293" s="113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3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2"/>
      <c r="CH4293" s="1"/>
      <c r="CI4293" s="1"/>
      <c r="CJ4293" s="1"/>
      <c r="CK4293" s="1"/>
      <c r="CL4293" s="1"/>
      <c r="CM4293" s="1"/>
    </row>
    <row r="4294" spans="1:91" x14ac:dyDescent="0.2">
      <c r="A4294" s="113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3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2"/>
      <c r="CH4294" s="1"/>
      <c r="CI4294" s="1"/>
      <c r="CJ4294" s="1"/>
      <c r="CK4294" s="1"/>
      <c r="CL4294" s="1"/>
      <c r="CM4294" s="1"/>
    </row>
    <row r="4295" spans="1:91" x14ac:dyDescent="0.2">
      <c r="A4295" s="113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3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2"/>
      <c r="CH4295" s="1"/>
      <c r="CI4295" s="1"/>
      <c r="CJ4295" s="1"/>
      <c r="CK4295" s="1"/>
      <c r="CL4295" s="1"/>
      <c r="CM4295" s="1"/>
    </row>
    <row r="4296" spans="1:91" x14ac:dyDescent="0.2">
      <c r="A4296" s="113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3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2"/>
      <c r="CH4296" s="1"/>
      <c r="CI4296" s="1"/>
      <c r="CJ4296" s="1"/>
      <c r="CK4296" s="1"/>
      <c r="CL4296" s="1"/>
      <c r="CM4296" s="1"/>
    </row>
    <row r="4297" spans="1:91" x14ac:dyDescent="0.2">
      <c r="A4297" s="113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3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2"/>
      <c r="CH4297" s="1"/>
      <c r="CI4297" s="1"/>
      <c r="CJ4297" s="1"/>
      <c r="CK4297" s="1"/>
      <c r="CL4297" s="1"/>
      <c r="CM4297" s="1"/>
    </row>
    <row r="4298" spans="1:91" x14ac:dyDescent="0.2">
      <c r="A4298" s="113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3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2"/>
      <c r="CH4298" s="1"/>
      <c r="CI4298" s="1"/>
      <c r="CJ4298" s="1"/>
      <c r="CK4298" s="1"/>
      <c r="CL4298" s="1"/>
      <c r="CM4298" s="1"/>
    </row>
    <row r="4299" spans="1:91" x14ac:dyDescent="0.2">
      <c r="A4299" s="113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3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2"/>
      <c r="CH4299" s="1"/>
      <c r="CI4299" s="1"/>
      <c r="CJ4299" s="1"/>
      <c r="CK4299" s="1"/>
      <c r="CL4299" s="1"/>
      <c r="CM4299" s="1"/>
    </row>
    <row r="4300" spans="1:91" x14ac:dyDescent="0.2">
      <c r="A4300" s="113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3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2"/>
      <c r="CH4300" s="1"/>
      <c r="CI4300" s="1"/>
      <c r="CJ4300" s="1"/>
      <c r="CK4300" s="1"/>
      <c r="CL4300" s="1"/>
      <c r="CM4300" s="1"/>
    </row>
    <row r="4301" spans="1:91" x14ac:dyDescent="0.2">
      <c r="A4301" s="113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3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2"/>
      <c r="CH4301" s="1"/>
      <c r="CI4301" s="1"/>
      <c r="CJ4301" s="1"/>
      <c r="CK4301" s="1"/>
      <c r="CL4301" s="1"/>
      <c r="CM4301" s="1"/>
    </row>
    <row r="4302" spans="1:91" x14ac:dyDescent="0.2">
      <c r="A4302" s="113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3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2"/>
      <c r="CH4302" s="1"/>
      <c r="CI4302" s="1"/>
      <c r="CJ4302" s="1"/>
      <c r="CK4302" s="1"/>
      <c r="CL4302" s="1"/>
      <c r="CM4302" s="1"/>
    </row>
    <row r="4303" spans="1:91" x14ac:dyDescent="0.2">
      <c r="A4303" s="113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3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2"/>
      <c r="CH4303" s="1"/>
      <c r="CI4303" s="1"/>
      <c r="CJ4303" s="1"/>
      <c r="CK4303" s="1"/>
      <c r="CL4303" s="1"/>
      <c r="CM4303" s="1"/>
    </row>
    <row r="4304" spans="1:91" x14ac:dyDescent="0.2">
      <c r="A4304" s="113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3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2"/>
      <c r="CH4304" s="1"/>
      <c r="CI4304" s="1"/>
      <c r="CJ4304" s="1"/>
      <c r="CK4304" s="1"/>
      <c r="CL4304" s="1"/>
      <c r="CM4304" s="1"/>
    </row>
    <row r="4305" spans="1:91" x14ac:dyDescent="0.2">
      <c r="A4305" s="113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3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2"/>
      <c r="CH4305" s="1"/>
      <c r="CI4305" s="1"/>
      <c r="CJ4305" s="1"/>
      <c r="CK4305" s="1"/>
      <c r="CL4305" s="1"/>
      <c r="CM4305" s="1"/>
    </row>
    <row r="4306" spans="1:91" x14ac:dyDescent="0.2">
      <c r="A4306" s="113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3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2"/>
      <c r="CH4306" s="1"/>
      <c r="CI4306" s="1"/>
      <c r="CJ4306" s="1"/>
      <c r="CK4306" s="1"/>
      <c r="CL4306" s="1"/>
      <c r="CM4306" s="1"/>
    </row>
    <row r="4307" spans="1:91" x14ac:dyDescent="0.2">
      <c r="A4307" s="113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3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2"/>
      <c r="CH4307" s="1"/>
      <c r="CI4307" s="1"/>
      <c r="CJ4307" s="1"/>
      <c r="CK4307" s="1"/>
      <c r="CL4307" s="1"/>
      <c r="CM4307" s="1"/>
    </row>
    <row r="4308" spans="1:91" x14ac:dyDescent="0.2">
      <c r="A4308" s="113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3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2"/>
      <c r="CH4308" s="1"/>
      <c r="CI4308" s="1"/>
      <c r="CJ4308" s="1"/>
      <c r="CK4308" s="1"/>
      <c r="CL4308" s="1"/>
      <c r="CM4308" s="1"/>
    </row>
    <row r="4309" spans="1:91" x14ac:dyDescent="0.2">
      <c r="A4309" s="113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3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2"/>
      <c r="CH4309" s="1"/>
      <c r="CI4309" s="1"/>
      <c r="CJ4309" s="1"/>
      <c r="CK4309" s="1"/>
      <c r="CL4309" s="1"/>
      <c r="CM4309" s="1"/>
    </row>
    <row r="4310" spans="1:91" x14ac:dyDescent="0.2">
      <c r="A4310" s="113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3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2"/>
      <c r="CH4310" s="1"/>
      <c r="CI4310" s="1"/>
      <c r="CJ4310" s="1"/>
      <c r="CK4310" s="1"/>
      <c r="CL4310" s="1"/>
      <c r="CM4310" s="1"/>
    </row>
    <row r="4311" spans="1:91" x14ac:dyDescent="0.2">
      <c r="A4311" s="113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3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2"/>
      <c r="CH4311" s="1"/>
      <c r="CI4311" s="1"/>
      <c r="CJ4311" s="1"/>
      <c r="CK4311" s="1"/>
      <c r="CL4311" s="1"/>
      <c r="CM4311" s="1"/>
    </row>
    <row r="4312" spans="1:91" x14ac:dyDescent="0.2">
      <c r="A4312" s="113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3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2"/>
      <c r="CH4312" s="1"/>
      <c r="CI4312" s="1"/>
      <c r="CJ4312" s="1"/>
      <c r="CK4312" s="1"/>
      <c r="CL4312" s="1"/>
      <c r="CM4312" s="1"/>
    </row>
    <row r="4313" spans="1:91" x14ac:dyDescent="0.2">
      <c r="A4313" s="113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3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2"/>
      <c r="CH4313" s="1"/>
      <c r="CI4313" s="1"/>
      <c r="CJ4313" s="1"/>
      <c r="CK4313" s="1"/>
      <c r="CL4313" s="1"/>
      <c r="CM4313" s="1"/>
    </row>
    <row r="4314" spans="1:91" x14ac:dyDescent="0.2">
      <c r="A4314" s="113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3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2"/>
      <c r="CH4314" s="1"/>
      <c r="CI4314" s="1"/>
      <c r="CJ4314" s="1"/>
      <c r="CK4314" s="1"/>
      <c r="CL4314" s="1"/>
      <c r="CM4314" s="1"/>
    </row>
    <row r="4315" spans="1:91" x14ac:dyDescent="0.2">
      <c r="A4315" s="113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3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2"/>
      <c r="CH4315" s="1"/>
      <c r="CI4315" s="1"/>
      <c r="CJ4315" s="1"/>
      <c r="CK4315" s="1"/>
      <c r="CL4315" s="1"/>
      <c r="CM4315" s="1"/>
    </row>
    <row r="4316" spans="1:91" x14ac:dyDescent="0.2">
      <c r="A4316" s="113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3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2"/>
      <c r="CH4316" s="1"/>
      <c r="CI4316" s="1"/>
      <c r="CJ4316" s="1"/>
      <c r="CK4316" s="1"/>
      <c r="CL4316" s="1"/>
      <c r="CM4316" s="1"/>
    </row>
    <row r="4317" spans="1:91" x14ac:dyDescent="0.2">
      <c r="A4317" s="113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3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2"/>
      <c r="CH4317" s="1"/>
      <c r="CI4317" s="1"/>
      <c r="CJ4317" s="1"/>
      <c r="CK4317" s="1"/>
      <c r="CL4317" s="1"/>
      <c r="CM4317" s="1"/>
    </row>
    <row r="4318" spans="1:91" x14ac:dyDescent="0.2">
      <c r="A4318" s="113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3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2"/>
      <c r="CH4318" s="1"/>
      <c r="CI4318" s="1"/>
      <c r="CJ4318" s="1"/>
      <c r="CK4318" s="1"/>
      <c r="CL4318" s="1"/>
      <c r="CM4318" s="1"/>
    </row>
    <row r="4319" spans="1:91" x14ac:dyDescent="0.2">
      <c r="A4319" s="113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3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2"/>
      <c r="CH4319" s="1"/>
      <c r="CI4319" s="1"/>
      <c r="CJ4319" s="1"/>
      <c r="CK4319" s="1"/>
      <c r="CL4319" s="1"/>
      <c r="CM4319" s="1"/>
    </row>
    <row r="4320" spans="1:91" x14ac:dyDescent="0.2">
      <c r="A4320" s="113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3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2"/>
      <c r="CH4320" s="1"/>
      <c r="CI4320" s="1"/>
      <c r="CJ4320" s="1"/>
      <c r="CK4320" s="1"/>
      <c r="CL4320" s="1"/>
      <c r="CM4320" s="1"/>
    </row>
    <row r="4321" spans="1:91" x14ac:dyDescent="0.2">
      <c r="A4321" s="113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3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2"/>
      <c r="CH4321" s="1"/>
      <c r="CI4321" s="1"/>
      <c r="CJ4321" s="1"/>
      <c r="CK4321" s="1"/>
      <c r="CL4321" s="1"/>
      <c r="CM4321" s="1"/>
    </row>
    <row r="4322" spans="1:91" x14ac:dyDescent="0.2">
      <c r="A4322" s="113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3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2"/>
      <c r="CH4322" s="1"/>
      <c r="CI4322" s="1"/>
      <c r="CJ4322" s="1"/>
      <c r="CK4322" s="1"/>
      <c r="CL4322" s="1"/>
      <c r="CM4322" s="1"/>
    </row>
    <row r="4323" spans="1:91" x14ac:dyDescent="0.2">
      <c r="A4323" s="113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3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2"/>
      <c r="CH4323" s="1"/>
      <c r="CI4323" s="1"/>
      <c r="CJ4323" s="1"/>
      <c r="CK4323" s="1"/>
      <c r="CL4323" s="1"/>
      <c r="CM4323" s="1"/>
    </row>
    <row r="4324" spans="1:91" x14ac:dyDescent="0.2">
      <c r="A4324" s="113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3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2"/>
      <c r="CH4324" s="1"/>
      <c r="CI4324" s="1"/>
      <c r="CJ4324" s="1"/>
      <c r="CK4324" s="1"/>
      <c r="CL4324" s="1"/>
      <c r="CM4324" s="1"/>
    </row>
    <row r="4325" spans="1:91" x14ac:dyDescent="0.2">
      <c r="A4325" s="113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3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2"/>
      <c r="CH4325" s="1"/>
      <c r="CI4325" s="1"/>
      <c r="CJ4325" s="1"/>
      <c r="CK4325" s="1"/>
      <c r="CL4325" s="1"/>
      <c r="CM4325" s="1"/>
    </row>
    <row r="4326" spans="1:91" x14ac:dyDescent="0.2">
      <c r="A4326" s="113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3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2"/>
      <c r="CH4326" s="1"/>
      <c r="CI4326" s="1"/>
      <c r="CJ4326" s="1"/>
      <c r="CK4326" s="1"/>
      <c r="CL4326" s="1"/>
      <c r="CM4326" s="1"/>
    </row>
    <row r="4327" spans="1:91" x14ac:dyDescent="0.2">
      <c r="A4327" s="113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3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2"/>
      <c r="CH4327" s="1"/>
      <c r="CI4327" s="1"/>
      <c r="CJ4327" s="1"/>
      <c r="CK4327" s="1"/>
      <c r="CL4327" s="1"/>
      <c r="CM4327" s="1"/>
    </row>
    <row r="4328" spans="1:91" x14ac:dyDescent="0.2">
      <c r="A4328" s="113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3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2"/>
      <c r="CH4328" s="1"/>
      <c r="CI4328" s="1"/>
      <c r="CJ4328" s="1"/>
      <c r="CK4328" s="1"/>
      <c r="CL4328" s="1"/>
      <c r="CM4328" s="1"/>
    </row>
    <row r="4329" spans="1:91" x14ac:dyDescent="0.2">
      <c r="A4329" s="113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3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2"/>
      <c r="CH4329" s="1"/>
      <c r="CI4329" s="1"/>
      <c r="CJ4329" s="1"/>
      <c r="CK4329" s="1"/>
      <c r="CL4329" s="1"/>
      <c r="CM4329" s="1"/>
    </row>
    <row r="4330" spans="1:91" x14ac:dyDescent="0.2">
      <c r="A4330" s="113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3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2"/>
      <c r="CH4330" s="1"/>
      <c r="CI4330" s="1"/>
      <c r="CJ4330" s="1"/>
      <c r="CK4330" s="1"/>
      <c r="CL4330" s="1"/>
      <c r="CM4330" s="1"/>
    </row>
    <row r="4331" spans="1:91" x14ac:dyDescent="0.2">
      <c r="A4331" s="113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3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2"/>
      <c r="CH4331" s="1"/>
      <c r="CI4331" s="1"/>
      <c r="CJ4331" s="1"/>
      <c r="CK4331" s="1"/>
      <c r="CL4331" s="1"/>
      <c r="CM4331" s="1"/>
    </row>
    <row r="4332" spans="1:91" x14ac:dyDescent="0.2">
      <c r="A4332" s="113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3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2"/>
      <c r="CH4332" s="1"/>
      <c r="CI4332" s="1"/>
      <c r="CJ4332" s="1"/>
      <c r="CK4332" s="1"/>
      <c r="CL4332" s="1"/>
      <c r="CM4332" s="1"/>
    </row>
    <row r="4333" spans="1:91" x14ac:dyDescent="0.2">
      <c r="A4333" s="113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3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2"/>
      <c r="CH4333" s="1"/>
      <c r="CI4333" s="1"/>
      <c r="CJ4333" s="1"/>
      <c r="CK4333" s="1"/>
      <c r="CL4333" s="1"/>
      <c r="CM4333" s="1"/>
    </row>
    <row r="4334" spans="1:91" x14ac:dyDescent="0.2">
      <c r="A4334" s="113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3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2"/>
      <c r="CH4334" s="1"/>
      <c r="CI4334" s="1"/>
      <c r="CJ4334" s="1"/>
      <c r="CK4334" s="1"/>
      <c r="CL4334" s="1"/>
      <c r="CM4334" s="1"/>
    </row>
    <row r="4335" spans="1:91" x14ac:dyDescent="0.2">
      <c r="A4335" s="113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3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2"/>
      <c r="CH4335" s="1"/>
      <c r="CI4335" s="1"/>
      <c r="CJ4335" s="1"/>
      <c r="CK4335" s="1"/>
      <c r="CL4335" s="1"/>
      <c r="CM4335" s="1"/>
    </row>
    <row r="4336" spans="1:91" x14ac:dyDescent="0.2">
      <c r="A4336" s="113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3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2"/>
      <c r="CH4336" s="1"/>
      <c r="CI4336" s="1"/>
      <c r="CJ4336" s="1"/>
      <c r="CK4336" s="1"/>
      <c r="CL4336" s="1"/>
      <c r="CM4336" s="1"/>
    </row>
    <row r="4337" spans="1:91" x14ac:dyDescent="0.2">
      <c r="A4337" s="113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3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2"/>
      <c r="CH4337" s="1"/>
      <c r="CI4337" s="1"/>
      <c r="CJ4337" s="1"/>
      <c r="CK4337" s="1"/>
      <c r="CL4337" s="1"/>
      <c r="CM4337" s="1"/>
    </row>
    <row r="4338" spans="1:91" x14ac:dyDescent="0.2">
      <c r="A4338" s="113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3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2"/>
      <c r="CH4338" s="1"/>
      <c r="CI4338" s="1"/>
      <c r="CJ4338" s="1"/>
      <c r="CK4338" s="1"/>
      <c r="CL4338" s="1"/>
      <c r="CM4338" s="1"/>
    </row>
    <row r="4339" spans="1:91" x14ac:dyDescent="0.2">
      <c r="A4339" s="113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3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2"/>
      <c r="CH4339" s="1"/>
      <c r="CI4339" s="1"/>
      <c r="CJ4339" s="1"/>
      <c r="CK4339" s="1"/>
      <c r="CL4339" s="1"/>
      <c r="CM4339" s="1"/>
    </row>
    <row r="4340" spans="1:91" x14ac:dyDescent="0.2">
      <c r="A4340" s="113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3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2"/>
      <c r="CH4340" s="1"/>
      <c r="CI4340" s="1"/>
      <c r="CJ4340" s="1"/>
      <c r="CK4340" s="1"/>
      <c r="CL4340" s="1"/>
      <c r="CM4340" s="1"/>
    </row>
    <row r="4341" spans="1:91" x14ac:dyDescent="0.2">
      <c r="A4341" s="113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3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2"/>
      <c r="CH4341" s="1"/>
      <c r="CI4341" s="1"/>
      <c r="CJ4341" s="1"/>
      <c r="CK4341" s="1"/>
      <c r="CL4341" s="1"/>
      <c r="CM4341" s="1"/>
    </row>
    <row r="4342" spans="1:91" x14ac:dyDescent="0.2">
      <c r="A4342" s="113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3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2"/>
      <c r="CH4342" s="1"/>
      <c r="CI4342" s="1"/>
      <c r="CJ4342" s="1"/>
      <c r="CK4342" s="1"/>
      <c r="CL4342" s="1"/>
      <c r="CM4342" s="1"/>
    </row>
    <row r="4343" spans="1:91" x14ac:dyDescent="0.2">
      <c r="A4343" s="113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3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2"/>
      <c r="CH4343" s="1"/>
      <c r="CI4343" s="1"/>
      <c r="CJ4343" s="1"/>
      <c r="CK4343" s="1"/>
      <c r="CL4343" s="1"/>
      <c r="CM4343" s="1"/>
    </row>
    <row r="4344" spans="1:91" x14ac:dyDescent="0.2">
      <c r="A4344" s="113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3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2"/>
      <c r="CH4344" s="1"/>
      <c r="CI4344" s="1"/>
      <c r="CJ4344" s="1"/>
      <c r="CK4344" s="1"/>
      <c r="CL4344" s="1"/>
      <c r="CM4344" s="1"/>
    </row>
    <row r="4345" spans="1:91" x14ac:dyDescent="0.2">
      <c r="A4345" s="113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3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2"/>
      <c r="CH4345" s="1"/>
      <c r="CI4345" s="1"/>
      <c r="CJ4345" s="1"/>
      <c r="CK4345" s="1"/>
      <c r="CL4345" s="1"/>
      <c r="CM4345" s="1"/>
    </row>
    <row r="4346" spans="1:91" x14ac:dyDescent="0.2">
      <c r="A4346" s="113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3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2"/>
      <c r="CH4346" s="1"/>
      <c r="CI4346" s="1"/>
      <c r="CJ4346" s="1"/>
      <c r="CK4346" s="1"/>
      <c r="CL4346" s="1"/>
      <c r="CM4346" s="1"/>
    </row>
    <row r="4347" spans="1:91" x14ac:dyDescent="0.2">
      <c r="A4347" s="113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3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2"/>
      <c r="CH4347" s="1"/>
      <c r="CI4347" s="1"/>
      <c r="CJ4347" s="1"/>
      <c r="CK4347" s="1"/>
      <c r="CL4347" s="1"/>
      <c r="CM4347" s="1"/>
    </row>
    <row r="4348" spans="1:91" x14ac:dyDescent="0.2">
      <c r="A4348" s="113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3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2"/>
      <c r="CH4348" s="1"/>
      <c r="CI4348" s="1"/>
      <c r="CJ4348" s="1"/>
      <c r="CK4348" s="1"/>
      <c r="CL4348" s="1"/>
      <c r="CM4348" s="1"/>
    </row>
    <row r="4349" spans="1:91" x14ac:dyDescent="0.2">
      <c r="A4349" s="113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3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2"/>
      <c r="CH4349" s="1"/>
      <c r="CI4349" s="1"/>
      <c r="CJ4349" s="1"/>
      <c r="CK4349" s="1"/>
      <c r="CL4349" s="1"/>
      <c r="CM4349" s="1"/>
    </row>
    <row r="4350" spans="1:91" x14ac:dyDescent="0.2">
      <c r="A4350" s="113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3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2"/>
      <c r="CH4350" s="1"/>
      <c r="CI4350" s="1"/>
      <c r="CJ4350" s="1"/>
      <c r="CK4350" s="1"/>
      <c r="CL4350" s="1"/>
      <c r="CM4350" s="1"/>
    </row>
    <row r="4351" spans="1:91" x14ac:dyDescent="0.2">
      <c r="A4351" s="113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3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2"/>
      <c r="CH4351" s="1"/>
      <c r="CI4351" s="1"/>
      <c r="CJ4351" s="1"/>
      <c r="CK4351" s="1"/>
      <c r="CL4351" s="1"/>
      <c r="CM4351" s="1"/>
    </row>
    <row r="4352" spans="1:91" x14ac:dyDescent="0.2">
      <c r="A4352" s="113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3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2"/>
      <c r="CH4352" s="1"/>
      <c r="CI4352" s="1"/>
      <c r="CJ4352" s="1"/>
      <c r="CK4352" s="1"/>
      <c r="CL4352" s="1"/>
      <c r="CM4352" s="1"/>
    </row>
    <row r="4353" spans="1:91" x14ac:dyDescent="0.2">
      <c r="A4353" s="113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3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2"/>
      <c r="CH4353" s="1"/>
      <c r="CI4353" s="1"/>
      <c r="CJ4353" s="1"/>
      <c r="CK4353" s="1"/>
      <c r="CL4353" s="1"/>
      <c r="CM4353" s="1"/>
    </row>
    <row r="4354" spans="1:91" x14ac:dyDescent="0.2">
      <c r="A4354" s="113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3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2"/>
      <c r="CH4354" s="1"/>
      <c r="CI4354" s="1"/>
      <c r="CJ4354" s="1"/>
      <c r="CK4354" s="1"/>
      <c r="CL4354" s="1"/>
      <c r="CM4354" s="1"/>
    </row>
    <row r="4355" spans="1:91" x14ac:dyDescent="0.2">
      <c r="A4355" s="113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3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2"/>
      <c r="CH4355" s="1"/>
      <c r="CI4355" s="1"/>
      <c r="CJ4355" s="1"/>
      <c r="CK4355" s="1"/>
      <c r="CL4355" s="1"/>
      <c r="CM4355" s="1"/>
    </row>
    <row r="4356" spans="1:91" x14ac:dyDescent="0.2">
      <c r="A4356" s="113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3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2"/>
      <c r="CH4356" s="1"/>
      <c r="CI4356" s="1"/>
      <c r="CJ4356" s="1"/>
      <c r="CK4356" s="1"/>
      <c r="CL4356" s="1"/>
      <c r="CM4356" s="1"/>
    </row>
    <row r="4357" spans="1:91" x14ac:dyDescent="0.2">
      <c r="A4357" s="113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3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2"/>
      <c r="CH4357" s="1"/>
      <c r="CI4357" s="1"/>
      <c r="CJ4357" s="1"/>
      <c r="CK4357" s="1"/>
      <c r="CL4357" s="1"/>
      <c r="CM4357" s="1"/>
    </row>
    <row r="4358" spans="1:91" x14ac:dyDescent="0.2">
      <c r="A4358" s="113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3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2"/>
      <c r="CH4358" s="1"/>
      <c r="CI4358" s="1"/>
      <c r="CJ4358" s="1"/>
      <c r="CK4358" s="1"/>
      <c r="CL4358" s="1"/>
      <c r="CM4358" s="1"/>
    </row>
    <row r="4359" spans="1:91" x14ac:dyDescent="0.2">
      <c r="A4359" s="113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3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2"/>
      <c r="CH4359" s="1"/>
      <c r="CI4359" s="1"/>
      <c r="CJ4359" s="1"/>
      <c r="CK4359" s="1"/>
      <c r="CL4359" s="1"/>
      <c r="CM4359" s="1"/>
    </row>
    <row r="4360" spans="1:91" x14ac:dyDescent="0.2">
      <c r="A4360" s="113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3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2"/>
      <c r="CH4360" s="1"/>
      <c r="CI4360" s="1"/>
      <c r="CJ4360" s="1"/>
      <c r="CK4360" s="1"/>
      <c r="CL4360" s="1"/>
      <c r="CM4360" s="1"/>
    </row>
    <row r="4361" spans="1:91" x14ac:dyDescent="0.2">
      <c r="A4361" s="113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3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2"/>
      <c r="CH4361" s="1"/>
      <c r="CI4361" s="1"/>
      <c r="CJ4361" s="1"/>
      <c r="CK4361" s="1"/>
      <c r="CL4361" s="1"/>
      <c r="CM4361" s="1"/>
    </row>
    <row r="4362" spans="1:91" x14ac:dyDescent="0.2">
      <c r="A4362" s="113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3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2"/>
      <c r="CH4362" s="1"/>
      <c r="CI4362" s="1"/>
      <c r="CJ4362" s="1"/>
      <c r="CK4362" s="1"/>
      <c r="CL4362" s="1"/>
      <c r="CM4362" s="1"/>
    </row>
    <row r="4363" spans="1:91" x14ac:dyDescent="0.2">
      <c r="A4363" s="113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3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2"/>
      <c r="CH4363" s="1"/>
      <c r="CI4363" s="1"/>
      <c r="CJ4363" s="1"/>
      <c r="CK4363" s="1"/>
      <c r="CL4363" s="1"/>
      <c r="CM4363" s="1"/>
    </row>
    <row r="4364" spans="1:91" x14ac:dyDescent="0.2">
      <c r="A4364" s="113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3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2"/>
      <c r="CH4364" s="1"/>
      <c r="CI4364" s="1"/>
      <c r="CJ4364" s="1"/>
      <c r="CK4364" s="1"/>
      <c r="CL4364" s="1"/>
      <c r="CM4364" s="1"/>
    </row>
    <row r="4365" spans="1:91" x14ac:dyDescent="0.2">
      <c r="A4365" s="113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3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2"/>
      <c r="CH4365" s="1"/>
      <c r="CI4365" s="1"/>
      <c r="CJ4365" s="1"/>
      <c r="CK4365" s="1"/>
      <c r="CL4365" s="1"/>
      <c r="CM4365" s="1"/>
    </row>
    <row r="4366" spans="1:91" x14ac:dyDescent="0.2">
      <c r="A4366" s="113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3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2"/>
      <c r="CH4366" s="1"/>
      <c r="CI4366" s="1"/>
      <c r="CJ4366" s="1"/>
      <c r="CK4366" s="1"/>
      <c r="CL4366" s="1"/>
      <c r="CM4366" s="1"/>
    </row>
    <row r="4367" spans="1:91" x14ac:dyDescent="0.2">
      <c r="A4367" s="113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3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2"/>
      <c r="CH4367" s="1"/>
      <c r="CI4367" s="1"/>
      <c r="CJ4367" s="1"/>
      <c r="CK4367" s="1"/>
      <c r="CL4367" s="1"/>
      <c r="CM4367" s="1"/>
    </row>
    <row r="4368" spans="1:91" x14ac:dyDescent="0.2">
      <c r="A4368" s="113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3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2"/>
      <c r="CH4368" s="1"/>
      <c r="CI4368" s="1"/>
      <c r="CJ4368" s="1"/>
      <c r="CK4368" s="1"/>
      <c r="CL4368" s="1"/>
      <c r="CM4368" s="1"/>
    </row>
    <row r="4369" spans="1:91" x14ac:dyDescent="0.2">
      <c r="A4369" s="113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3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2"/>
      <c r="CH4369" s="1"/>
      <c r="CI4369" s="1"/>
      <c r="CJ4369" s="1"/>
      <c r="CK4369" s="1"/>
      <c r="CL4369" s="1"/>
      <c r="CM4369" s="1"/>
    </row>
    <row r="4370" spans="1:91" x14ac:dyDescent="0.2">
      <c r="A4370" s="113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3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2"/>
      <c r="CH4370" s="1"/>
      <c r="CI4370" s="1"/>
      <c r="CJ4370" s="1"/>
      <c r="CK4370" s="1"/>
      <c r="CL4370" s="1"/>
      <c r="CM4370" s="1"/>
    </row>
    <row r="4371" spans="1:91" x14ac:dyDescent="0.2">
      <c r="A4371" s="113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3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2"/>
      <c r="CH4371" s="1"/>
      <c r="CI4371" s="1"/>
      <c r="CJ4371" s="1"/>
      <c r="CK4371" s="1"/>
      <c r="CL4371" s="1"/>
      <c r="CM4371" s="1"/>
    </row>
    <row r="4372" spans="1:91" x14ac:dyDescent="0.2">
      <c r="A4372" s="113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3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2"/>
      <c r="CH4372" s="1"/>
      <c r="CI4372" s="1"/>
      <c r="CJ4372" s="1"/>
      <c r="CK4372" s="1"/>
      <c r="CL4372" s="1"/>
      <c r="CM4372" s="1"/>
    </row>
    <row r="4373" spans="1:91" x14ac:dyDescent="0.2">
      <c r="A4373" s="113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3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2"/>
      <c r="CH4373" s="1"/>
      <c r="CI4373" s="1"/>
      <c r="CJ4373" s="1"/>
      <c r="CK4373" s="1"/>
      <c r="CL4373" s="1"/>
      <c r="CM4373" s="1"/>
    </row>
    <row r="4374" spans="1:91" x14ac:dyDescent="0.2">
      <c r="A4374" s="113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3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2"/>
      <c r="CH4374" s="1"/>
      <c r="CI4374" s="1"/>
      <c r="CJ4374" s="1"/>
      <c r="CK4374" s="1"/>
      <c r="CL4374" s="1"/>
      <c r="CM4374" s="1"/>
    </row>
    <row r="4375" spans="1:91" x14ac:dyDescent="0.2">
      <c r="A4375" s="113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3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2"/>
      <c r="CH4375" s="1"/>
      <c r="CI4375" s="1"/>
      <c r="CJ4375" s="1"/>
      <c r="CK4375" s="1"/>
      <c r="CL4375" s="1"/>
      <c r="CM4375" s="1"/>
    </row>
    <row r="4376" spans="1:91" x14ac:dyDescent="0.2">
      <c r="A4376" s="113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3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2"/>
      <c r="CH4376" s="1"/>
      <c r="CI4376" s="1"/>
      <c r="CJ4376" s="1"/>
      <c r="CK4376" s="1"/>
      <c r="CL4376" s="1"/>
      <c r="CM4376" s="1"/>
    </row>
    <row r="4377" spans="1:91" x14ac:dyDescent="0.2">
      <c r="A4377" s="113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3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2"/>
      <c r="CH4377" s="1"/>
      <c r="CI4377" s="1"/>
      <c r="CJ4377" s="1"/>
      <c r="CK4377" s="1"/>
      <c r="CL4377" s="1"/>
      <c r="CM4377" s="1"/>
    </row>
    <row r="4378" spans="1:91" x14ac:dyDescent="0.2">
      <c r="A4378" s="113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3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2"/>
      <c r="CH4378" s="1"/>
      <c r="CI4378" s="1"/>
      <c r="CJ4378" s="1"/>
      <c r="CK4378" s="1"/>
      <c r="CL4378" s="1"/>
      <c r="CM4378" s="1"/>
    </row>
    <row r="4379" spans="1:91" x14ac:dyDescent="0.2">
      <c r="A4379" s="113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3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2"/>
      <c r="CH4379" s="1"/>
      <c r="CI4379" s="1"/>
      <c r="CJ4379" s="1"/>
      <c r="CK4379" s="1"/>
      <c r="CL4379" s="1"/>
      <c r="CM4379" s="1"/>
    </row>
    <row r="4380" spans="1:91" x14ac:dyDescent="0.2">
      <c r="A4380" s="113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3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2"/>
      <c r="CH4380" s="1"/>
      <c r="CI4380" s="1"/>
      <c r="CJ4380" s="1"/>
      <c r="CK4380" s="1"/>
      <c r="CL4380" s="1"/>
      <c r="CM4380" s="1"/>
    </row>
    <row r="4381" spans="1:91" x14ac:dyDescent="0.2">
      <c r="A4381" s="113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3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2"/>
      <c r="CH4381" s="1"/>
      <c r="CI4381" s="1"/>
      <c r="CJ4381" s="1"/>
      <c r="CK4381" s="1"/>
      <c r="CL4381" s="1"/>
      <c r="CM4381" s="1"/>
    </row>
    <row r="4382" spans="1:91" x14ac:dyDescent="0.2">
      <c r="A4382" s="113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3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2"/>
      <c r="CH4382" s="1"/>
      <c r="CI4382" s="1"/>
      <c r="CJ4382" s="1"/>
      <c r="CK4382" s="1"/>
      <c r="CL4382" s="1"/>
      <c r="CM4382" s="1"/>
    </row>
    <row r="4383" spans="1:91" x14ac:dyDescent="0.2">
      <c r="A4383" s="113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3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2"/>
      <c r="CH4383" s="1"/>
      <c r="CI4383" s="1"/>
      <c r="CJ4383" s="1"/>
      <c r="CK4383" s="1"/>
      <c r="CL4383" s="1"/>
      <c r="CM4383" s="1"/>
    </row>
    <row r="4384" spans="1:91" x14ac:dyDescent="0.2">
      <c r="A4384" s="113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3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2"/>
      <c r="CH4384" s="1"/>
      <c r="CI4384" s="1"/>
      <c r="CJ4384" s="1"/>
      <c r="CK4384" s="1"/>
      <c r="CL4384" s="1"/>
      <c r="CM4384" s="1"/>
    </row>
    <row r="4385" spans="1:91" x14ac:dyDescent="0.2">
      <c r="A4385" s="113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3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2"/>
      <c r="CH4385" s="1"/>
      <c r="CI4385" s="1"/>
      <c r="CJ4385" s="1"/>
      <c r="CK4385" s="1"/>
      <c r="CL4385" s="1"/>
      <c r="CM4385" s="1"/>
    </row>
    <row r="4386" spans="1:91" x14ac:dyDescent="0.2">
      <c r="A4386" s="113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3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2"/>
      <c r="CH4386" s="1"/>
      <c r="CI4386" s="1"/>
      <c r="CJ4386" s="1"/>
      <c r="CK4386" s="1"/>
      <c r="CL4386" s="1"/>
      <c r="CM4386" s="1"/>
    </row>
    <row r="4387" spans="1:91" x14ac:dyDescent="0.2">
      <c r="A4387" s="113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3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2"/>
      <c r="CH4387" s="1"/>
      <c r="CI4387" s="1"/>
      <c r="CJ4387" s="1"/>
      <c r="CK4387" s="1"/>
      <c r="CL4387" s="1"/>
      <c r="CM4387" s="1"/>
    </row>
    <row r="4388" spans="1:91" x14ac:dyDescent="0.2">
      <c r="A4388" s="113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3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2"/>
      <c r="CH4388" s="1"/>
      <c r="CI4388" s="1"/>
      <c r="CJ4388" s="1"/>
      <c r="CK4388" s="1"/>
      <c r="CL4388" s="1"/>
      <c r="CM4388" s="1"/>
    </row>
    <row r="4389" spans="1:91" x14ac:dyDescent="0.2">
      <c r="A4389" s="113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3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2"/>
      <c r="CH4389" s="1"/>
      <c r="CI4389" s="1"/>
      <c r="CJ4389" s="1"/>
      <c r="CK4389" s="1"/>
      <c r="CL4389" s="1"/>
      <c r="CM4389" s="1"/>
    </row>
    <row r="4390" spans="1:91" x14ac:dyDescent="0.2">
      <c r="A4390" s="113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3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2"/>
      <c r="CH4390" s="1"/>
      <c r="CI4390" s="1"/>
      <c r="CJ4390" s="1"/>
      <c r="CK4390" s="1"/>
      <c r="CL4390" s="1"/>
      <c r="CM4390" s="1"/>
    </row>
    <row r="4391" spans="1:91" x14ac:dyDescent="0.2">
      <c r="A4391" s="113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3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2"/>
      <c r="CH4391" s="1"/>
      <c r="CI4391" s="1"/>
      <c r="CJ4391" s="1"/>
      <c r="CK4391" s="1"/>
      <c r="CL4391" s="1"/>
      <c r="CM4391" s="1"/>
    </row>
    <row r="4392" spans="1:91" x14ac:dyDescent="0.2">
      <c r="A4392" s="113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3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2"/>
      <c r="CH4392" s="1"/>
      <c r="CI4392" s="1"/>
      <c r="CJ4392" s="1"/>
      <c r="CK4392" s="1"/>
      <c r="CL4392" s="1"/>
      <c r="CM4392" s="1"/>
    </row>
    <row r="4393" spans="1:91" x14ac:dyDescent="0.2">
      <c r="A4393" s="113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3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2"/>
      <c r="CH4393" s="1"/>
      <c r="CI4393" s="1"/>
      <c r="CJ4393" s="1"/>
      <c r="CK4393" s="1"/>
      <c r="CL4393" s="1"/>
      <c r="CM4393" s="1"/>
    </row>
    <row r="4394" spans="1:91" x14ac:dyDescent="0.2">
      <c r="A4394" s="113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3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2"/>
      <c r="CH4394" s="1"/>
      <c r="CI4394" s="1"/>
      <c r="CJ4394" s="1"/>
      <c r="CK4394" s="1"/>
      <c r="CL4394" s="1"/>
      <c r="CM4394" s="1"/>
    </row>
    <row r="4395" spans="1:91" x14ac:dyDescent="0.2">
      <c r="A4395" s="113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3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2"/>
      <c r="CH4395" s="1"/>
      <c r="CI4395" s="1"/>
      <c r="CJ4395" s="1"/>
      <c r="CK4395" s="1"/>
      <c r="CL4395" s="1"/>
      <c r="CM4395" s="1"/>
    </row>
    <row r="4396" spans="1:91" x14ac:dyDescent="0.2">
      <c r="A4396" s="113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3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2"/>
      <c r="CH4396" s="1"/>
      <c r="CI4396" s="1"/>
      <c r="CJ4396" s="1"/>
      <c r="CK4396" s="1"/>
      <c r="CL4396" s="1"/>
      <c r="CM4396" s="1"/>
    </row>
    <row r="4397" spans="1:91" x14ac:dyDescent="0.2">
      <c r="A4397" s="113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3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2"/>
      <c r="CH4397" s="1"/>
      <c r="CI4397" s="1"/>
      <c r="CJ4397" s="1"/>
      <c r="CK4397" s="1"/>
      <c r="CL4397" s="1"/>
      <c r="CM4397" s="1"/>
    </row>
    <row r="4398" spans="1:91" x14ac:dyDescent="0.2">
      <c r="A4398" s="113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3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2"/>
      <c r="CH4398" s="1"/>
      <c r="CI4398" s="1"/>
      <c r="CJ4398" s="1"/>
      <c r="CK4398" s="1"/>
      <c r="CL4398" s="1"/>
      <c r="CM4398" s="1"/>
    </row>
    <row r="4399" spans="1:91" x14ac:dyDescent="0.2">
      <c r="A4399" s="113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3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2"/>
      <c r="CH4399" s="1"/>
      <c r="CI4399" s="1"/>
      <c r="CJ4399" s="1"/>
      <c r="CK4399" s="1"/>
      <c r="CL4399" s="1"/>
      <c r="CM4399" s="1"/>
    </row>
    <row r="4400" spans="1:91" x14ac:dyDescent="0.2">
      <c r="A4400" s="113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3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2"/>
      <c r="CH4400" s="1"/>
      <c r="CI4400" s="1"/>
      <c r="CJ4400" s="1"/>
      <c r="CK4400" s="1"/>
      <c r="CL4400" s="1"/>
      <c r="CM4400" s="1"/>
    </row>
    <row r="4401" spans="1:91" x14ac:dyDescent="0.2">
      <c r="A4401" s="113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3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2"/>
      <c r="CH4401" s="1"/>
      <c r="CI4401" s="1"/>
      <c r="CJ4401" s="1"/>
      <c r="CK4401" s="1"/>
      <c r="CL4401" s="1"/>
      <c r="CM4401" s="1"/>
    </row>
    <row r="4402" spans="1:91" x14ac:dyDescent="0.2">
      <c r="A4402" s="113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3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2"/>
      <c r="CH4402" s="1"/>
      <c r="CI4402" s="1"/>
      <c r="CJ4402" s="1"/>
      <c r="CK4402" s="1"/>
      <c r="CL4402" s="1"/>
      <c r="CM4402" s="1"/>
    </row>
    <row r="4403" spans="1:91" x14ac:dyDescent="0.2">
      <c r="A4403" s="113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3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2"/>
      <c r="CH4403" s="1"/>
      <c r="CI4403" s="1"/>
      <c r="CJ4403" s="1"/>
      <c r="CK4403" s="1"/>
      <c r="CL4403" s="1"/>
      <c r="CM4403" s="1"/>
    </row>
    <row r="4404" spans="1:91" x14ac:dyDescent="0.2">
      <c r="A4404" s="113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3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2"/>
      <c r="CH4404" s="1"/>
      <c r="CI4404" s="1"/>
      <c r="CJ4404" s="1"/>
      <c r="CK4404" s="1"/>
      <c r="CL4404" s="1"/>
      <c r="CM4404" s="1"/>
    </row>
    <row r="4405" spans="1:91" x14ac:dyDescent="0.2">
      <c r="A4405" s="113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3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2"/>
      <c r="CH4405" s="1"/>
      <c r="CI4405" s="1"/>
      <c r="CJ4405" s="1"/>
      <c r="CK4405" s="1"/>
      <c r="CL4405" s="1"/>
      <c r="CM4405" s="1"/>
    </row>
    <row r="4406" spans="1:91" x14ac:dyDescent="0.2">
      <c r="A4406" s="113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3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2"/>
      <c r="CH4406" s="1"/>
      <c r="CI4406" s="1"/>
      <c r="CJ4406" s="1"/>
      <c r="CK4406" s="1"/>
      <c r="CL4406" s="1"/>
      <c r="CM4406" s="1"/>
    </row>
    <row r="4407" spans="1:91" x14ac:dyDescent="0.2">
      <c r="A4407" s="113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3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2"/>
      <c r="CH4407" s="1"/>
      <c r="CI4407" s="1"/>
      <c r="CJ4407" s="1"/>
      <c r="CK4407" s="1"/>
      <c r="CL4407" s="1"/>
      <c r="CM4407" s="1"/>
    </row>
    <row r="4408" spans="1:91" x14ac:dyDescent="0.2">
      <c r="A4408" s="113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3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2"/>
      <c r="CH4408" s="1"/>
      <c r="CI4408" s="1"/>
      <c r="CJ4408" s="1"/>
      <c r="CK4408" s="1"/>
      <c r="CL4408" s="1"/>
      <c r="CM4408" s="1"/>
    </row>
    <row r="4409" spans="1:91" x14ac:dyDescent="0.2">
      <c r="A4409" s="113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3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2"/>
      <c r="CH4409" s="1"/>
      <c r="CI4409" s="1"/>
      <c r="CJ4409" s="1"/>
      <c r="CK4409" s="1"/>
      <c r="CL4409" s="1"/>
      <c r="CM4409" s="1"/>
    </row>
    <row r="4410" spans="1:91" x14ac:dyDescent="0.2">
      <c r="A4410" s="113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3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2"/>
      <c r="CH4410" s="1"/>
      <c r="CI4410" s="1"/>
      <c r="CJ4410" s="1"/>
      <c r="CK4410" s="1"/>
      <c r="CL4410" s="1"/>
      <c r="CM4410" s="1"/>
    </row>
    <row r="4411" spans="1:91" x14ac:dyDescent="0.2">
      <c r="A4411" s="113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3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2"/>
      <c r="CH4411" s="1"/>
      <c r="CI4411" s="1"/>
      <c r="CJ4411" s="1"/>
      <c r="CK4411" s="1"/>
      <c r="CL4411" s="1"/>
      <c r="CM4411" s="1"/>
    </row>
    <row r="4412" spans="1:91" x14ac:dyDescent="0.2">
      <c r="A4412" s="113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3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2"/>
      <c r="CH4412" s="1"/>
      <c r="CI4412" s="1"/>
      <c r="CJ4412" s="1"/>
      <c r="CK4412" s="1"/>
      <c r="CL4412" s="1"/>
      <c r="CM4412" s="1"/>
    </row>
    <row r="4413" spans="1:91" x14ac:dyDescent="0.2">
      <c r="A4413" s="113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3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2"/>
      <c r="CH4413" s="1"/>
      <c r="CI4413" s="1"/>
      <c r="CJ4413" s="1"/>
      <c r="CK4413" s="1"/>
      <c r="CL4413" s="1"/>
      <c r="CM4413" s="1"/>
    </row>
    <row r="4414" spans="1:91" x14ac:dyDescent="0.2">
      <c r="A4414" s="113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3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2"/>
      <c r="CH4414" s="1"/>
      <c r="CI4414" s="1"/>
      <c r="CJ4414" s="1"/>
      <c r="CK4414" s="1"/>
      <c r="CL4414" s="1"/>
      <c r="CM4414" s="1"/>
    </row>
    <row r="4415" spans="1:91" x14ac:dyDescent="0.2">
      <c r="A4415" s="113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3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2"/>
      <c r="CH4415" s="1"/>
      <c r="CI4415" s="1"/>
      <c r="CJ4415" s="1"/>
      <c r="CK4415" s="1"/>
      <c r="CL4415" s="1"/>
      <c r="CM4415" s="1"/>
    </row>
    <row r="4416" spans="1:91" x14ac:dyDescent="0.2">
      <c r="A4416" s="113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3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2"/>
      <c r="CH4416" s="1"/>
      <c r="CI4416" s="1"/>
      <c r="CJ4416" s="1"/>
      <c r="CK4416" s="1"/>
      <c r="CL4416" s="1"/>
      <c r="CM4416" s="1"/>
    </row>
    <row r="4417" spans="1:91" x14ac:dyDescent="0.2">
      <c r="A4417" s="113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3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2"/>
      <c r="CH4417" s="1"/>
      <c r="CI4417" s="1"/>
      <c r="CJ4417" s="1"/>
      <c r="CK4417" s="1"/>
      <c r="CL4417" s="1"/>
      <c r="CM4417" s="1"/>
    </row>
    <row r="4418" spans="1:91" x14ac:dyDescent="0.2">
      <c r="A4418" s="113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3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2"/>
      <c r="CH4418" s="1"/>
      <c r="CI4418" s="1"/>
      <c r="CJ4418" s="1"/>
      <c r="CK4418" s="1"/>
      <c r="CL4418" s="1"/>
      <c r="CM4418" s="1"/>
    </row>
    <row r="4419" spans="1:91" x14ac:dyDescent="0.2">
      <c r="A4419" s="113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3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2"/>
      <c r="CH4419" s="1"/>
      <c r="CI4419" s="1"/>
      <c r="CJ4419" s="1"/>
      <c r="CK4419" s="1"/>
      <c r="CL4419" s="1"/>
      <c r="CM4419" s="1"/>
    </row>
    <row r="4420" spans="1:91" x14ac:dyDescent="0.2">
      <c r="A4420" s="113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3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2"/>
      <c r="CH4420" s="1"/>
      <c r="CI4420" s="1"/>
      <c r="CJ4420" s="1"/>
      <c r="CK4420" s="1"/>
      <c r="CL4420" s="1"/>
      <c r="CM4420" s="1"/>
    </row>
    <row r="4421" spans="1:91" x14ac:dyDescent="0.2">
      <c r="A4421" s="113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3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2"/>
      <c r="CH4421" s="1"/>
      <c r="CI4421" s="1"/>
      <c r="CJ4421" s="1"/>
      <c r="CK4421" s="1"/>
      <c r="CL4421" s="1"/>
      <c r="CM4421" s="1"/>
    </row>
    <row r="4422" spans="1:91" x14ac:dyDescent="0.2">
      <c r="A4422" s="113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3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2"/>
      <c r="CH4422" s="1"/>
      <c r="CI4422" s="1"/>
      <c r="CJ4422" s="1"/>
      <c r="CK4422" s="1"/>
      <c r="CL4422" s="1"/>
      <c r="CM4422" s="1"/>
    </row>
    <row r="4423" spans="1:91" x14ac:dyDescent="0.2">
      <c r="A4423" s="113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3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2"/>
      <c r="CH4423" s="1"/>
      <c r="CI4423" s="1"/>
      <c r="CJ4423" s="1"/>
      <c r="CK4423" s="1"/>
      <c r="CL4423" s="1"/>
      <c r="CM4423" s="1"/>
    </row>
    <row r="4424" spans="1:91" x14ac:dyDescent="0.2">
      <c r="A4424" s="113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3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2"/>
      <c r="CH4424" s="1"/>
      <c r="CI4424" s="1"/>
      <c r="CJ4424" s="1"/>
      <c r="CK4424" s="1"/>
      <c r="CL4424" s="1"/>
      <c r="CM4424" s="1"/>
    </row>
    <row r="4425" spans="1:91" x14ac:dyDescent="0.2">
      <c r="A4425" s="113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3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2"/>
      <c r="CH4425" s="1"/>
      <c r="CI4425" s="1"/>
      <c r="CJ4425" s="1"/>
      <c r="CK4425" s="1"/>
      <c r="CL4425" s="1"/>
      <c r="CM4425" s="1"/>
    </row>
    <row r="4426" spans="1:91" x14ac:dyDescent="0.2">
      <c r="A4426" s="113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3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2"/>
      <c r="CH4426" s="1"/>
      <c r="CI4426" s="1"/>
      <c r="CJ4426" s="1"/>
      <c r="CK4426" s="1"/>
      <c r="CL4426" s="1"/>
      <c r="CM4426" s="1"/>
    </row>
    <row r="4427" spans="1:91" x14ac:dyDescent="0.2">
      <c r="A4427" s="113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3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2"/>
      <c r="CH4427" s="1"/>
      <c r="CI4427" s="1"/>
      <c r="CJ4427" s="1"/>
      <c r="CK4427" s="1"/>
      <c r="CL4427" s="1"/>
      <c r="CM4427" s="1"/>
    </row>
    <row r="4428" spans="1:91" x14ac:dyDescent="0.2">
      <c r="A4428" s="113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3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2"/>
      <c r="CH4428" s="1"/>
      <c r="CI4428" s="1"/>
      <c r="CJ4428" s="1"/>
      <c r="CK4428" s="1"/>
      <c r="CL4428" s="1"/>
      <c r="CM4428" s="1"/>
    </row>
    <row r="4429" spans="1:91" x14ac:dyDescent="0.2">
      <c r="A4429" s="113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3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2"/>
      <c r="CH4429" s="1"/>
      <c r="CI4429" s="1"/>
      <c r="CJ4429" s="1"/>
      <c r="CK4429" s="1"/>
      <c r="CL4429" s="1"/>
      <c r="CM4429" s="1"/>
    </row>
    <row r="4430" spans="1:91" x14ac:dyDescent="0.2">
      <c r="A4430" s="113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3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2"/>
      <c r="CH4430" s="1"/>
      <c r="CI4430" s="1"/>
      <c r="CJ4430" s="1"/>
      <c r="CK4430" s="1"/>
      <c r="CL4430" s="1"/>
      <c r="CM4430" s="1"/>
    </row>
    <row r="4431" spans="1:91" x14ac:dyDescent="0.2">
      <c r="A4431" s="113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3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2"/>
      <c r="CH4431" s="1"/>
      <c r="CI4431" s="1"/>
      <c r="CJ4431" s="1"/>
      <c r="CK4431" s="1"/>
      <c r="CL4431" s="1"/>
      <c r="CM4431" s="1"/>
    </row>
    <row r="4432" spans="1:91" x14ac:dyDescent="0.2">
      <c r="A4432" s="113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3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2"/>
      <c r="CH4432" s="1"/>
      <c r="CI4432" s="1"/>
      <c r="CJ4432" s="1"/>
      <c r="CK4432" s="1"/>
      <c r="CL4432" s="1"/>
      <c r="CM4432" s="1"/>
    </row>
    <row r="4433" spans="1:91" x14ac:dyDescent="0.2">
      <c r="A4433" s="113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3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2"/>
      <c r="CH4433" s="1"/>
      <c r="CI4433" s="1"/>
      <c r="CJ4433" s="1"/>
      <c r="CK4433" s="1"/>
      <c r="CL4433" s="1"/>
      <c r="CM4433" s="1"/>
    </row>
    <row r="4434" spans="1:91" x14ac:dyDescent="0.2">
      <c r="A4434" s="113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3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2"/>
      <c r="CH4434" s="1"/>
      <c r="CI4434" s="1"/>
      <c r="CJ4434" s="1"/>
      <c r="CK4434" s="1"/>
      <c r="CL4434" s="1"/>
      <c r="CM4434" s="1"/>
    </row>
    <row r="4435" spans="1:91" x14ac:dyDescent="0.2">
      <c r="A4435" s="113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3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2"/>
      <c r="CH4435" s="1"/>
      <c r="CI4435" s="1"/>
      <c r="CJ4435" s="1"/>
      <c r="CK4435" s="1"/>
      <c r="CL4435" s="1"/>
      <c r="CM4435" s="1"/>
    </row>
    <row r="4436" spans="1:91" x14ac:dyDescent="0.2">
      <c r="A4436" s="113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3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2"/>
      <c r="CH4436" s="1"/>
      <c r="CI4436" s="1"/>
      <c r="CJ4436" s="1"/>
      <c r="CK4436" s="1"/>
      <c r="CL4436" s="1"/>
      <c r="CM4436" s="1"/>
    </row>
    <row r="4437" spans="1:91" x14ac:dyDescent="0.2">
      <c r="A4437" s="113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3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2"/>
      <c r="CH4437" s="1"/>
      <c r="CI4437" s="1"/>
      <c r="CJ4437" s="1"/>
      <c r="CK4437" s="1"/>
      <c r="CL4437" s="1"/>
      <c r="CM4437" s="1"/>
    </row>
    <row r="4438" spans="1:91" x14ac:dyDescent="0.2">
      <c r="A4438" s="113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3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2"/>
      <c r="CH4438" s="1"/>
      <c r="CI4438" s="1"/>
      <c r="CJ4438" s="1"/>
      <c r="CK4438" s="1"/>
      <c r="CL4438" s="1"/>
      <c r="CM4438" s="1"/>
    </row>
    <row r="4439" spans="1:91" x14ac:dyDescent="0.2">
      <c r="A4439" s="113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3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2"/>
      <c r="CH4439" s="1"/>
      <c r="CI4439" s="1"/>
      <c r="CJ4439" s="1"/>
      <c r="CK4439" s="1"/>
      <c r="CL4439" s="1"/>
      <c r="CM4439" s="1"/>
    </row>
    <row r="4440" spans="1:91" x14ac:dyDescent="0.2">
      <c r="A4440" s="113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3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2"/>
      <c r="CH4440" s="1"/>
      <c r="CI4440" s="1"/>
      <c r="CJ4440" s="1"/>
      <c r="CK4440" s="1"/>
      <c r="CL4440" s="1"/>
      <c r="CM4440" s="1"/>
    </row>
    <row r="4441" spans="1:91" x14ac:dyDescent="0.2">
      <c r="A4441" s="113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3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2"/>
      <c r="CH4441" s="1"/>
      <c r="CI4441" s="1"/>
      <c r="CJ4441" s="1"/>
      <c r="CK4441" s="1"/>
      <c r="CL4441" s="1"/>
      <c r="CM4441" s="1"/>
    </row>
    <row r="4442" spans="1:91" x14ac:dyDescent="0.2">
      <c r="A4442" s="113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3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2"/>
      <c r="CH4442" s="1"/>
      <c r="CI4442" s="1"/>
      <c r="CJ4442" s="1"/>
      <c r="CK4442" s="1"/>
      <c r="CL4442" s="1"/>
      <c r="CM4442" s="1"/>
    </row>
    <row r="4443" spans="1:91" x14ac:dyDescent="0.2">
      <c r="A4443" s="113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3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2"/>
      <c r="CH4443" s="1"/>
      <c r="CI4443" s="1"/>
      <c r="CJ4443" s="1"/>
      <c r="CK4443" s="1"/>
      <c r="CL4443" s="1"/>
      <c r="CM4443" s="1"/>
    </row>
    <row r="4444" spans="1:91" x14ac:dyDescent="0.2">
      <c r="A4444" s="113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3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2"/>
      <c r="CH4444" s="1"/>
      <c r="CI4444" s="1"/>
      <c r="CJ4444" s="1"/>
      <c r="CK4444" s="1"/>
      <c r="CL4444" s="1"/>
      <c r="CM4444" s="1"/>
    </row>
    <row r="4445" spans="1:91" x14ac:dyDescent="0.2">
      <c r="A4445" s="113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3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2"/>
      <c r="CH4445" s="1"/>
      <c r="CI4445" s="1"/>
      <c r="CJ4445" s="1"/>
      <c r="CK4445" s="1"/>
      <c r="CL4445" s="1"/>
      <c r="CM4445" s="1"/>
    </row>
    <row r="4446" spans="1:91" x14ac:dyDescent="0.2">
      <c r="A4446" s="113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3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2"/>
      <c r="CH4446" s="1"/>
      <c r="CI4446" s="1"/>
      <c r="CJ4446" s="1"/>
      <c r="CK4446" s="1"/>
      <c r="CL4446" s="1"/>
      <c r="CM4446" s="1"/>
    </row>
    <row r="4447" spans="1:91" x14ac:dyDescent="0.2">
      <c r="A4447" s="113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3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2"/>
      <c r="CH4447" s="1"/>
      <c r="CI4447" s="1"/>
      <c r="CJ4447" s="1"/>
      <c r="CK4447" s="1"/>
      <c r="CL4447" s="1"/>
      <c r="CM4447" s="1"/>
    </row>
    <row r="4448" spans="1:91" x14ac:dyDescent="0.2">
      <c r="A4448" s="113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3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2"/>
      <c r="CH4448" s="1"/>
      <c r="CI4448" s="1"/>
      <c r="CJ4448" s="1"/>
      <c r="CK4448" s="1"/>
      <c r="CL4448" s="1"/>
      <c r="CM4448" s="1"/>
    </row>
    <row r="4449" spans="1:91" x14ac:dyDescent="0.2">
      <c r="A4449" s="113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3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2"/>
      <c r="CH4449" s="1"/>
      <c r="CI4449" s="1"/>
      <c r="CJ4449" s="1"/>
      <c r="CK4449" s="1"/>
      <c r="CL4449" s="1"/>
      <c r="CM4449" s="1"/>
    </row>
    <row r="4450" spans="1:91" x14ac:dyDescent="0.2">
      <c r="A4450" s="113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3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2"/>
      <c r="CH4450" s="1"/>
      <c r="CI4450" s="1"/>
      <c r="CJ4450" s="1"/>
      <c r="CK4450" s="1"/>
      <c r="CL4450" s="1"/>
      <c r="CM4450" s="1"/>
    </row>
    <row r="4451" spans="1:91" x14ac:dyDescent="0.2">
      <c r="A4451" s="113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3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2"/>
      <c r="CH4451" s="1"/>
      <c r="CI4451" s="1"/>
      <c r="CJ4451" s="1"/>
      <c r="CK4451" s="1"/>
      <c r="CL4451" s="1"/>
      <c r="CM4451" s="1"/>
    </row>
    <row r="4452" spans="1:91" x14ac:dyDescent="0.2">
      <c r="A4452" s="113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3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2"/>
      <c r="CH4452" s="1"/>
      <c r="CI4452" s="1"/>
      <c r="CJ4452" s="1"/>
      <c r="CK4452" s="1"/>
      <c r="CL4452" s="1"/>
      <c r="CM4452" s="1"/>
    </row>
    <row r="4453" spans="1:91" x14ac:dyDescent="0.2">
      <c r="A4453" s="113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3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2"/>
      <c r="CH4453" s="1"/>
      <c r="CI4453" s="1"/>
      <c r="CJ4453" s="1"/>
      <c r="CK4453" s="1"/>
      <c r="CL4453" s="1"/>
      <c r="CM4453" s="1"/>
    </row>
    <row r="4454" spans="1:91" x14ac:dyDescent="0.2">
      <c r="A4454" s="113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3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2"/>
      <c r="CH4454" s="1"/>
      <c r="CI4454" s="1"/>
      <c r="CJ4454" s="1"/>
      <c r="CK4454" s="1"/>
      <c r="CL4454" s="1"/>
      <c r="CM4454" s="1"/>
    </row>
    <row r="4455" spans="1:91" x14ac:dyDescent="0.2">
      <c r="A4455" s="113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3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2"/>
      <c r="CH4455" s="1"/>
      <c r="CI4455" s="1"/>
      <c r="CJ4455" s="1"/>
      <c r="CK4455" s="1"/>
      <c r="CL4455" s="1"/>
      <c r="CM4455" s="1"/>
    </row>
    <row r="4456" spans="1:91" x14ac:dyDescent="0.2">
      <c r="A4456" s="113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3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2"/>
      <c r="CH4456" s="1"/>
      <c r="CI4456" s="1"/>
      <c r="CJ4456" s="1"/>
      <c r="CK4456" s="1"/>
      <c r="CL4456" s="1"/>
      <c r="CM4456" s="1"/>
    </row>
    <row r="4457" spans="1:91" x14ac:dyDescent="0.2">
      <c r="A4457" s="113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3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2"/>
      <c r="CH4457" s="1"/>
      <c r="CI4457" s="1"/>
      <c r="CJ4457" s="1"/>
      <c r="CK4457" s="1"/>
      <c r="CL4457" s="1"/>
      <c r="CM4457" s="1"/>
    </row>
    <row r="4458" spans="1:91" x14ac:dyDescent="0.2">
      <c r="A4458" s="113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3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2"/>
      <c r="CH4458" s="1"/>
      <c r="CI4458" s="1"/>
      <c r="CJ4458" s="1"/>
      <c r="CK4458" s="1"/>
      <c r="CL4458" s="1"/>
      <c r="CM4458" s="1"/>
    </row>
    <row r="4459" spans="1:91" x14ac:dyDescent="0.2">
      <c r="A4459" s="113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3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2"/>
      <c r="CH4459" s="1"/>
      <c r="CI4459" s="1"/>
      <c r="CJ4459" s="1"/>
      <c r="CK4459" s="1"/>
      <c r="CL4459" s="1"/>
      <c r="CM4459" s="1"/>
    </row>
    <row r="4460" spans="1:91" x14ac:dyDescent="0.2">
      <c r="A4460" s="113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3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2"/>
      <c r="CH4460" s="1"/>
      <c r="CI4460" s="1"/>
      <c r="CJ4460" s="1"/>
      <c r="CK4460" s="1"/>
      <c r="CL4460" s="1"/>
      <c r="CM4460" s="1"/>
    </row>
    <row r="4461" spans="1:91" x14ac:dyDescent="0.2">
      <c r="A4461" s="113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3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2"/>
      <c r="CH4461" s="1"/>
      <c r="CI4461" s="1"/>
      <c r="CJ4461" s="1"/>
      <c r="CK4461" s="1"/>
      <c r="CL4461" s="1"/>
      <c r="CM4461" s="1"/>
    </row>
    <row r="4462" spans="1:91" x14ac:dyDescent="0.2">
      <c r="A4462" s="113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3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2"/>
      <c r="CH4462" s="1"/>
      <c r="CI4462" s="1"/>
      <c r="CJ4462" s="1"/>
      <c r="CK4462" s="1"/>
      <c r="CL4462" s="1"/>
      <c r="CM4462" s="1"/>
    </row>
    <row r="4463" spans="1:91" x14ac:dyDescent="0.2">
      <c r="A4463" s="113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3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2"/>
      <c r="CH4463" s="1"/>
      <c r="CI4463" s="1"/>
      <c r="CJ4463" s="1"/>
      <c r="CK4463" s="1"/>
      <c r="CL4463" s="1"/>
      <c r="CM4463" s="1"/>
    </row>
    <row r="4464" spans="1:91" x14ac:dyDescent="0.2">
      <c r="A4464" s="113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3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2"/>
      <c r="CH4464" s="1"/>
      <c r="CI4464" s="1"/>
      <c r="CJ4464" s="1"/>
      <c r="CK4464" s="1"/>
      <c r="CL4464" s="1"/>
      <c r="CM4464" s="1"/>
    </row>
    <row r="4465" spans="1:91" x14ac:dyDescent="0.2">
      <c r="A4465" s="113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3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2"/>
      <c r="CH4465" s="1"/>
      <c r="CI4465" s="1"/>
      <c r="CJ4465" s="1"/>
      <c r="CK4465" s="1"/>
      <c r="CL4465" s="1"/>
      <c r="CM4465" s="1"/>
    </row>
    <row r="4466" spans="1:91" x14ac:dyDescent="0.2">
      <c r="A4466" s="113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3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2"/>
      <c r="CH4466" s="1"/>
      <c r="CI4466" s="1"/>
      <c r="CJ4466" s="1"/>
      <c r="CK4466" s="1"/>
      <c r="CL4466" s="1"/>
      <c r="CM4466" s="1"/>
    </row>
    <row r="4467" spans="1:91" x14ac:dyDescent="0.2">
      <c r="A4467" s="113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3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2"/>
      <c r="CH4467" s="1"/>
      <c r="CI4467" s="1"/>
      <c r="CJ4467" s="1"/>
      <c r="CK4467" s="1"/>
      <c r="CL4467" s="1"/>
      <c r="CM4467" s="1"/>
    </row>
    <row r="4468" spans="1:91" x14ac:dyDescent="0.2">
      <c r="A4468" s="113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3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2"/>
      <c r="CH4468" s="1"/>
      <c r="CI4468" s="1"/>
      <c r="CJ4468" s="1"/>
      <c r="CK4468" s="1"/>
      <c r="CL4468" s="1"/>
      <c r="CM4468" s="1"/>
    </row>
    <row r="4469" spans="1:91" x14ac:dyDescent="0.2">
      <c r="A4469" s="113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3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2"/>
      <c r="CH4469" s="1"/>
      <c r="CI4469" s="1"/>
      <c r="CJ4469" s="1"/>
      <c r="CK4469" s="1"/>
      <c r="CL4469" s="1"/>
      <c r="CM4469" s="1"/>
    </row>
    <row r="4470" spans="1:91" x14ac:dyDescent="0.2">
      <c r="A4470" s="113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3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2"/>
      <c r="CH4470" s="1"/>
      <c r="CI4470" s="1"/>
      <c r="CJ4470" s="1"/>
      <c r="CK4470" s="1"/>
      <c r="CL4470" s="1"/>
      <c r="CM4470" s="1"/>
    </row>
    <row r="4471" spans="1:91" x14ac:dyDescent="0.2">
      <c r="A4471" s="113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3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2"/>
      <c r="CH4471" s="1"/>
      <c r="CI4471" s="1"/>
      <c r="CJ4471" s="1"/>
      <c r="CK4471" s="1"/>
      <c r="CL4471" s="1"/>
      <c r="CM4471" s="1"/>
    </row>
    <row r="4472" spans="1:91" x14ac:dyDescent="0.2">
      <c r="A4472" s="113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3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2"/>
      <c r="CH4472" s="1"/>
      <c r="CI4472" s="1"/>
      <c r="CJ4472" s="1"/>
      <c r="CK4472" s="1"/>
      <c r="CL4472" s="1"/>
      <c r="CM4472" s="1"/>
    </row>
    <row r="4473" spans="1:91" x14ac:dyDescent="0.2">
      <c r="A4473" s="113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3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2"/>
      <c r="CH4473" s="1"/>
      <c r="CI4473" s="1"/>
      <c r="CJ4473" s="1"/>
      <c r="CK4473" s="1"/>
      <c r="CL4473" s="1"/>
      <c r="CM4473" s="1"/>
    </row>
    <row r="4474" spans="1:91" x14ac:dyDescent="0.2">
      <c r="A4474" s="113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3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2"/>
      <c r="CH4474" s="1"/>
      <c r="CI4474" s="1"/>
      <c r="CJ4474" s="1"/>
      <c r="CK4474" s="1"/>
      <c r="CL4474" s="1"/>
      <c r="CM4474" s="1"/>
    </row>
    <row r="4475" spans="1:91" x14ac:dyDescent="0.2">
      <c r="A4475" s="113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3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2"/>
      <c r="CH4475" s="1"/>
      <c r="CI4475" s="1"/>
      <c r="CJ4475" s="1"/>
      <c r="CK4475" s="1"/>
      <c r="CL4475" s="1"/>
      <c r="CM4475" s="1"/>
    </row>
    <row r="4476" spans="1:91" x14ac:dyDescent="0.2">
      <c r="A4476" s="113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3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2"/>
      <c r="CH4476" s="1"/>
      <c r="CI4476" s="1"/>
      <c r="CJ4476" s="1"/>
      <c r="CK4476" s="1"/>
      <c r="CL4476" s="1"/>
      <c r="CM4476" s="1"/>
    </row>
    <row r="4477" spans="1:91" x14ac:dyDescent="0.2">
      <c r="A4477" s="113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3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2"/>
      <c r="CH4477" s="1"/>
      <c r="CI4477" s="1"/>
      <c r="CJ4477" s="1"/>
      <c r="CK4477" s="1"/>
      <c r="CL4477" s="1"/>
      <c r="CM4477" s="1"/>
    </row>
    <row r="4478" spans="1:91" x14ac:dyDescent="0.2">
      <c r="A4478" s="113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3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2"/>
      <c r="CH4478" s="1"/>
      <c r="CI4478" s="1"/>
      <c r="CJ4478" s="1"/>
      <c r="CK4478" s="1"/>
      <c r="CL4478" s="1"/>
      <c r="CM4478" s="1"/>
    </row>
    <row r="4479" spans="1:91" x14ac:dyDescent="0.2">
      <c r="A4479" s="113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3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2"/>
      <c r="CH4479" s="1"/>
      <c r="CI4479" s="1"/>
      <c r="CJ4479" s="1"/>
      <c r="CK4479" s="1"/>
      <c r="CL4479" s="1"/>
      <c r="CM4479" s="1"/>
    </row>
    <row r="4480" spans="1:91" x14ac:dyDescent="0.2">
      <c r="A4480" s="113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3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2"/>
      <c r="CH4480" s="1"/>
      <c r="CI4480" s="1"/>
      <c r="CJ4480" s="1"/>
      <c r="CK4480" s="1"/>
      <c r="CL4480" s="1"/>
      <c r="CM4480" s="1"/>
    </row>
    <row r="4481" spans="1:91" x14ac:dyDescent="0.2">
      <c r="A4481" s="113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3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2"/>
      <c r="CH4481" s="1"/>
      <c r="CI4481" s="1"/>
      <c r="CJ4481" s="1"/>
      <c r="CK4481" s="1"/>
      <c r="CL4481" s="1"/>
      <c r="CM4481" s="1"/>
    </row>
    <row r="4482" spans="1:91" x14ac:dyDescent="0.2">
      <c r="A4482" s="113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3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2"/>
      <c r="CH4482" s="1"/>
      <c r="CI4482" s="1"/>
      <c r="CJ4482" s="1"/>
      <c r="CK4482" s="1"/>
      <c r="CL4482" s="1"/>
      <c r="CM4482" s="1"/>
    </row>
    <row r="4483" spans="1:91" x14ac:dyDescent="0.2">
      <c r="A4483" s="113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3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2"/>
      <c r="CH4483" s="1"/>
      <c r="CI4483" s="1"/>
      <c r="CJ4483" s="1"/>
      <c r="CK4483" s="1"/>
      <c r="CL4483" s="1"/>
      <c r="CM4483" s="1"/>
    </row>
    <row r="4484" spans="1:91" x14ac:dyDescent="0.2">
      <c r="A4484" s="113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3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2"/>
      <c r="CH4484" s="1"/>
      <c r="CI4484" s="1"/>
      <c r="CJ4484" s="1"/>
      <c r="CK4484" s="1"/>
      <c r="CL4484" s="1"/>
      <c r="CM4484" s="1"/>
    </row>
    <row r="4485" spans="1:91" x14ac:dyDescent="0.2">
      <c r="A4485" s="113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3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2"/>
      <c r="CH4485" s="1"/>
      <c r="CI4485" s="1"/>
      <c r="CJ4485" s="1"/>
      <c r="CK4485" s="1"/>
      <c r="CL4485" s="1"/>
      <c r="CM4485" s="1"/>
    </row>
    <row r="4486" spans="1:91" x14ac:dyDescent="0.2">
      <c r="A4486" s="113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3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2"/>
      <c r="CH4486" s="1"/>
      <c r="CI4486" s="1"/>
      <c r="CJ4486" s="1"/>
      <c r="CK4486" s="1"/>
      <c r="CL4486" s="1"/>
      <c r="CM4486" s="1"/>
    </row>
    <row r="4487" spans="1:91" x14ac:dyDescent="0.2">
      <c r="A4487" s="113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3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2"/>
      <c r="CH4487" s="1"/>
      <c r="CI4487" s="1"/>
      <c r="CJ4487" s="1"/>
      <c r="CK4487" s="1"/>
      <c r="CL4487" s="1"/>
      <c r="CM4487" s="1"/>
    </row>
    <row r="4488" spans="1:91" x14ac:dyDescent="0.2">
      <c r="A4488" s="113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3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2"/>
      <c r="CH4488" s="1"/>
      <c r="CI4488" s="1"/>
      <c r="CJ4488" s="1"/>
      <c r="CK4488" s="1"/>
      <c r="CL4488" s="1"/>
      <c r="CM4488" s="1"/>
    </row>
    <row r="4489" spans="1:91" x14ac:dyDescent="0.2">
      <c r="A4489" s="113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3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2"/>
      <c r="CH4489" s="1"/>
      <c r="CI4489" s="1"/>
      <c r="CJ4489" s="1"/>
      <c r="CK4489" s="1"/>
      <c r="CL4489" s="1"/>
      <c r="CM4489" s="1"/>
    </row>
    <row r="4490" spans="1:91" x14ac:dyDescent="0.2">
      <c r="A4490" s="113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3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2"/>
      <c r="CH4490" s="1"/>
      <c r="CI4490" s="1"/>
      <c r="CJ4490" s="1"/>
      <c r="CK4490" s="1"/>
      <c r="CL4490" s="1"/>
      <c r="CM4490" s="1"/>
    </row>
    <row r="4491" spans="1:91" x14ac:dyDescent="0.2">
      <c r="A4491" s="113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3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2"/>
      <c r="CH4491" s="1"/>
      <c r="CI4491" s="1"/>
      <c r="CJ4491" s="1"/>
      <c r="CK4491" s="1"/>
      <c r="CL4491" s="1"/>
      <c r="CM4491" s="1"/>
    </row>
    <row r="4492" spans="1:91" x14ac:dyDescent="0.2">
      <c r="A4492" s="113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3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2"/>
      <c r="CH4492" s="1"/>
      <c r="CI4492" s="1"/>
      <c r="CJ4492" s="1"/>
      <c r="CK4492" s="1"/>
      <c r="CL4492" s="1"/>
      <c r="CM4492" s="1"/>
    </row>
    <row r="4493" spans="1:91" x14ac:dyDescent="0.2">
      <c r="A4493" s="113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3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2"/>
      <c r="CH4493" s="1"/>
      <c r="CI4493" s="1"/>
      <c r="CJ4493" s="1"/>
      <c r="CK4493" s="1"/>
      <c r="CL4493" s="1"/>
      <c r="CM4493" s="1"/>
    </row>
    <row r="4494" spans="1:91" x14ac:dyDescent="0.2">
      <c r="A4494" s="113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3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2"/>
      <c r="CH4494" s="1"/>
      <c r="CI4494" s="1"/>
      <c r="CJ4494" s="1"/>
      <c r="CK4494" s="1"/>
      <c r="CL4494" s="1"/>
      <c r="CM4494" s="1"/>
    </row>
    <row r="4495" spans="1:91" x14ac:dyDescent="0.2">
      <c r="A4495" s="113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3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2"/>
      <c r="CH4495" s="1"/>
      <c r="CI4495" s="1"/>
      <c r="CJ4495" s="1"/>
      <c r="CK4495" s="1"/>
      <c r="CL4495" s="1"/>
      <c r="CM4495" s="1"/>
    </row>
    <row r="4496" spans="1:91" x14ac:dyDescent="0.2">
      <c r="A4496" s="113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3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2"/>
      <c r="CH4496" s="1"/>
      <c r="CI4496" s="1"/>
      <c r="CJ4496" s="1"/>
      <c r="CK4496" s="1"/>
      <c r="CL4496" s="1"/>
      <c r="CM4496" s="1"/>
    </row>
    <row r="4497" spans="1:91" x14ac:dyDescent="0.2">
      <c r="A4497" s="113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3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2"/>
      <c r="CH4497" s="1"/>
      <c r="CI4497" s="1"/>
      <c r="CJ4497" s="1"/>
      <c r="CK4497" s="1"/>
      <c r="CL4497" s="1"/>
      <c r="CM4497" s="1"/>
    </row>
    <row r="4498" spans="1:91" x14ac:dyDescent="0.2">
      <c r="A4498" s="113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3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2"/>
      <c r="CH4498" s="1"/>
      <c r="CI4498" s="1"/>
      <c r="CJ4498" s="1"/>
      <c r="CK4498" s="1"/>
      <c r="CL4498" s="1"/>
      <c r="CM4498" s="1"/>
    </row>
    <row r="4499" spans="1:91" x14ac:dyDescent="0.2">
      <c r="A4499" s="113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3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2"/>
      <c r="CH4499" s="1"/>
      <c r="CI4499" s="1"/>
      <c r="CJ4499" s="1"/>
      <c r="CK4499" s="1"/>
      <c r="CL4499" s="1"/>
      <c r="CM4499" s="1"/>
    </row>
    <row r="4500" spans="1:91" x14ac:dyDescent="0.2">
      <c r="A4500" s="113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3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2"/>
      <c r="CH4500" s="1"/>
      <c r="CI4500" s="1"/>
      <c r="CJ4500" s="1"/>
      <c r="CK4500" s="1"/>
      <c r="CL4500" s="1"/>
      <c r="CM4500" s="1"/>
    </row>
    <row r="4501" spans="1:91" x14ac:dyDescent="0.2">
      <c r="A4501" s="113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3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2"/>
      <c r="CH4501" s="1"/>
      <c r="CI4501" s="1"/>
      <c r="CJ4501" s="1"/>
      <c r="CK4501" s="1"/>
      <c r="CL4501" s="1"/>
      <c r="CM4501" s="1"/>
    </row>
    <row r="4502" spans="1:91" x14ac:dyDescent="0.2">
      <c r="A4502" s="113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3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2"/>
      <c r="CH4502" s="1"/>
      <c r="CI4502" s="1"/>
      <c r="CJ4502" s="1"/>
      <c r="CK4502" s="1"/>
      <c r="CL4502" s="1"/>
      <c r="CM4502" s="1"/>
    </row>
    <row r="4503" spans="1:91" x14ac:dyDescent="0.2">
      <c r="A4503" s="113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3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2"/>
      <c r="CH4503" s="1"/>
      <c r="CI4503" s="1"/>
      <c r="CJ4503" s="1"/>
      <c r="CK4503" s="1"/>
      <c r="CL4503" s="1"/>
      <c r="CM4503" s="1"/>
    </row>
    <row r="4504" spans="1:91" x14ac:dyDescent="0.2">
      <c r="A4504" s="113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3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2"/>
      <c r="CH4504" s="1"/>
      <c r="CI4504" s="1"/>
      <c r="CJ4504" s="1"/>
      <c r="CK4504" s="1"/>
      <c r="CL4504" s="1"/>
      <c r="CM4504" s="1"/>
    </row>
    <row r="4505" spans="1:91" x14ac:dyDescent="0.2">
      <c r="A4505" s="113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3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2"/>
      <c r="CH4505" s="1"/>
      <c r="CI4505" s="1"/>
      <c r="CJ4505" s="1"/>
      <c r="CK4505" s="1"/>
      <c r="CL4505" s="1"/>
      <c r="CM4505" s="1"/>
    </row>
    <row r="4506" spans="1:91" x14ac:dyDescent="0.2">
      <c r="A4506" s="113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3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2"/>
      <c r="CH4506" s="1"/>
      <c r="CI4506" s="1"/>
      <c r="CJ4506" s="1"/>
      <c r="CK4506" s="1"/>
      <c r="CL4506" s="1"/>
      <c r="CM4506" s="1"/>
    </row>
    <row r="4507" spans="1:91" x14ac:dyDescent="0.2">
      <c r="A4507" s="113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3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2"/>
      <c r="CH4507" s="1"/>
      <c r="CI4507" s="1"/>
      <c r="CJ4507" s="1"/>
      <c r="CK4507" s="1"/>
      <c r="CL4507" s="1"/>
      <c r="CM4507" s="1"/>
    </row>
    <row r="4508" spans="1:91" x14ac:dyDescent="0.2">
      <c r="A4508" s="113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3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2"/>
      <c r="CH4508" s="1"/>
      <c r="CI4508" s="1"/>
      <c r="CJ4508" s="1"/>
      <c r="CK4508" s="1"/>
      <c r="CL4508" s="1"/>
      <c r="CM4508" s="1"/>
    </row>
    <row r="4509" spans="1:91" x14ac:dyDescent="0.2">
      <c r="A4509" s="113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3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2"/>
      <c r="CH4509" s="1"/>
      <c r="CI4509" s="1"/>
      <c r="CJ4509" s="1"/>
      <c r="CK4509" s="1"/>
      <c r="CL4509" s="1"/>
      <c r="CM4509" s="1"/>
    </row>
    <row r="4510" spans="1:91" x14ac:dyDescent="0.2">
      <c r="A4510" s="113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3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2"/>
      <c r="CH4510" s="1"/>
      <c r="CI4510" s="1"/>
      <c r="CJ4510" s="1"/>
      <c r="CK4510" s="1"/>
      <c r="CL4510" s="1"/>
      <c r="CM4510" s="1"/>
    </row>
    <row r="4511" spans="1:91" x14ac:dyDescent="0.2">
      <c r="A4511" s="113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3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2"/>
      <c r="CH4511" s="1"/>
      <c r="CI4511" s="1"/>
      <c r="CJ4511" s="1"/>
      <c r="CK4511" s="1"/>
      <c r="CL4511" s="1"/>
      <c r="CM4511" s="1"/>
    </row>
    <row r="4512" spans="1:91" x14ac:dyDescent="0.2">
      <c r="A4512" s="113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3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2"/>
      <c r="CH4512" s="1"/>
      <c r="CI4512" s="1"/>
      <c r="CJ4512" s="1"/>
      <c r="CK4512" s="1"/>
      <c r="CL4512" s="1"/>
      <c r="CM4512" s="1"/>
    </row>
    <row r="4513" spans="1:91" x14ac:dyDescent="0.2">
      <c r="A4513" s="113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3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2"/>
      <c r="CH4513" s="1"/>
      <c r="CI4513" s="1"/>
      <c r="CJ4513" s="1"/>
      <c r="CK4513" s="1"/>
      <c r="CL4513" s="1"/>
      <c r="CM4513" s="1"/>
    </row>
    <row r="4514" spans="1:91" x14ac:dyDescent="0.2">
      <c r="A4514" s="113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3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2"/>
      <c r="CH4514" s="1"/>
      <c r="CI4514" s="1"/>
      <c r="CJ4514" s="1"/>
      <c r="CK4514" s="1"/>
      <c r="CL4514" s="1"/>
      <c r="CM4514" s="1"/>
    </row>
    <row r="4515" spans="1:91" x14ac:dyDescent="0.2">
      <c r="A4515" s="113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3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2"/>
      <c r="CH4515" s="1"/>
      <c r="CI4515" s="1"/>
      <c r="CJ4515" s="1"/>
      <c r="CK4515" s="1"/>
      <c r="CL4515" s="1"/>
      <c r="CM4515" s="1"/>
    </row>
    <row r="4516" spans="1:91" x14ac:dyDescent="0.2">
      <c r="A4516" s="113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3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2"/>
      <c r="CH4516" s="1"/>
      <c r="CI4516" s="1"/>
      <c r="CJ4516" s="1"/>
      <c r="CK4516" s="1"/>
      <c r="CL4516" s="1"/>
      <c r="CM4516" s="1"/>
    </row>
    <row r="4517" spans="1:91" x14ac:dyDescent="0.2">
      <c r="A4517" s="113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3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2"/>
      <c r="CH4517" s="1"/>
      <c r="CI4517" s="1"/>
      <c r="CJ4517" s="1"/>
      <c r="CK4517" s="1"/>
      <c r="CL4517" s="1"/>
      <c r="CM4517" s="1"/>
    </row>
    <row r="4518" spans="1:91" x14ac:dyDescent="0.2">
      <c r="A4518" s="113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3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2"/>
      <c r="CH4518" s="1"/>
      <c r="CI4518" s="1"/>
      <c r="CJ4518" s="1"/>
      <c r="CK4518" s="1"/>
      <c r="CL4518" s="1"/>
      <c r="CM4518" s="1"/>
    </row>
    <row r="4519" spans="1:91" x14ac:dyDescent="0.2">
      <c r="A4519" s="113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3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2"/>
      <c r="CH4519" s="1"/>
      <c r="CI4519" s="1"/>
      <c r="CJ4519" s="1"/>
      <c r="CK4519" s="1"/>
      <c r="CL4519" s="1"/>
      <c r="CM4519" s="1"/>
    </row>
    <row r="4520" spans="1:91" x14ac:dyDescent="0.2">
      <c r="A4520" s="113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3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2"/>
      <c r="CH4520" s="1"/>
      <c r="CI4520" s="1"/>
      <c r="CJ4520" s="1"/>
      <c r="CK4520" s="1"/>
      <c r="CL4520" s="1"/>
      <c r="CM4520" s="1"/>
    </row>
    <row r="4521" spans="1:91" x14ac:dyDescent="0.2">
      <c r="A4521" s="113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3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2"/>
      <c r="CH4521" s="1"/>
      <c r="CI4521" s="1"/>
      <c r="CJ4521" s="1"/>
      <c r="CK4521" s="1"/>
      <c r="CL4521" s="1"/>
      <c r="CM4521" s="1"/>
    </row>
    <row r="4522" spans="1:91" x14ac:dyDescent="0.2">
      <c r="A4522" s="113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3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2"/>
      <c r="CH4522" s="1"/>
      <c r="CI4522" s="1"/>
      <c r="CJ4522" s="1"/>
      <c r="CK4522" s="1"/>
      <c r="CL4522" s="1"/>
      <c r="CM4522" s="1"/>
    </row>
    <row r="4523" spans="1:91" x14ac:dyDescent="0.2">
      <c r="A4523" s="113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3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2"/>
      <c r="CH4523" s="1"/>
      <c r="CI4523" s="1"/>
      <c r="CJ4523" s="1"/>
      <c r="CK4523" s="1"/>
      <c r="CL4523" s="1"/>
      <c r="CM4523" s="1"/>
    </row>
    <row r="4524" spans="1:91" x14ac:dyDescent="0.2">
      <c r="A4524" s="113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3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2"/>
      <c r="CH4524" s="1"/>
      <c r="CI4524" s="1"/>
      <c r="CJ4524" s="1"/>
      <c r="CK4524" s="1"/>
      <c r="CL4524" s="1"/>
      <c r="CM4524" s="1"/>
    </row>
    <row r="4525" spans="1:91" x14ac:dyDescent="0.2">
      <c r="A4525" s="113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3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2"/>
      <c r="CH4525" s="1"/>
      <c r="CI4525" s="1"/>
      <c r="CJ4525" s="1"/>
      <c r="CK4525" s="1"/>
      <c r="CL4525" s="1"/>
      <c r="CM4525" s="1"/>
    </row>
    <row r="4526" spans="1:91" x14ac:dyDescent="0.2">
      <c r="A4526" s="113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3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2"/>
      <c r="CH4526" s="1"/>
      <c r="CI4526" s="1"/>
      <c r="CJ4526" s="1"/>
      <c r="CK4526" s="1"/>
      <c r="CL4526" s="1"/>
      <c r="CM4526" s="1"/>
    </row>
    <row r="4527" spans="1:91" x14ac:dyDescent="0.2">
      <c r="A4527" s="113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3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2"/>
      <c r="CH4527" s="1"/>
      <c r="CI4527" s="1"/>
      <c r="CJ4527" s="1"/>
      <c r="CK4527" s="1"/>
      <c r="CL4527" s="1"/>
      <c r="CM4527" s="1"/>
    </row>
    <row r="4528" spans="1:91" x14ac:dyDescent="0.2">
      <c r="A4528" s="113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3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2"/>
      <c r="CH4528" s="1"/>
      <c r="CI4528" s="1"/>
      <c r="CJ4528" s="1"/>
      <c r="CK4528" s="1"/>
      <c r="CL4528" s="1"/>
      <c r="CM4528" s="1"/>
    </row>
    <row r="4529" spans="1:91" x14ac:dyDescent="0.2">
      <c r="A4529" s="113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3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2"/>
      <c r="CH4529" s="1"/>
      <c r="CI4529" s="1"/>
      <c r="CJ4529" s="1"/>
      <c r="CK4529" s="1"/>
      <c r="CL4529" s="1"/>
      <c r="CM4529" s="1"/>
    </row>
    <row r="4530" spans="1:91" x14ac:dyDescent="0.2">
      <c r="A4530" s="113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3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2"/>
      <c r="CH4530" s="1"/>
      <c r="CI4530" s="1"/>
      <c r="CJ4530" s="1"/>
      <c r="CK4530" s="1"/>
      <c r="CL4530" s="1"/>
      <c r="CM453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2025-05-09T13:17:10Z</dcterms:modified>
</cp:coreProperties>
</file>